
<file path=[Content_Types].xml><?xml version="1.0" encoding="utf-8"?>
<Types xmlns="http://schemas.openxmlformats.org/package/2006/content-types">
  <Default Extension="bin" ContentType="application/vnd.openxmlformats-officedocument.spreadsheetml.printerSettings"/>
  <Default Extension="png" ContentType="image/png"/>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Default Extension="jpeg" ContentType="image/jpeg"/>
  <Override PartName="/xl/drawings/drawing4.xml" ContentType="application/vnd.openxmlformats-officedocument.drawing+xml"/>
  <Override PartName="/xl/charts/chart2.xml" ContentType="application/vnd.openxmlformats-officedocument.drawingml.chart+xml"/>
  <Override PartName="/xl/theme/themeOverride1.xml" ContentType="application/vnd.openxmlformats-officedocument.themeOverride+xml"/>
  <Override PartName="/xl/charts/chart3.xml" ContentType="application/vnd.openxmlformats-officedocument.drawingml.chart+xml"/>
  <Override PartName="/xl/drawings/drawing5.xml" ContentType="application/vnd.openxmlformats-officedocument.drawingml.chartshapes+xml"/>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4.xml" ContentType="application/vnd.openxmlformats-officedocument.spreadsheetml.externalLink+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ml.chartshapes+xml"/>
  <Default Extension="docx" ContentType="application/vnd.openxmlformats-officedocument.wordprocessingml.document"/>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drawings/drawing1.xml" ContentType="application/vnd.openxmlformats-officedocument.drawing+xml"/>
  <Override PartName="/xl/worksheets/sheet1.xml" ContentType="application/vnd.openxmlformats-officedocument.spreadsheetml.worksheet+xml"/>
  <Override PartName="/xl/externalLinks/externalLink1.xml" ContentType="application/vnd.openxmlformats-officedocument.spreadsheetml.externalLink+xml"/>
  <Default Extension="vml" ContentType="application/vnd.openxmlformats-officedocument.vmlDrawing"/>
  <Override PartName="/xl/calcChain.xml" ContentType="application/vnd.openxmlformats-officedocument.spreadsheetml.calcChain+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defaultThemeVersion="124226"/>
  <bookViews>
    <workbookView xWindow="11235" yWindow="60" windowWidth="3990" windowHeight="9810" tabRatio="834"/>
  </bookViews>
  <sheets>
    <sheet name="Introduction" sheetId="18" r:id="rId1"/>
    <sheet name="Definitions" sheetId="19" r:id="rId2"/>
    <sheet name="World Graphs 2016 Ed (2012)" sheetId="2" r:id="rId3"/>
    <sheet name="Country Graphs 2016 Ed (2012)" sheetId="16" r:id="rId4"/>
    <sheet name="NFA 2012 Results (2009) Formula" sheetId="10" state="hidden" r:id="rId5"/>
    <sheet name="Country Results 2016 Ed (2012)" sheetId="15" r:id="rId6"/>
    <sheet name="Scientific &amp; Editorial Review" sheetId="20" r:id="rId7"/>
  </sheets>
  <externalReferences>
    <externalReference r:id="rId8"/>
    <externalReference r:id="rId9"/>
    <externalReference r:id="rId10"/>
    <externalReference r:id="rId11"/>
  </externalReferences>
  <definedNames>
    <definedName name="_xlnm._FilterDatabase" localSheetId="3" hidden="1">'Country Graphs 2016 Ed (2012)'!$A$2:$K$167</definedName>
    <definedName name="_xlnm._FilterDatabase" localSheetId="5" hidden="1">'Country Results 2016 Ed (2012)'!$A$22:$W$209</definedName>
    <definedName name="_xlnm._FilterDatabase" localSheetId="4" hidden="1">'NFA 2012 Results (2009) Formula'!#REF!</definedName>
    <definedName name="_Key1" localSheetId="3" hidden="1">#REF!</definedName>
    <definedName name="_Key1" localSheetId="5" hidden="1">#REF!</definedName>
    <definedName name="_Key1" localSheetId="1" hidden="1">#REF!</definedName>
    <definedName name="_Key1" localSheetId="0" hidden="1">#REF!</definedName>
    <definedName name="_Key1" localSheetId="4" hidden="1">#REF!</definedName>
    <definedName name="_Key1" localSheetId="6" hidden="1">#REF!</definedName>
    <definedName name="_Key1" hidden="1">#REF!</definedName>
    <definedName name="_Order1" hidden="1">255</definedName>
    <definedName name="_Sort" localSheetId="3" hidden="1">#REF!</definedName>
    <definedName name="_Sort" localSheetId="5" hidden="1">#REF!</definedName>
    <definedName name="_Sort" localSheetId="1" hidden="1">#REF!</definedName>
    <definedName name="_Sort" localSheetId="0" hidden="1">#REF!</definedName>
    <definedName name="_Sort" localSheetId="4" hidden="1">#REF!</definedName>
    <definedName name="_Sort" localSheetId="6" hidden="1">#REF!</definedName>
    <definedName name="_Sort" hidden="1">#REF!</definedName>
    <definedName name="ColumnCountriesx40">'[1]HDI 2011Ed Interp'!$C$196:$C$7676</definedName>
    <definedName name="ColumnData">'[1]HDI 2011Ed Interp'!$B$196:$B$7676</definedName>
    <definedName name="Countriesx40">'[1]HDI 2011Ed Interp'!$G$196:$AT$382</definedName>
    <definedName name="Country" localSheetId="4">'[2]000 - world - 1961'!$B$12</definedName>
    <definedName name="DATA">'[1]HDI 2011Ed Interp'!$E$7:$AR$193</definedName>
    <definedName name="DB_RAWDATASHEET" localSheetId="4">[3]CTPrices!#REF!</definedName>
    <definedName name="EFPREF_FUELWOODFROMFOREST" localSheetId="4">'[2]000 - world - 1961'!#REF!</definedName>
    <definedName name="FISH_FISHSTAT_STARTYEAR" localSheetId="4">'[2]000 - world - 1961'!#REF!</definedName>
    <definedName name="FISH_FISHSTAT_YROFFSET" localSheetId="4">'[2]000 - world - 1961'!#REF!</definedName>
    <definedName name="FISH_FISHSTAT_YROFFSET2" localSheetId="4">'[2]000 - world - 1961'!#REF!</definedName>
    <definedName name="GFN_BUTTONLABELS" localSheetId="4">[3]Main!#REF!</definedName>
    <definedName name="population_n" localSheetId="4">[4]popstat_n!$C$7</definedName>
    <definedName name="_xlnm.Print_Area" localSheetId="5">'Country Results 2016 Ed (2012)'!$A$1:$W$225</definedName>
    <definedName name="_xlnm.Print_Area" localSheetId="1">Definitions!$B$1:$P$78</definedName>
    <definedName name="_xlnm.Print_Area" localSheetId="4">'NFA 2012 Results (2009) Formula'!#REF!</definedName>
    <definedName name="_xlnm.Print_Titles" localSheetId="5">'Country Results 2016 Ed (2012)'!$A:$G,'Country Results 2016 Ed (2012)'!$22:$22</definedName>
    <definedName name="_xlnm.Print_Titles" localSheetId="4">'NFA 2012 Results (2009) Formula'!$A$2:$ID$9</definedName>
    <definedName name="Quality_Score" localSheetId="1">#REF!</definedName>
    <definedName name="Quality_Score" localSheetId="0">#REF!</definedName>
    <definedName name="Quality_Score" localSheetId="6">#REF!</definedName>
    <definedName name="Quality_Score">'Country Results 2016 Ed (2012)'!A$227:F$270</definedName>
    <definedName name="RawData" localSheetId="4">#REF!</definedName>
    <definedName name="Standard_Template_2009_NFA12_1" localSheetId="4">'NFA 2012 Results (2009) Formula'!#REF!</definedName>
    <definedName name="Standard_Template_2009_NFA12_2" localSheetId="4">'NFA 2012 Results (2009) Formula'!#REF!</definedName>
    <definedName name="Standard_Template_2009_NFA12_3" localSheetId="4">'NFA 2012 Results (2009) Formula'!#REF!</definedName>
    <definedName name="SYS_DBFILENAME" localSheetId="4">#REF!</definedName>
    <definedName name="TOC_OTHTOOLS_END" localSheetId="4">[3]Main!#REF!</definedName>
    <definedName name="year" localSheetId="4">'[2]000 - world - 1961'!$B$9</definedName>
    <definedName name="YEAR_OFST" localSheetId="4">'[2]000 - world - 1961'!#REF!</definedName>
  </definedNames>
  <calcPr calcId="125725"/>
</workbook>
</file>

<file path=xl/calcChain.xml><?xml version="1.0" encoding="utf-8"?>
<calcChain xmlns="http://schemas.openxmlformats.org/spreadsheetml/2006/main">
  <c r="F5" i="16"/>
  <c r="F11"/>
  <c r="F12"/>
  <c r="F13"/>
  <c r="F17"/>
  <c r="F18"/>
  <c r="F20"/>
  <c r="F27"/>
  <c r="F32"/>
  <c r="F34"/>
  <c r="F39"/>
  <c r="F40"/>
  <c r="F42"/>
  <c r="F43"/>
  <c r="F49"/>
  <c r="F50"/>
  <c r="F53"/>
  <c r="F57"/>
  <c r="F59"/>
  <c r="F62"/>
  <c r="F67"/>
  <c r="F68"/>
  <c r="F75"/>
  <c r="F83"/>
  <c r="F85"/>
  <c r="F89"/>
  <c r="F90"/>
  <c r="F92"/>
  <c r="F93"/>
  <c r="F98"/>
  <c r="F100"/>
  <c r="F101"/>
  <c r="F105"/>
  <c r="F107"/>
  <c r="F110"/>
  <c r="F111"/>
  <c r="F112"/>
  <c r="F113"/>
  <c r="F120"/>
  <c r="F125"/>
  <c r="F131"/>
  <c r="F133"/>
  <c r="F137"/>
  <c r="F139"/>
  <c r="F140"/>
  <c r="F143"/>
  <c r="F150"/>
  <c r="F151"/>
  <c r="F153"/>
  <c r="F158"/>
  <c r="F159"/>
  <c r="F162"/>
  <c r="F166"/>
  <c r="F167"/>
  <c r="F21"/>
  <c r="F25"/>
  <c r="F28"/>
  <c r="F47"/>
  <c r="F70"/>
  <c r="F71"/>
  <c r="F78"/>
  <c r="F79"/>
  <c r="F97"/>
  <c r="F108"/>
  <c r="F117"/>
  <c r="F127"/>
  <c r="F128"/>
  <c r="F138"/>
  <c r="F146"/>
  <c r="F161"/>
  <c r="F6"/>
  <c r="F4"/>
  <c r="F22"/>
  <c r="F51"/>
  <c r="F60"/>
  <c r="F64"/>
  <c r="F76"/>
  <c r="F80"/>
  <c r="F94"/>
  <c r="F102"/>
  <c r="F106"/>
  <c r="F109"/>
  <c r="F118"/>
  <c r="F129"/>
  <c r="F134"/>
  <c r="F141"/>
  <c r="F147"/>
  <c r="F155"/>
  <c r="F165"/>
  <c r="F164"/>
  <c r="F157"/>
  <c r="F156"/>
  <c r="F149"/>
  <c r="F124"/>
  <c r="F123"/>
  <c r="F115"/>
  <c r="F96"/>
  <c r="F88"/>
  <c r="F87"/>
  <c r="F82"/>
  <c r="F74"/>
  <c r="F66"/>
  <c r="F65"/>
  <c r="F58"/>
  <c r="F54"/>
  <c r="F52"/>
  <c r="F37"/>
  <c r="F31"/>
  <c r="F24"/>
  <c r="F16"/>
  <c r="F10"/>
  <c r="F56"/>
  <c r="F63"/>
  <c r="F9"/>
  <c r="F29"/>
  <c r="F36"/>
  <c r="F72"/>
  <c r="F86"/>
  <c r="F114"/>
  <c r="F122"/>
  <c r="F154"/>
  <c r="F148"/>
  <c r="F142"/>
  <c r="F121"/>
  <c r="F103"/>
  <c r="F95"/>
  <c r="F81"/>
  <c r="F73"/>
  <c r="F30"/>
  <c r="F23"/>
  <c r="F15"/>
  <c r="F136"/>
  <c r="F116"/>
  <c r="F104"/>
  <c r="F46"/>
  <c r="F45"/>
  <c r="F38"/>
  <c r="F14"/>
  <c r="F35"/>
  <c r="F8"/>
  <c r="D5"/>
  <c r="D6"/>
  <c r="D7"/>
  <c r="D8"/>
  <c r="D9"/>
  <c r="D10"/>
  <c r="D11"/>
  <c r="D12"/>
  <c r="D13"/>
  <c r="D14"/>
  <c r="D15"/>
  <c r="D16"/>
  <c r="D17"/>
  <c r="D18"/>
  <c r="D19"/>
  <c r="D20"/>
  <c r="D21"/>
  <c r="D22"/>
  <c r="D23"/>
  <c r="D24"/>
  <c r="D25"/>
  <c r="D26"/>
  <c r="D27"/>
  <c r="D28"/>
  <c r="D29"/>
  <c r="D30"/>
  <c r="D31"/>
  <c r="D32"/>
  <c r="D33"/>
  <c r="D34"/>
  <c r="D35"/>
  <c r="D36"/>
  <c r="D37"/>
  <c r="D38"/>
  <c r="D39"/>
  <c r="D40"/>
  <c r="D41"/>
  <c r="D42"/>
  <c r="D43"/>
  <c r="D44"/>
  <c r="D45"/>
  <c r="D46"/>
  <c r="D47"/>
  <c r="D48"/>
  <c r="D49"/>
  <c r="D50"/>
  <c r="D51"/>
  <c r="D52"/>
  <c r="D53"/>
  <c r="D54"/>
  <c r="D55"/>
  <c r="D56"/>
  <c r="D57"/>
  <c r="D58"/>
  <c r="D59"/>
  <c r="D60"/>
  <c r="D61"/>
  <c r="D62"/>
  <c r="D63"/>
  <c r="D64"/>
  <c r="D65"/>
  <c r="D66"/>
  <c r="D67"/>
  <c r="D68"/>
  <c r="D69"/>
  <c r="D70"/>
  <c r="D71"/>
  <c r="D72"/>
  <c r="D73"/>
  <c r="D74"/>
  <c r="D75"/>
  <c r="D76"/>
  <c r="D77"/>
  <c r="D78"/>
  <c r="D79"/>
  <c r="D80"/>
  <c r="D81"/>
  <c r="D82"/>
  <c r="D83"/>
  <c r="D84"/>
  <c r="D85"/>
  <c r="D86"/>
  <c r="D87"/>
  <c r="D88"/>
  <c r="D89"/>
  <c r="D90"/>
  <c r="D91"/>
  <c r="D92"/>
  <c r="D93"/>
  <c r="D94"/>
  <c r="D95"/>
  <c r="D96"/>
  <c r="D97"/>
  <c r="D98"/>
  <c r="D99"/>
  <c r="D100"/>
  <c r="D101"/>
  <c r="D102"/>
  <c r="D103"/>
  <c r="D104"/>
  <c r="D105"/>
  <c r="D106"/>
  <c r="D107"/>
  <c r="D108"/>
  <c r="D109"/>
  <c r="D110"/>
  <c r="D111"/>
  <c r="D112"/>
  <c r="D113"/>
  <c r="D114"/>
  <c r="D115"/>
  <c r="D116"/>
  <c r="D117"/>
  <c r="D118"/>
  <c r="D119"/>
  <c r="D120"/>
  <c r="D121"/>
  <c r="D122"/>
  <c r="D123"/>
  <c r="D124"/>
  <c r="D125"/>
  <c r="D126"/>
  <c r="D127"/>
  <c r="D128"/>
  <c r="D129"/>
  <c r="D130"/>
  <c r="D131"/>
  <c r="D132"/>
  <c r="D133"/>
  <c r="D134"/>
  <c r="D135"/>
  <c r="D136"/>
  <c r="D137"/>
  <c r="D138"/>
  <c r="D139"/>
  <c r="D140"/>
  <c r="D141"/>
  <c r="D142"/>
  <c r="D143"/>
  <c r="D144"/>
  <c r="D145"/>
  <c r="D146"/>
  <c r="D147"/>
  <c r="D148"/>
  <c r="D149"/>
  <c r="D150"/>
  <c r="D151"/>
  <c r="D152"/>
  <c r="D153"/>
  <c r="D154"/>
  <c r="D155"/>
  <c r="D156"/>
  <c r="D157"/>
  <c r="D158"/>
  <c r="D159"/>
  <c r="D160"/>
  <c r="D161"/>
  <c r="D162"/>
  <c r="D163"/>
  <c r="D164"/>
  <c r="D165"/>
  <c r="D166"/>
  <c r="D167"/>
  <c r="D4"/>
  <c r="G13" i="15"/>
  <c r="M13" s="1"/>
  <c r="G15"/>
  <c r="I15" s="1"/>
  <c r="G16"/>
  <c r="H16" s="1"/>
  <c r="I5" i="16"/>
  <c r="K20"/>
  <c r="I24"/>
  <c r="I31"/>
  <c r="I35"/>
  <c r="I36"/>
  <c r="I39"/>
  <c r="I43"/>
  <c r="I45"/>
  <c r="I48"/>
  <c r="I53"/>
  <c r="I56"/>
  <c r="I62"/>
  <c r="I65"/>
  <c r="I67"/>
  <c r="I70"/>
  <c r="K71"/>
  <c r="I75"/>
  <c r="I79"/>
  <c r="I82"/>
  <c r="K85"/>
  <c r="I93"/>
  <c r="I96"/>
  <c r="K97"/>
  <c r="I100"/>
  <c r="I107"/>
  <c r="I111"/>
  <c r="I114"/>
  <c r="I120"/>
  <c r="K121"/>
  <c r="I123"/>
  <c r="I128"/>
  <c r="I131"/>
  <c r="I140"/>
  <c r="I143"/>
  <c r="I146"/>
  <c r="I150"/>
  <c r="I151"/>
  <c r="I152"/>
  <c r="I156"/>
  <c r="K157"/>
  <c r="I166"/>
  <c r="G18" i="15"/>
  <c r="T18" s="1"/>
  <c r="G17"/>
  <c r="Q17" s="1"/>
  <c r="G14"/>
  <c r="L14" s="1"/>
  <c r="J5" i="16"/>
  <c r="J8"/>
  <c r="J9"/>
  <c r="J11"/>
  <c r="J12"/>
  <c r="J17"/>
  <c r="K19"/>
  <c r="J23"/>
  <c r="J25"/>
  <c r="J30"/>
  <c r="J31"/>
  <c r="K33"/>
  <c r="K34"/>
  <c r="J38"/>
  <c r="J39"/>
  <c r="J41"/>
  <c r="J42"/>
  <c r="J48"/>
  <c r="J49"/>
  <c r="J56"/>
  <c r="J58"/>
  <c r="J60"/>
  <c r="J62"/>
  <c r="J65"/>
  <c r="J66"/>
  <c r="J68"/>
  <c r="J73"/>
  <c r="K76"/>
  <c r="J81"/>
  <c r="J82"/>
  <c r="J84"/>
  <c r="J87"/>
  <c r="J88"/>
  <c r="J90"/>
  <c r="J91"/>
  <c r="J92"/>
  <c r="J94"/>
  <c r="J95"/>
  <c r="J96"/>
  <c r="J99"/>
  <c r="J100"/>
  <c r="K102"/>
  <c r="K103"/>
  <c r="J107"/>
  <c r="J109"/>
  <c r="J114"/>
  <c r="J118"/>
  <c r="J120"/>
  <c r="J123"/>
  <c r="J126"/>
  <c r="J130"/>
  <c r="J131"/>
  <c r="J139"/>
  <c r="J142"/>
  <c r="J143"/>
  <c r="J146"/>
  <c r="K148"/>
  <c r="J152"/>
  <c r="J155"/>
  <c r="J160"/>
  <c r="K162"/>
  <c r="G12" i="15"/>
  <c r="Q12" s="1"/>
  <c r="G11"/>
  <c r="H11" s="1"/>
  <c r="G10"/>
  <c r="K10" s="1"/>
  <c r="D13"/>
  <c r="E26" i="16"/>
  <c r="F26"/>
  <c r="G26"/>
  <c r="H26"/>
  <c r="I26"/>
  <c r="J26"/>
  <c r="G125"/>
  <c r="E125"/>
  <c r="H125"/>
  <c r="I125"/>
  <c r="G6"/>
  <c r="H6"/>
  <c r="F7"/>
  <c r="G7"/>
  <c r="H7"/>
  <c r="G8"/>
  <c r="H8"/>
  <c r="G9"/>
  <c r="H9"/>
  <c r="G10"/>
  <c r="H10"/>
  <c r="G11"/>
  <c r="H11"/>
  <c r="G12"/>
  <c r="H12"/>
  <c r="G13"/>
  <c r="H13"/>
  <c r="G14"/>
  <c r="H14"/>
  <c r="G15"/>
  <c r="H15"/>
  <c r="G16"/>
  <c r="H16"/>
  <c r="G17"/>
  <c r="H17"/>
  <c r="G18"/>
  <c r="H18"/>
  <c r="F19"/>
  <c r="G19"/>
  <c r="H19"/>
  <c r="G20"/>
  <c r="H20"/>
  <c r="G21"/>
  <c r="H21"/>
  <c r="G22"/>
  <c r="H22"/>
  <c r="G23"/>
  <c r="H23"/>
  <c r="G24"/>
  <c r="H24"/>
  <c r="G25"/>
  <c r="H25"/>
  <c r="G27"/>
  <c r="H27"/>
  <c r="I27"/>
  <c r="J27"/>
  <c r="G28"/>
  <c r="H28"/>
  <c r="G29"/>
  <c r="H29"/>
  <c r="G30"/>
  <c r="H30"/>
  <c r="G31"/>
  <c r="H31"/>
  <c r="G32"/>
  <c r="H32"/>
  <c r="F33"/>
  <c r="G33"/>
  <c r="H33"/>
  <c r="G34"/>
  <c r="H34"/>
  <c r="G35"/>
  <c r="H35"/>
  <c r="G37"/>
  <c r="H37"/>
  <c r="G36"/>
  <c r="H36"/>
  <c r="G38"/>
  <c r="H38"/>
  <c r="G39"/>
  <c r="H39"/>
  <c r="G40"/>
  <c r="H40"/>
  <c r="F41"/>
  <c r="G41"/>
  <c r="H41"/>
  <c r="G42"/>
  <c r="H42"/>
  <c r="G43"/>
  <c r="H43"/>
  <c r="G45"/>
  <c r="H45"/>
  <c r="G46"/>
  <c r="H46"/>
  <c r="I46"/>
  <c r="J46"/>
  <c r="G47"/>
  <c r="H47"/>
  <c r="F48"/>
  <c r="G48"/>
  <c r="H48"/>
  <c r="G49"/>
  <c r="H49"/>
  <c r="G50"/>
  <c r="H50"/>
  <c r="G51"/>
  <c r="H51"/>
  <c r="G52"/>
  <c r="H52"/>
  <c r="G53"/>
  <c r="H53"/>
  <c r="G54"/>
  <c r="H54"/>
  <c r="G56"/>
  <c r="H56"/>
  <c r="G57"/>
  <c r="H57"/>
  <c r="I57"/>
  <c r="J57"/>
  <c r="G58"/>
  <c r="H58"/>
  <c r="G59"/>
  <c r="H59"/>
  <c r="G60"/>
  <c r="H60"/>
  <c r="F61"/>
  <c r="G61"/>
  <c r="H61"/>
  <c r="G62"/>
  <c r="H62"/>
  <c r="G63"/>
  <c r="H63"/>
  <c r="G64"/>
  <c r="H64"/>
  <c r="G65"/>
  <c r="H65"/>
  <c r="G66"/>
  <c r="H66"/>
  <c r="G67"/>
  <c r="H67"/>
  <c r="G68"/>
  <c r="H68"/>
  <c r="F69"/>
  <c r="G69"/>
  <c r="H69"/>
  <c r="G71"/>
  <c r="H71"/>
  <c r="G70"/>
  <c r="H70"/>
  <c r="G72"/>
  <c r="H72"/>
  <c r="G73"/>
  <c r="H73"/>
  <c r="G74"/>
  <c r="H74"/>
  <c r="G75"/>
  <c r="H75"/>
  <c r="G76"/>
  <c r="H76"/>
  <c r="F77"/>
  <c r="G77"/>
  <c r="H77"/>
  <c r="G78"/>
  <c r="H78"/>
  <c r="G79"/>
  <c r="H79"/>
  <c r="G80"/>
  <c r="H80"/>
  <c r="G81"/>
  <c r="H81"/>
  <c r="G82"/>
  <c r="H82"/>
  <c r="G83"/>
  <c r="H83"/>
  <c r="F84"/>
  <c r="G84"/>
  <c r="H84"/>
  <c r="G85"/>
  <c r="H85"/>
  <c r="G86"/>
  <c r="H86"/>
  <c r="G87"/>
  <c r="H87"/>
  <c r="G88"/>
  <c r="H88"/>
  <c r="G89"/>
  <c r="H89"/>
  <c r="G90"/>
  <c r="H90"/>
  <c r="F91"/>
  <c r="G91"/>
  <c r="H91"/>
  <c r="G92"/>
  <c r="H92"/>
  <c r="G93"/>
  <c r="H93"/>
  <c r="G94"/>
  <c r="H94"/>
  <c r="G95"/>
  <c r="H95"/>
  <c r="G96"/>
  <c r="H96"/>
  <c r="G97"/>
  <c r="H97"/>
  <c r="G98"/>
  <c r="H98"/>
  <c r="F99"/>
  <c r="G99"/>
  <c r="H99"/>
  <c r="G100"/>
  <c r="H100"/>
  <c r="G101"/>
  <c r="H101"/>
  <c r="G102"/>
  <c r="H102"/>
  <c r="G103"/>
  <c r="H103"/>
  <c r="G104"/>
  <c r="H104"/>
  <c r="G105"/>
  <c r="H105"/>
  <c r="G106"/>
  <c r="H106"/>
  <c r="G107"/>
  <c r="H107"/>
  <c r="G108"/>
  <c r="H108"/>
  <c r="G109"/>
  <c r="H109"/>
  <c r="G110"/>
  <c r="H110"/>
  <c r="G111"/>
  <c r="H111"/>
  <c r="G112"/>
  <c r="H112"/>
  <c r="G113"/>
  <c r="H113"/>
  <c r="G114"/>
  <c r="H114"/>
  <c r="G115"/>
  <c r="H115"/>
  <c r="G116"/>
  <c r="H116"/>
  <c r="I116"/>
  <c r="J116"/>
  <c r="G117"/>
  <c r="H117"/>
  <c r="G118"/>
  <c r="H118"/>
  <c r="F119"/>
  <c r="G119"/>
  <c r="H119"/>
  <c r="G120"/>
  <c r="H120"/>
  <c r="G121"/>
  <c r="H121"/>
  <c r="G122"/>
  <c r="H122"/>
  <c r="G123"/>
  <c r="H123"/>
  <c r="G124"/>
  <c r="H124"/>
  <c r="F126"/>
  <c r="G126"/>
  <c r="H126"/>
  <c r="G127"/>
  <c r="H127"/>
  <c r="G128"/>
  <c r="H128"/>
  <c r="G129"/>
  <c r="H129"/>
  <c r="F130"/>
  <c r="G130"/>
  <c r="H130"/>
  <c r="G131"/>
  <c r="H131"/>
  <c r="F132"/>
  <c r="G132"/>
  <c r="H132"/>
  <c r="G133"/>
  <c r="H133"/>
  <c r="G134"/>
  <c r="H134"/>
  <c r="G136"/>
  <c r="H136"/>
  <c r="G137"/>
  <c r="H137"/>
  <c r="G138"/>
  <c r="H138"/>
  <c r="G139"/>
  <c r="H139"/>
  <c r="G140"/>
  <c r="H140"/>
  <c r="G141"/>
  <c r="H141"/>
  <c r="G142"/>
  <c r="H142"/>
  <c r="G143"/>
  <c r="H143"/>
  <c r="F144"/>
  <c r="G144"/>
  <c r="H144"/>
  <c r="G146"/>
  <c r="H146"/>
  <c r="G147"/>
  <c r="H147"/>
  <c r="G148"/>
  <c r="H148"/>
  <c r="G149"/>
  <c r="H149"/>
  <c r="G150"/>
  <c r="H150"/>
  <c r="G151"/>
  <c r="H151"/>
  <c r="F152"/>
  <c r="G152"/>
  <c r="H152"/>
  <c r="G153"/>
  <c r="H153"/>
  <c r="G154"/>
  <c r="H154"/>
  <c r="G155"/>
  <c r="H155"/>
  <c r="G156"/>
  <c r="H156"/>
  <c r="G157"/>
  <c r="H157"/>
  <c r="G158"/>
  <c r="H158"/>
  <c r="G159"/>
  <c r="H159"/>
  <c r="F160"/>
  <c r="G160"/>
  <c r="H160"/>
  <c r="G161"/>
  <c r="H161"/>
  <c r="G162"/>
  <c r="H162"/>
  <c r="G164"/>
  <c r="H164"/>
  <c r="G165"/>
  <c r="H165"/>
  <c r="G166"/>
  <c r="H166"/>
  <c r="G167"/>
  <c r="H167"/>
  <c r="E5"/>
  <c r="G5"/>
  <c r="H5"/>
  <c r="E4"/>
  <c r="H4"/>
  <c r="G4"/>
  <c r="E6"/>
  <c r="E7"/>
  <c r="E8"/>
  <c r="E9"/>
  <c r="E10"/>
  <c r="E11"/>
  <c r="E12"/>
  <c r="E13"/>
  <c r="E14"/>
  <c r="E15"/>
  <c r="E16"/>
  <c r="E17"/>
  <c r="E18"/>
  <c r="E19"/>
  <c r="E20"/>
  <c r="E21"/>
  <c r="E22"/>
  <c r="E23"/>
  <c r="E24"/>
  <c r="E25"/>
  <c r="E27"/>
  <c r="E28"/>
  <c r="E29"/>
  <c r="E30"/>
  <c r="E31"/>
  <c r="E32"/>
  <c r="E33"/>
  <c r="E34"/>
  <c r="E35"/>
  <c r="E37"/>
  <c r="E36"/>
  <c r="E38"/>
  <c r="E39"/>
  <c r="E40"/>
  <c r="E41"/>
  <c r="E42"/>
  <c r="E43"/>
  <c r="E45"/>
  <c r="E46"/>
  <c r="E47"/>
  <c r="E48"/>
  <c r="E49"/>
  <c r="E50"/>
  <c r="E51"/>
  <c r="E52"/>
  <c r="E53"/>
  <c r="E54"/>
  <c r="E56"/>
  <c r="E57"/>
  <c r="E58"/>
  <c r="E59"/>
  <c r="E60"/>
  <c r="E61"/>
  <c r="E62"/>
  <c r="E63"/>
  <c r="E64"/>
  <c r="E65"/>
  <c r="E66"/>
  <c r="E67"/>
  <c r="E68"/>
  <c r="E69"/>
  <c r="E71"/>
  <c r="E70"/>
  <c r="E72"/>
  <c r="E73"/>
  <c r="E74"/>
  <c r="E75"/>
  <c r="E76"/>
  <c r="E77"/>
  <c r="E78"/>
  <c r="E79"/>
  <c r="E80"/>
  <c r="E81"/>
  <c r="E82"/>
  <c r="E83"/>
  <c r="E84"/>
  <c r="E85"/>
  <c r="E86"/>
  <c r="E87"/>
  <c r="E88"/>
  <c r="E89"/>
  <c r="E90"/>
  <c r="E91"/>
  <c r="E92"/>
  <c r="E93"/>
  <c r="E94"/>
  <c r="E95"/>
  <c r="E96"/>
  <c r="E97"/>
  <c r="E98"/>
  <c r="E99"/>
  <c r="E100"/>
  <c r="E101"/>
  <c r="E102"/>
  <c r="E103"/>
  <c r="E104"/>
  <c r="E105"/>
  <c r="E106"/>
  <c r="E107"/>
  <c r="E108"/>
  <c r="E109"/>
  <c r="E110"/>
  <c r="E111"/>
  <c r="E112"/>
  <c r="E113"/>
  <c r="E114"/>
  <c r="E115"/>
  <c r="E116"/>
  <c r="E117"/>
  <c r="E118"/>
  <c r="E119"/>
  <c r="E120"/>
  <c r="E121"/>
  <c r="E122"/>
  <c r="E123"/>
  <c r="E124"/>
  <c r="E126"/>
  <c r="E127"/>
  <c r="E128"/>
  <c r="E129"/>
  <c r="E130"/>
  <c r="E131"/>
  <c r="E132"/>
  <c r="E133"/>
  <c r="E134"/>
  <c r="E136"/>
  <c r="E137"/>
  <c r="E138"/>
  <c r="E139"/>
  <c r="E140"/>
  <c r="E141"/>
  <c r="E142"/>
  <c r="E143"/>
  <c r="E144"/>
  <c r="E146"/>
  <c r="E147"/>
  <c r="E148"/>
  <c r="E149"/>
  <c r="E150"/>
  <c r="E151"/>
  <c r="E152"/>
  <c r="E153"/>
  <c r="E154"/>
  <c r="E155"/>
  <c r="E156"/>
  <c r="E157"/>
  <c r="E158"/>
  <c r="E159"/>
  <c r="E160"/>
  <c r="E161"/>
  <c r="E162"/>
  <c r="E164"/>
  <c r="E165"/>
  <c r="E166"/>
  <c r="E167"/>
  <c r="K3"/>
  <c r="J3"/>
  <c r="I3"/>
  <c r="J14"/>
  <c r="J15"/>
  <c r="I16"/>
  <c r="J16"/>
  <c r="I18"/>
  <c r="J20"/>
  <c r="J21"/>
  <c r="I22"/>
  <c r="J22"/>
  <c r="I25"/>
  <c r="K27"/>
  <c r="I28"/>
  <c r="I32"/>
  <c r="J32"/>
  <c r="I34"/>
  <c r="J36"/>
  <c r="I40"/>
  <c r="J40"/>
  <c r="I42"/>
  <c r="J45"/>
  <c r="K46"/>
  <c r="I47"/>
  <c r="J47"/>
  <c r="I51"/>
  <c r="J52"/>
  <c r="I54"/>
  <c r="J54"/>
  <c r="K57"/>
  <c r="I59"/>
  <c r="J59"/>
  <c r="I61"/>
  <c r="J63"/>
  <c r="J67"/>
  <c r="I69"/>
  <c r="J71"/>
  <c r="J75"/>
  <c r="I77"/>
  <c r="J78"/>
  <c r="J79"/>
  <c r="J80"/>
  <c r="I84"/>
  <c r="J85"/>
  <c r="J86"/>
  <c r="I89"/>
  <c r="J93"/>
  <c r="I95"/>
  <c r="J97"/>
  <c r="J98"/>
  <c r="I101"/>
  <c r="J101"/>
  <c r="I103"/>
  <c r="J104"/>
  <c r="J105"/>
  <c r="J106"/>
  <c r="I108"/>
  <c r="J108"/>
  <c r="I110"/>
  <c r="J111"/>
  <c r="J112"/>
  <c r="J113"/>
  <c r="K116"/>
  <c r="J117"/>
  <c r="I118"/>
  <c r="J121"/>
  <c r="I122"/>
  <c r="J124"/>
  <c r="J127"/>
  <c r="J128"/>
  <c r="I129"/>
  <c r="J132"/>
  <c r="J134"/>
  <c r="J136"/>
  <c r="I137"/>
  <c r="J140"/>
  <c r="I141"/>
  <c r="J144"/>
  <c r="J147"/>
  <c r="I148"/>
  <c r="J150"/>
  <c r="J151"/>
  <c r="I154"/>
  <c r="J156"/>
  <c r="J157"/>
  <c r="I158"/>
  <c r="J161"/>
  <c r="I162"/>
  <c r="J165"/>
  <c r="J166"/>
  <c r="I167"/>
  <c r="I10"/>
  <c r="J10"/>
  <c r="J6"/>
  <c r="G20" i="15"/>
  <c r="L20" s="1"/>
  <c r="G19"/>
  <c r="S19" s="1"/>
  <c r="D20"/>
  <c r="D19"/>
  <c r="D18"/>
  <c r="D17"/>
  <c r="D10"/>
  <c r="D11"/>
  <c r="D12"/>
  <c r="D14"/>
  <c r="D15"/>
  <c r="D16"/>
  <c r="D9"/>
  <c r="E9" s="1"/>
  <c r="G9"/>
  <c r="I9" s="1"/>
  <c r="B175" i="10"/>
  <c r="B174"/>
  <c r="B173"/>
  <c r="B172"/>
  <c r="B171"/>
  <c r="B170"/>
  <c r="B169"/>
  <c r="B168"/>
  <c r="B167"/>
  <c r="B166"/>
  <c r="B165"/>
  <c r="B162"/>
  <c r="B161"/>
  <c r="B158"/>
  <c r="B157"/>
  <c r="B156"/>
  <c r="B155"/>
  <c r="B154"/>
  <c r="B153"/>
  <c r="B152"/>
  <c r="B151"/>
  <c r="B150"/>
  <c r="B149"/>
  <c r="B148"/>
  <c r="B147"/>
  <c r="B146"/>
  <c r="B145"/>
  <c r="B144"/>
  <c r="B143"/>
  <c r="B142"/>
  <c r="B141"/>
  <c r="B140"/>
  <c r="B139"/>
  <c r="B138"/>
  <c r="B137"/>
  <c r="B134"/>
  <c r="B133"/>
  <c r="B132"/>
  <c r="B131"/>
  <c r="B130"/>
  <c r="B129"/>
  <c r="B128"/>
  <c r="B127"/>
  <c r="B126"/>
  <c r="B125"/>
  <c r="B124"/>
  <c r="B123"/>
  <c r="B122"/>
  <c r="B121"/>
  <c r="B120"/>
  <c r="B119"/>
  <c r="B118"/>
  <c r="B117"/>
  <c r="B116"/>
  <c r="B115"/>
  <c r="B114"/>
  <c r="B113"/>
  <c r="B110"/>
  <c r="B109"/>
  <c r="B108"/>
  <c r="B107"/>
  <c r="B106"/>
  <c r="B105"/>
  <c r="B104"/>
  <c r="B103"/>
  <c r="B102"/>
  <c r="B101"/>
  <c r="B100"/>
  <c r="B99"/>
  <c r="B98"/>
  <c r="B97"/>
  <c r="B96"/>
  <c r="B95"/>
  <c r="B94"/>
  <c r="B93"/>
  <c r="B92"/>
  <c r="B91"/>
  <c r="B90"/>
  <c r="B89"/>
  <c r="B88"/>
  <c r="B87"/>
  <c r="B86"/>
  <c r="B83"/>
  <c r="B82"/>
  <c r="B81"/>
  <c r="B80"/>
  <c r="B79"/>
  <c r="B78"/>
  <c r="B77"/>
  <c r="B76"/>
  <c r="B75"/>
  <c r="B74"/>
  <c r="B73"/>
  <c r="B72"/>
  <c r="B71"/>
  <c r="B70"/>
  <c r="B69"/>
  <c r="B68"/>
  <c r="B67"/>
  <c r="B66"/>
  <c r="B65"/>
  <c r="B64"/>
  <c r="B63"/>
  <c r="B62"/>
  <c r="Q175"/>
  <c r="Q174"/>
  <c r="Q173"/>
  <c r="Q172"/>
  <c r="Q171"/>
  <c r="Q170"/>
  <c r="Q169"/>
  <c r="Q168"/>
  <c r="Q167"/>
  <c r="Q166"/>
  <c r="Q165"/>
  <c r="Q162"/>
  <c r="Q161"/>
  <c r="Q158"/>
  <c r="Q157"/>
  <c r="Q156"/>
  <c r="Q155"/>
  <c r="Q154"/>
  <c r="Q153"/>
  <c r="Q152"/>
  <c r="Q151"/>
  <c r="Q150"/>
  <c r="Q149"/>
  <c r="Q148"/>
  <c r="Q147"/>
  <c r="Q146"/>
  <c r="Q145"/>
  <c r="Q144"/>
  <c r="Q143"/>
  <c r="Q142"/>
  <c r="Q141"/>
  <c r="Q140"/>
  <c r="Q139"/>
  <c r="Q138"/>
  <c r="Q137"/>
  <c r="Q134"/>
  <c r="Q133"/>
  <c r="Q132"/>
  <c r="Q131"/>
  <c r="Q130"/>
  <c r="Q129"/>
  <c r="Q128"/>
  <c r="Q127"/>
  <c r="Q126"/>
  <c r="Q125"/>
  <c r="Q124"/>
  <c r="Q123"/>
  <c r="Q122"/>
  <c r="Q121"/>
  <c r="Q120"/>
  <c r="Q119"/>
  <c r="Q118"/>
  <c r="Q117"/>
  <c r="Q116"/>
  <c r="Q115"/>
  <c r="Q114"/>
  <c r="Q113"/>
  <c r="Q110"/>
  <c r="Q109"/>
  <c r="Q108"/>
  <c r="Q107"/>
  <c r="Q106"/>
  <c r="Q105"/>
  <c r="Q104"/>
  <c r="Q103"/>
  <c r="Q102"/>
  <c r="Q101"/>
  <c r="Q100"/>
  <c r="Q99"/>
  <c r="Q98"/>
  <c r="Q97"/>
  <c r="Q96"/>
  <c r="Q95"/>
  <c r="Q94"/>
  <c r="Q93"/>
  <c r="Q92"/>
  <c r="Q91"/>
  <c r="Q90"/>
  <c r="Q89"/>
  <c r="Q88"/>
  <c r="Q87"/>
  <c r="Q86"/>
  <c r="Q83"/>
  <c r="Q82"/>
  <c r="Q81"/>
  <c r="Q80"/>
  <c r="Q79"/>
  <c r="Q78"/>
  <c r="Q77"/>
  <c r="Q76"/>
  <c r="Q75"/>
  <c r="Q74"/>
  <c r="Q73"/>
  <c r="Q72"/>
  <c r="Q71"/>
  <c r="Q70"/>
  <c r="Q69"/>
  <c r="Q68"/>
  <c r="Q67"/>
  <c r="Q66"/>
  <c r="Q65"/>
  <c r="Q64"/>
  <c r="Q63"/>
  <c r="Q62"/>
  <c r="Q59"/>
  <c r="Q58"/>
  <c r="Q57"/>
  <c r="Q56"/>
  <c r="Q55"/>
  <c r="Q54"/>
  <c r="Q53"/>
  <c r="Q52"/>
  <c r="Q51"/>
  <c r="Q50"/>
  <c r="Q49"/>
  <c r="Q48"/>
  <c r="Q47"/>
  <c r="Q46"/>
  <c r="Q45"/>
  <c r="Q44"/>
  <c r="Q43"/>
  <c r="Q42"/>
  <c r="Q41"/>
  <c r="Q40"/>
  <c r="Q39"/>
  <c r="Q38"/>
  <c r="Q37"/>
  <c r="Q36"/>
  <c r="Q35"/>
  <c r="Q34"/>
  <c r="Q33"/>
  <c r="Q32"/>
  <c r="Q31"/>
  <c r="Q30"/>
  <c r="Q29"/>
  <c r="Q28"/>
  <c r="Q27"/>
  <c r="Q26"/>
  <c r="Q25"/>
  <c r="Q24"/>
  <c r="Q23"/>
  <c r="Q22"/>
  <c r="Q21"/>
  <c r="Q20"/>
  <c r="Q19"/>
  <c r="I175"/>
  <c r="H175"/>
  <c r="G175"/>
  <c r="F175"/>
  <c r="E175"/>
  <c r="D175"/>
  <c r="I174"/>
  <c r="H174"/>
  <c r="G174"/>
  <c r="F174"/>
  <c r="E174"/>
  <c r="D174"/>
  <c r="I173"/>
  <c r="H173"/>
  <c r="G173"/>
  <c r="F173"/>
  <c r="E173"/>
  <c r="D173"/>
  <c r="I172"/>
  <c r="H172"/>
  <c r="G172"/>
  <c r="F172"/>
  <c r="E172"/>
  <c r="D172"/>
  <c r="I171"/>
  <c r="H171"/>
  <c r="G171"/>
  <c r="F171"/>
  <c r="E171"/>
  <c r="D171"/>
  <c r="I170"/>
  <c r="H170"/>
  <c r="G170"/>
  <c r="F170"/>
  <c r="E170"/>
  <c r="D170"/>
  <c r="I169"/>
  <c r="H169"/>
  <c r="G169"/>
  <c r="F169"/>
  <c r="E169"/>
  <c r="D169"/>
  <c r="I168"/>
  <c r="H168"/>
  <c r="G168"/>
  <c r="F168"/>
  <c r="E168"/>
  <c r="D168"/>
  <c r="I167"/>
  <c r="H167"/>
  <c r="G167"/>
  <c r="F167"/>
  <c r="E167"/>
  <c r="D167"/>
  <c r="I166"/>
  <c r="H166"/>
  <c r="G166"/>
  <c r="F166"/>
  <c r="E166"/>
  <c r="D166"/>
  <c r="I165"/>
  <c r="H165"/>
  <c r="G165"/>
  <c r="F165"/>
  <c r="E165"/>
  <c r="D165"/>
  <c r="I162"/>
  <c r="H162"/>
  <c r="G162"/>
  <c r="F162"/>
  <c r="E162"/>
  <c r="D162"/>
  <c r="I161"/>
  <c r="H161"/>
  <c r="G161"/>
  <c r="F161"/>
  <c r="E161"/>
  <c r="D161"/>
  <c r="I158"/>
  <c r="H158"/>
  <c r="G158"/>
  <c r="F158"/>
  <c r="E158"/>
  <c r="D158"/>
  <c r="I157"/>
  <c r="H157"/>
  <c r="G157"/>
  <c r="F157"/>
  <c r="E157"/>
  <c r="D157"/>
  <c r="I156"/>
  <c r="H156"/>
  <c r="G156"/>
  <c r="F156"/>
  <c r="E156"/>
  <c r="D156"/>
  <c r="I155"/>
  <c r="H155"/>
  <c r="G155"/>
  <c r="F155"/>
  <c r="E155"/>
  <c r="D155"/>
  <c r="I154"/>
  <c r="H154"/>
  <c r="G154"/>
  <c r="F154"/>
  <c r="E154"/>
  <c r="D154"/>
  <c r="I153"/>
  <c r="H153"/>
  <c r="G153"/>
  <c r="F153"/>
  <c r="E153"/>
  <c r="D153"/>
  <c r="I152"/>
  <c r="H152"/>
  <c r="G152"/>
  <c r="F152"/>
  <c r="E152"/>
  <c r="D152"/>
  <c r="I151"/>
  <c r="H151"/>
  <c r="G151"/>
  <c r="F151"/>
  <c r="E151"/>
  <c r="D151"/>
  <c r="I150"/>
  <c r="H150"/>
  <c r="G150"/>
  <c r="F150"/>
  <c r="E150"/>
  <c r="D150"/>
  <c r="I149"/>
  <c r="H149"/>
  <c r="G149"/>
  <c r="F149"/>
  <c r="E149"/>
  <c r="D149"/>
  <c r="I148"/>
  <c r="H148"/>
  <c r="G148"/>
  <c r="F148"/>
  <c r="E148"/>
  <c r="D148"/>
  <c r="I147"/>
  <c r="H147"/>
  <c r="G147"/>
  <c r="F147"/>
  <c r="E147"/>
  <c r="D147"/>
  <c r="I146"/>
  <c r="H146"/>
  <c r="G146"/>
  <c r="F146"/>
  <c r="E146"/>
  <c r="D146"/>
  <c r="I145"/>
  <c r="H145"/>
  <c r="G145"/>
  <c r="F145"/>
  <c r="E145"/>
  <c r="D145"/>
  <c r="I144"/>
  <c r="H144"/>
  <c r="G144"/>
  <c r="F144"/>
  <c r="E144"/>
  <c r="D144"/>
  <c r="I143"/>
  <c r="H143"/>
  <c r="G143"/>
  <c r="F143"/>
  <c r="E143"/>
  <c r="D143"/>
  <c r="I142"/>
  <c r="H142"/>
  <c r="G142"/>
  <c r="F142"/>
  <c r="E142"/>
  <c r="D142"/>
  <c r="I141"/>
  <c r="H141"/>
  <c r="G141"/>
  <c r="F141"/>
  <c r="E141"/>
  <c r="D141"/>
  <c r="I140"/>
  <c r="H140"/>
  <c r="G140"/>
  <c r="F140"/>
  <c r="E140"/>
  <c r="D140"/>
  <c r="I139"/>
  <c r="H139"/>
  <c r="G139"/>
  <c r="F139"/>
  <c r="E139"/>
  <c r="D139"/>
  <c r="I138"/>
  <c r="H138"/>
  <c r="G138"/>
  <c r="F138"/>
  <c r="E138"/>
  <c r="D138"/>
  <c r="I137"/>
  <c r="H137"/>
  <c r="G137"/>
  <c r="F137"/>
  <c r="E137"/>
  <c r="D137"/>
  <c r="I134"/>
  <c r="H134"/>
  <c r="G134"/>
  <c r="F134"/>
  <c r="E134"/>
  <c r="D134"/>
  <c r="I133"/>
  <c r="H133"/>
  <c r="G133"/>
  <c r="F133"/>
  <c r="E133"/>
  <c r="D133"/>
  <c r="I132"/>
  <c r="H132"/>
  <c r="G132"/>
  <c r="F132"/>
  <c r="E132"/>
  <c r="D132"/>
  <c r="I131"/>
  <c r="H131"/>
  <c r="G131"/>
  <c r="F131"/>
  <c r="E131"/>
  <c r="D131"/>
  <c r="I130"/>
  <c r="H130"/>
  <c r="G130"/>
  <c r="F130"/>
  <c r="E130"/>
  <c r="D130"/>
  <c r="I129"/>
  <c r="H129"/>
  <c r="G129"/>
  <c r="F129"/>
  <c r="E129"/>
  <c r="D129"/>
  <c r="I128"/>
  <c r="H128"/>
  <c r="G128"/>
  <c r="F128"/>
  <c r="E128"/>
  <c r="D128"/>
  <c r="I127"/>
  <c r="H127"/>
  <c r="G127"/>
  <c r="F127"/>
  <c r="E127"/>
  <c r="D127"/>
  <c r="I126"/>
  <c r="H126"/>
  <c r="G126"/>
  <c r="F126"/>
  <c r="E126"/>
  <c r="D126"/>
  <c r="I125"/>
  <c r="H125"/>
  <c r="G125"/>
  <c r="F125"/>
  <c r="E125"/>
  <c r="D125"/>
  <c r="I124"/>
  <c r="H124"/>
  <c r="G124"/>
  <c r="F124"/>
  <c r="E124"/>
  <c r="D124"/>
  <c r="I123"/>
  <c r="H123"/>
  <c r="G123"/>
  <c r="F123"/>
  <c r="E123"/>
  <c r="D123"/>
  <c r="I122"/>
  <c r="H122"/>
  <c r="G122"/>
  <c r="F122"/>
  <c r="E122"/>
  <c r="D122"/>
  <c r="I121"/>
  <c r="H121"/>
  <c r="G121"/>
  <c r="F121"/>
  <c r="E121"/>
  <c r="D121"/>
  <c r="I120"/>
  <c r="H120"/>
  <c r="G120"/>
  <c r="F120"/>
  <c r="E120"/>
  <c r="D120"/>
  <c r="I119"/>
  <c r="H119"/>
  <c r="G119"/>
  <c r="F119"/>
  <c r="E119"/>
  <c r="D119"/>
  <c r="I118"/>
  <c r="H118"/>
  <c r="G118"/>
  <c r="F118"/>
  <c r="E118"/>
  <c r="D118"/>
  <c r="I117"/>
  <c r="H117"/>
  <c r="G117"/>
  <c r="F117"/>
  <c r="E117"/>
  <c r="D117"/>
  <c r="I116"/>
  <c r="H116"/>
  <c r="G116"/>
  <c r="F116"/>
  <c r="E116"/>
  <c r="D116"/>
  <c r="I115"/>
  <c r="H115"/>
  <c r="G115"/>
  <c r="F115"/>
  <c r="E115"/>
  <c r="D115"/>
  <c r="I114"/>
  <c r="H114"/>
  <c r="G114"/>
  <c r="F114"/>
  <c r="E114"/>
  <c r="D114"/>
  <c r="I113"/>
  <c r="H113"/>
  <c r="G113"/>
  <c r="F113"/>
  <c r="E113"/>
  <c r="D113"/>
  <c r="I110"/>
  <c r="H110"/>
  <c r="G110"/>
  <c r="F110"/>
  <c r="E110"/>
  <c r="D110"/>
  <c r="I109"/>
  <c r="H109"/>
  <c r="G109"/>
  <c r="F109"/>
  <c r="E109"/>
  <c r="D109"/>
  <c r="I108"/>
  <c r="H108"/>
  <c r="G108"/>
  <c r="F108"/>
  <c r="E108"/>
  <c r="D108"/>
  <c r="I107"/>
  <c r="H107"/>
  <c r="G107"/>
  <c r="F107"/>
  <c r="E107"/>
  <c r="D107"/>
  <c r="I106"/>
  <c r="H106"/>
  <c r="G106"/>
  <c r="F106"/>
  <c r="E106"/>
  <c r="D106"/>
  <c r="I105"/>
  <c r="H105"/>
  <c r="G105"/>
  <c r="F105"/>
  <c r="E105"/>
  <c r="D105"/>
  <c r="I104"/>
  <c r="H104"/>
  <c r="G104"/>
  <c r="F104"/>
  <c r="E104"/>
  <c r="D104"/>
  <c r="I103"/>
  <c r="H103"/>
  <c r="G103"/>
  <c r="F103"/>
  <c r="E103"/>
  <c r="D103"/>
  <c r="I102"/>
  <c r="H102"/>
  <c r="G102"/>
  <c r="F102"/>
  <c r="E102"/>
  <c r="D102"/>
  <c r="I101"/>
  <c r="H101"/>
  <c r="G101"/>
  <c r="F101"/>
  <c r="E101"/>
  <c r="D101"/>
  <c r="I100"/>
  <c r="H100"/>
  <c r="G100"/>
  <c r="F100"/>
  <c r="E100"/>
  <c r="D100"/>
  <c r="I99"/>
  <c r="H99"/>
  <c r="G99"/>
  <c r="F99"/>
  <c r="E99"/>
  <c r="D99"/>
  <c r="I98"/>
  <c r="H98"/>
  <c r="G98"/>
  <c r="F98"/>
  <c r="E98"/>
  <c r="D98"/>
  <c r="I97"/>
  <c r="H97"/>
  <c r="G97"/>
  <c r="F97"/>
  <c r="E97"/>
  <c r="D97"/>
  <c r="I96"/>
  <c r="H96"/>
  <c r="G96"/>
  <c r="F96"/>
  <c r="E96"/>
  <c r="D96"/>
  <c r="I95"/>
  <c r="H95"/>
  <c r="G95"/>
  <c r="F95"/>
  <c r="E95"/>
  <c r="D95"/>
  <c r="I94"/>
  <c r="H94"/>
  <c r="G94"/>
  <c r="F94"/>
  <c r="E94"/>
  <c r="D94"/>
  <c r="I93"/>
  <c r="H93"/>
  <c r="G93"/>
  <c r="F93"/>
  <c r="E93"/>
  <c r="D93"/>
  <c r="I92"/>
  <c r="H92"/>
  <c r="G92"/>
  <c r="F92"/>
  <c r="E92"/>
  <c r="D92"/>
  <c r="I91"/>
  <c r="H91"/>
  <c r="G91"/>
  <c r="F91"/>
  <c r="E91"/>
  <c r="D91"/>
  <c r="I90"/>
  <c r="H90"/>
  <c r="G90"/>
  <c r="F90"/>
  <c r="E90"/>
  <c r="D90"/>
  <c r="I89"/>
  <c r="H89"/>
  <c r="G89"/>
  <c r="F89"/>
  <c r="E89"/>
  <c r="D89"/>
  <c r="I88"/>
  <c r="H88"/>
  <c r="G88"/>
  <c r="F88"/>
  <c r="E88"/>
  <c r="D88"/>
  <c r="I87"/>
  <c r="H87"/>
  <c r="G87"/>
  <c r="F87"/>
  <c r="E87"/>
  <c r="D87"/>
  <c r="I86"/>
  <c r="H86"/>
  <c r="G86"/>
  <c r="F86"/>
  <c r="E86"/>
  <c r="D86"/>
  <c r="I83"/>
  <c r="H83"/>
  <c r="G83"/>
  <c r="F83"/>
  <c r="E83"/>
  <c r="D83"/>
  <c r="I82"/>
  <c r="H82"/>
  <c r="G82"/>
  <c r="F82"/>
  <c r="E82"/>
  <c r="D82"/>
  <c r="I81"/>
  <c r="H81"/>
  <c r="G81"/>
  <c r="F81"/>
  <c r="E81"/>
  <c r="D81"/>
  <c r="I80"/>
  <c r="H80"/>
  <c r="G80"/>
  <c r="F80"/>
  <c r="E80"/>
  <c r="D80"/>
  <c r="I79"/>
  <c r="H79"/>
  <c r="G79"/>
  <c r="F79"/>
  <c r="E79"/>
  <c r="D79"/>
  <c r="I78"/>
  <c r="H78"/>
  <c r="G78"/>
  <c r="F78"/>
  <c r="E78"/>
  <c r="D78"/>
  <c r="I77"/>
  <c r="H77"/>
  <c r="G77"/>
  <c r="F77"/>
  <c r="E77"/>
  <c r="D77"/>
  <c r="I76"/>
  <c r="H76"/>
  <c r="G76"/>
  <c r="F76"/>
  <c r="E76"/>
  <c r="D76"/>
  <c r="I75"/>
  <c r="H75"/>
  <c r="G75"/>
  <c r="F75"/>
  <c r="E75"/>
  <c r="D75"/>
  <c r="I74"/>
  <c r="H74"/>
  <c r="G74"/>
  <c r="F74"/>
  <c r="E74"/>
  <c r="D74"/>
  <c r="I73"/>
  <c r="H73"/>
  <c r="G73"/>
  <c r="F73"/>
  <c r="E73"/>
  <c r="D73"/>
  <c r="I72"/>
  <c r="H72"/>
  <c r="G72"/>
  <c r="F72"/>
  <c r="E72"/>
  <c r="D72"/>
  <c r="I71"/>
  <c r="H71"/>
  <c r="G71"/>
  <c r="F71"/>
  <c r="E71"/>
  <c r="D71"/>
  <c r="I70"/>
  <c r="H70"/>
  <c r="G70"/>
  <c r="F70"/>
  <c r="E70"/>
  <c r="D70"/>
  <c r="I69"/>
  <c r="H69"/>
  <c r="G69"/>
  <c r="F69"/>
  <c r="E69"/>
  <c r="D69"/>
  <c r="I68"/>
  <c r="H68"/>
  <c r="G68"/>
  <c r="F68"/>
  <c r="E68"/>
  <c r="D68"/>
  <c r="I67"/>
  <c r="H67"/>
  <c r="G67"/>
  <c r="F67"/>
  <c r="E67"/>
  <c r="D67"/>
  <c r="I66"/>
  <c r="H66"/>
  <c r="G66"/>
  <c r="F66"/>
  <c r="E66"/>
  <c r="D66"/>
  <c r="I65"/>
  <c r="H65"/>
  <c r="G65"/>
  <c r="F65"/>
  <c r="E65"/>
  <c r="D65"/>
  <c r="I64"/>
  <c r="H64"/>
  <c r="G64"/>
  <c r="F64"/>
  <c r="E64"/>
  <c r="D64"/>
  <c r="I63"/>
  <c r="H63"/>
  <c r="G63"/>
  <c r="F63"/>
  <c r="E63"/>
  <c r="D63"/>
  <c r="I62"/>
  <c r="H62"/>
  <c r="G62"/>
  <c r="F62"/>
  <c r="E62"/>
  <c r="D62"/>
  <c r="J175"/>
  <c r="J174"/>
  <c r="J173"/>
  <c r="J172"/>
  <c r="J171"/>
  <c r="J170"/>
  <c r="J169"/>
  <c r="J168"/>
  <c r="J167"/>
  <c r="J166"/>
  <c r="J165"/>
  <c r="J162"/>
  <c r="J161"/>
  <c r="J158"/>
  <c r="J157"/>
  <c r="J156"/>
  <c r="J155"/>
  <c r="J154"/>
  <c r="J153"/>
  <c r="J152"/>
  <c r="J151"/>
  <c r="J150"/>
  <c r="J149"/>
  <c r="J148"/>
  <c r="J147"/>
  <c r="J146"/>
  <c r="J145"/>
  <c r="J144"/>
  <c r="J143"/>
  <c r="J142"/>
  <c r="J141"/>
  <c r="J140"/>
  <c r="J139"/>
  <c r="J138"/>
  <c r="J137"/>
  <c r="J134"/>
  <c r="J133"/>
  <c r="J132"/>
  <c r="J131"/>
  <c r="J130"/>
  <c r="J129"/>
  <c r="J128"/>
  <c r="J127"/>
  <c r="J126"/>
  <c r="J125"/>
  <c r="J124"/>
  <c r="J123"/>
  <c r="J122"/>
  <c r="J121"/>
  <c r="J120"/>
  <c r="J119"/>
  <c r="J118"/>
  <c r="J117"/>
  <c r="J116"/>
  <c r="J115"/>
  <c r="J114"/>
  <c r="J113"/>
  <c r="J110"/>
  <c r="J109"/>
  <c r="J108"/>
  <c r="J107"/>
  <c r="J106"/>
  <c r="J105"/>
  <c r="J104"/>
  <c r="J103"/>
  <c r="J102"/>
  <c r="J101"/>
  <c r="J100"/>
  <c r="J99"/>
  <c r="J98"/>
  <c r="J97"/>
  <c r="J96"/>
  <c r="J95"/>
  <c r="J94"/>
  <c r="J93"/>
  <c r="J92"/>
  <c r="J91"/>
  <c r="J90"/>
  <c r="J89"/>
  <c r="J88"/>
  <c r="J87"/>
  <c r="J86"/>
  <c r="J83"/>
  <c r="J82"/>
  <c r="J81"/>
  <c r="J80"/>
  <c r="J79"/>
  <c r="J78"/>
  <c r="J77"/>
  <c r="J76"/>
  <c r="J75"/>
  <c r="J74"/>
  <c r="J73"/>
  <c r="J72"/>
  <c r="J71"/>
  <c r="J70"/>
  <c r="J69"/>
  <c r="J68"/>
  <c r="J67"/>
  <c r="J66"/>
  <c r="J65"/>
  <c r="J64"/>
  <c r="J63"/>
  <c r="J62"/>
  <c r="Q164"/>
  <c r="P164"/>
  <c r="O164"/>
  <c r="N164"/>
  <c r="M164"/>
  <c r="L164"/>
  <c r="K164"/>
  <c r="J164"/>
  <c r="I164"/>
  <c r="H164"/>
  <c r="G164"/>
  <c r="F164"/>
  <c r="E164"/>
  <c r="D164"/>
  <c r="B164"/>
  <c r="Q160"/>
  <c r="P160"/>
  <c r="O160"/>
  <c r="N160"/>
  <c r="M160"/>
  <c r="L160"/>
  <c r="K160"/>
  <c r="J160"/>
  <c r="I160"/>
  <c r="H160"/>
  <c r="G160"/>
  <c r="F160"/>
  <c r="E160"/>
  <c r="D160"/>
  <c r="B160"/>
  <c r="Q136"/>
  <c r="P136"/>
  <c r="O136"/>
  <c r="N136"/>
  <c r="M136"/>
  <c r="L136"/>
  <c r="K136"/>
  <c r="J136"/>
  <c r="I136"/>
  <c r="H136"/>
  <c r="G136"/>
  <c r="F136"/>
  <c r="E136"/>
  <c r="D136"/>
  <c r="B136"/>
  <c r="Q112"/>
  <c r="P112"/>
  <c r="O112"/>
  <c r="N112"/>
  <c r="M112"/>
  <c r="L112"/>
  <c r="K112"/>
  <c r="J112"/>
  <c r="I112"/>
  <c r="H112"/>
  <c r="G112"/>
  <c r="F112"/>
  <c r="E112"/>
  <c r="D112"/>
  <c r="B112"/>
  <c r="Q85"/>
  <c r="P85"/>
  <c r="O85"/>
  <c r="N85"/>
  <c r="M85"/>
  <c r="L85"/>
  <c r="K85"/>
  <c r="J85"/>
  <c r="I85"/>
  <c r="H85"/>
  <c r="G85"/>
  <c r="F85"/>
  <c r="E85"/>
  <c r="D85"/>
  <c r="B85"/>
  <c r="Q61"/>
  <c r="P61"/>
  <c r="O61"/>
  <c r="N61"/>
  <c r="M61"/>
  <c r="L61"/>
  <c r="K61"/>
  <c r="J61"/>
  <c r="I61"/>
  <c r="H61"/>
  <c r="G61"/>
  <c r="F61"/>
  <c r="E61"/>
  <c r="D61"/>
  <c r="B61"/>
  <c r="O175"/>
  <c r="N175"/>
  <c r="M175"/>
  <c r="L175"/>
  <c r="K175"/>
  <c r="O174"/>
  <c r="N174"/>
  <c r="M174"/>
  <c r="L174"/>
  <c r="K174"/>
  <c r="O173"/>
  <c r="N173"/>
  <c r="M173"/>
  <c r="L173"/>
  <c r="K173"/>
  <c r="O172"/>
  <c r="N172"/>
  <c r="M172"/>
  <c r="L172"/>
  <c r="K172"/>
  <c r="O171"/>
  <c r="N171"/>
  <c r="M171"/>
  <c r="L171"/>
  <c r="K171"/>
  <c r="O170"/>
  <c r="N170"/>
  <c r="M170"/>
  <c r="L170"/>
  <c r="K170"/>
  <c r="O169"/>
  <c r="N169"/>
  <c r="M169"/>
  <c r="L169"/>
  <c r="K169"/>
  <c r="O168"/>
  <c r="N168"/>
  <c r="M168"/>
  <c r="L168"/>
  <c r="K168"/>
  <c r="O167"/>
  <c r="N167"/>
  <c r="M167"/>
  <c r="L167"/>
  <c r="K167"/>
  <c r="O166"/>
  <c r="N166"/>
  <c r="M166"/>
  <c r="L166"/>
  <c r="K166"/>
  <c r="O165"/>
  <c r="N165"/>
  <c r="M165"/>
  <c r="L165"/>
  <c r="K165"/>
  <c r="O162"/>
  <c r="N162"/>
  <c r="M162"/>
  <c r="L162"/>
  <c r="K162"/>
  <c r="O161"/>
  <c r="N161"/>
  <c r="M161"/>
  <c r="L161"/>
  <c r="K161"/>
  <c r="O158"/>
  <c r="N158"/>
  <c r="M158"/>
  <c r="L158"/>
  <c r="K158"/>
  <c r="O157"/>
  <c r="N157"/>
  <c r="M157"/>
  <c r="L157"/>
  <c r="K157"/>
  <c r="O156"/>
  <c r="N156"/>
  <c r="M156"/>
  <c r="L156"/>
  <c r="K156"/>
  <c r="O155"/>
  <c r="N155"/>
  <c r="M155"/>
  <c r="L155"/>
  <c r="K155"/>
  <c r="O154"/>
  <c r="N154"/>
  <c r="M154"/>
  <c r="L154"/>
  <c r="K154"/>
  <c r="O153"/>
  <c r="N153"/>
  <c r="M153"/>
  <c r="L153"/>
  <c r="K153"/>
  <c r="O152"/>
  <c r="N152"/>
  <c r="M152"/>
  <c r="L152"/>
  <c r="K152"/>
  <c r="O151"/>
  <c r="N151"/>
  <c r="M151"/>
  <c r="L151"/>
  <c r="K151"/>
  <c r="O150"/>
  <c r="N150"/>
  <c r="M150"/>
  <c r="L150"/>
  <c r="K150"/>
  <c r="O149"/>
  <c r="N149"/>
  <c r="M149"/>
  <c r="L149"/>
  <c r="K149"/>
  <c r="O148"/>
  <c r="N148"/>
  <c r="M148"/>
  <c r="L148"/>
  <c r="K148"/>
  <c r="O147"/>
  <c r="N147"/>
  <c r="M147"/>
  <c r="L147"/>
  <c r="K147"/>
  <c r="O146"/>
  <c r="N146"/>
  <c r="M146"/>
  <c r="L146"/>
  <c r="K146"/>
  <c r="O145"/>
  <c r="N145"/>
  <c r="M145"/>
  <c r="L145"/>
  <c r="K145"/>
  <c r="O144"/>
  <c r="N144"/>
  <c r="M144"/>
  <c r="L144"/>
  <c r="K144"/>
  <c r="O143"/>
  <c r="N143"/>
  <c r="M143"/>
  <c r="L143"/>
  <c r="K143"/>
  <c r="O142"/>
  <c r="N142"/>
  <c r="M142"/>
  <c r="L142"/>
  <c r="K142"/>
  <c r="O141"/>
  <c r="N141"/>
  <c r="M141"/>
  <c r="L141"/>
  <c r="K141"/>
  <c r="O140"/>
  <c r="N140"/>
  <c r="M140"/>
  <c r="L140"/>
  <c r="K140"/>
  <c r="O139"/>
  <c r="N139"/>
  <c r="M139"/>
  <c r="L139"/>
  <c r="K139"/>
  <c r="O138"/>
  <c r="N138"/>
  <c r="M138"/>
  <c r="L138"/>
  <c r="K138"/>
  <c r="O137"/>
  <c r="N137"/>
  <c r="M137"/>
  <c r="L137"/>
  <c r="K137"/>
  <c r="O134"/>
  <c r="N134"/>
  <c r="M134"/>
  <c r="L134"/>
  <c r="K134"/>
  <c r="O133"/>
  <c r="N133"/>
  <c r="M133"/>
  <c r="L133"/>
  <c r="K133"/>
  <c r="O132"/>
  <c r="N132"/>
  <c r="M132"/>
  <c r="L132"/>
  <c r="K132"/>
  <c r="O131"/>
  <c r="N131"/>
  <c r="M131"/>
  <c r="L131"/>
  <c r="K131"/>
  <c r="O130"/>
  <c r="N130"/>
  <c r="M130"/>
  <c r="L130"/>
  <c r="K130"/>
  <c r="O129"/>
  <c r="N129"/>
  <c r="M129"/>
  <c r="L129"/>
  <c r="K129"/>
  <c r="O128"/>
  <c r="N128"/>
  <c r="M128"/>
  <c r="L128"/>
  <c r="K128"/>
  <c r="O127"/>
  <c r="N127"/>
  <c r="M127"/>
  <c r="L127"/>
  <c r="K127"/>
  <c r="O126"/>
  <c r="N126"/>
  <c r="M126"/>
  <c r="L126"/>
  <c r="K126"/>
  <c r="O125"/>
  <c r="N125"/>
  <c r="M125"/>
  <c r="L125"/>
  <c r="K125"/>
  <c r="O124"/>
  <c r="N124"/>
  <c r="M124"/>
  <c r="L124"/>
  <c r="K124"/>
  <c r="O123"/>
  <c r="N123"/>
  <c r="M123"/>
  <c r="L123"/>
  <c r="K123"/>
  <c r="O122"/>
  <c r="N122"/>
  <c r="M122"/>
  <c r="L122"/>
  <c r="K122"/>
  <c r="O121"/>
  <c r="N121"/>
  <c r="M121"/>
  <c r="L121"/>
  <c r="K121"/>
  <c r="O120"/>
  <c r="N120"/>
  <c r="M120"/>
  <c r="L120"/>
  <c r="K120"/>
  <c r="O119"/>
  <c r="N119"/>
  <c r="M119"/>
  <c r="L119"/>
  <c r="K119"/>
  <c r="O118"/>
  <c r="N118"/>
  <c r="M118"/>
  <c r="L118"/>
  <c r="K118"/>
  <c r="O117"/>
  <c r="N117"/>
  <c r="M117"/>
  <c r="L117"/>
  <c r="K117"/>
  <c r="O116"/>
  <c r="N116"/>
  <c r="M116"/>
  <c r="L116"/>
  <c r="K116"/>
  <c r="O115"/>
  <c r="N115"/>
  <c r="M115"/>
  <c r="L115"/>
  <c r="K115"/>
  <c r="O114"/>
  <c r="N114"/>
  <c r="M114"/>
  <c r="L114"/>
  <c r="K114"/>
  <c r="O113"/>
  <c r="N113"/>
  <c r="M113"/>
  <c r="L113"/>
  <c r="K113"/>
  <c r="O110"/>
  <c r="N110"/>
  <c r="M110"/>
  <c r="L110"/>
  <c r="K110"/>
  <c r="O109"/>
  <c r="N109"/>
  <c r="M109"/>
  <c r="L109"/>
  <c r="K109"/>
  <c r="O108"/>
  <c r="N108"/>
  <c r="M108"/>
  <c r="L108"/>
  <c r="K108"/>
  <c r="O107"/>
  <c r="N107"/>
  <c r="M107"/>
  <c r="L107"/>
  <c r="K107"/>
  <c r="O106"/>
  <c r="N106"/>
  <c r="M106"/>
  <c r="L106"/>
  <c r="K106"/>
  <c r="O105"/>
  <c r="N105"/>
  <c r="M105"/>
  <c r="L105"/>
  <c r="K105"/>
  <c r="O104"/>
  <c r="N104"/>
  <c r="M104"/>
  <c r="L104"/>
  <c r="K104"/>
  <c r="O103"/>
  <c r="N103"/>
  <c r="M103"/>
  <c r="L103"/>
  <c r="K103"/>
  <c r="O102"/>
  <c r="N102"/>
  <c r="M102"/>
  <c r="L102"/>
  <c r="K102"/>
  <c r="O101"/>
  <c r="N101"/>
  <c r="M101"/>
  <c r="L101"/>
  <c r="K101"/>
  <c r="O100"/>
  <c r="N100"/>
  <c r="M100"/>
  <c r="L100"/>
  <c r="K100"/>
  <c r="O99"/>
  <c r="N99"/>
  <c r="M99"/>
  <c r="L99"/>
  <c r="K99"/>
  <c r="O98"/>
  <c r="N98"/>
  <c r="M98"/>
  <c r="L98"/>
  <c r="K98"/>
  <c r="O97"/>
  <c r="N97"/>
  <c r="M97"/>
  <c r="L97"/>
  <c r="K97"/>
  <c r="O96"/>
  <c r="N96"/>
  <c r="M96"/>
  <c r="L96"/>
  <c r="K96"/>
  <c r="O95"/>
  <c r="N95"/>
  <c r="M95"/>
  <c r="L95"/>
  <c r="K95"/>
  <c r="O94"/>
  <c r="N94"/>
  <c r="M94"/>
  <c r="L94"/>
  <c r="K94"/>
  <c r="O93"/>
  <c r="N93"/>
  <c r="M93"/>
  <c r="L93"/>
  <c r="K93"/>
  <c r="O92"/>
  <c r="N92"/>
  <c r="M92"/>
  <c r="L92"/>
  <c r="K92"/>
  <c r="O91"/>
  <c r="N91"/>
  <c r="M91"/>
  <c r="L91"/>
  <c r="K91"/>
  <c r="O90"/>
  <c r="N90"/>
  <c r="M90"/>
  <c r="L90"/>
  <c r="K90"/>
  <c r="O89"/>
  <c r="N89"/>
  <c r="M89"/>
  <c r="L89"/>
  <c r="K89"/>
  <c r="O88"/>
  <c r="N88"/>
  <c r="M88"/>
  <c r="L88"/>
  <c r="K88"/>
  <c r="O87"/>
  <c r="N87"/>
  <c r="M87"/>
  <c r="L87"/>
  <c r="K87"/>
  <c r="O86"/>
  <c r="N86"/>
  <c r="M86"/>
  <c r="L86"/>
  <c r="K86"/>
  <c r="O83"/>
  <c r="N83"/>
  <c r="M83"/>
  <c r="L83"/>
  <c r="K83"/>
  <c r="O82"/>
  <c r="N82"/>
  <c r="M82"/>
  <c r="L82"/>
  <c r="K82"/>
  <c r="O81"/>
  <c r="N81"/>
  <c r="M81"/>
  <c r="L81"/>
  <c r="K81"/>
  <c r="O80"/>
  <c r="N80"/>
  <c r="M80"/>
  <c r="L80"/>
  <c r="K80"/>
  <c r="O79"/>
  <c r="N79"/>
  <c r="M79"/>
  <c r="L79"/>
  <c r="K79"/>
  <c r="O78"/>
  <c r="N78"/>
  <c r="M78"/>
  <c r="L78"/>
  <c r="K78"/>
  <c r="O77"/>
  <c r="N77"/>
  <c r="M77"/>
  <c r="L77"/>
  <c r="K77"/>
  <c r="O76"/>
  <c r="N76"/>
  <c r="M76"/>
  <c r="L76"/>
  <c r="K76"/>
  <c r="O75"/>
  <c r="N75"/>
  <c r="M75"/>
  <c r="L75"/>
  <c r="K75"/>
  <c r="O74"/>
  <c r="N74"/>
  <c r="M74"/>
  <c r="L74"/>
  <c r="K74"/>
  <c r="O73"/>
  <c r="N73"/>
  <c r="M73"/>
  <c r="L73"/>
  <c r="K73"/>
  <c r="O72"/>
  <c r="N72"/>
  <c r="M72"/>
  <c r="L72"/>
  <c r="K72"/>
  <c r="O71"/>
  <c r="N71"/>
  <c r="M71"/>
  <c r="L71"/>
  <c r="K71"/>
  <c r="O70"/>
  <c r="N70"/>
  <c r="M70"/>
  <c r="L70"/>
  <c r="K70"/>
  <c r="O69"/>
  <c r="N69"/>
  <c r="M69"/>
  <c r="L69"/>
  <c r="K69"/>
  <c r="O68"/>
  <c r="N68"/>
  <c r="M68"/>
  <c r="L68"/>
  <c r="K68"/>
  <c r="O67"/>
  <c r="N67"/>
  <c r="M67"/>
  <c r="L67"/>
  <c r="K67"/>
  <c r="O66"/>
  <c r="N66"/>
  <c r="M66"/>
  <c r="L66"/>
  <c r="K66"/>
  <c r="O65"/>
  <c r="N65"/>
  <c r="M65"/>
  <c r="L65"/>
  <c r="K65"/>
  <c r="O64"/>
  <c r="N64"/>
  <c r="M64"/>
  <c r="L64"/>
  <c r="K64"/>
  <c r="O63"/>
  <c r="N63"/>
  <c r="M63"/>
  <c r="L63"/>
  <c r="K63"/>
  <c r="O62"/>
  <c r="N62"/>
  <c r="M62"/>
  <c r="L62"/>
  <c r="K62"/>
  <c r="O59"/>
  <c r="N59"/>
  <c r="M59"/>
  <c r="L59"/>
  <c r="K59"/>
  <c r="O58"/>
  <c r="N58"/>
  <c r="M58"/>
  <c r="L58"/>
  <c r="K58"/>
  <c r="O57"/>
  <c r="N57"/>
  <c r="M57"/>
  <c r="L57"/>
  <c r="K57"/>
  <c r="O56"/>
  <c r="N56"/>
  <c r="M56"/>
  <c r="L56"/>
  <c r="K56"/>
  <c r="O55"/>
  <c r="N55"/>
  <c r="M55"/>
  <c r="L55"/>
  <c r="K55"/>
  <c r="O54"/>
  <c r="N54"/>
  <c r="M54"/>
  <c r="L54"/>
  <c r="K54"/>
  <c r="O53"/>
  <c r="N53"/>
  <c r="M53"/>
  <c r="L53"/>
  <c r="K53"/>
  <c r="O52"/>
  <c r="N52"/>
  <c r="M52"/>
  <c r="L52"/>
  <c r="K52"/>
  <c r="O51"/>
  <c r="N51"/>
  <c r="M51"/>
  <c r="L51"/>
  <c r="K51"/>
  <c r="O50"/>
  <c r="N50"/>
  <c r="M50"/>
  <c r="L50"/>
  <c r="K50"/>
  <c r="O49"/>
  <c r="N49"/>
  <c r="M49"/>
  <c r="L49"/>
  <c r="K49"/>
  <c r="O48"/>
  <c r="N48"/>
  <c r="M48"/>
  <c r="L48"/>
  <c r="K48"/>
  <c r="O47"/>
  <c r="N47"/>
  <c r="M47"/>
  <c r="L47"/>
  <c r="K47"/>
  <c r="O46"/>
  <c r="N46"/>
  <c r="M46"/>
  <c r="L46"/>
  <c r="K46"/>
  <c r="O45"/>
  <c r="N45"/>
  <c r="M45"/>
  <c r="L45"/>
  <c r="K45"/>
  <c r="O44"/>
  <c r="N44"/>
  <c r="M44"/>
  <c r="L44"/>
  <c r="K44"/>
  <c r="O43"/>
  <c r="N43"/>
  <c r="M43"/>
  <c r="L43"/>
  <c r="K43"/>
  <c r="O42"/>
  <c r="N42"/>
  <c r="M42"/>
  <c r="L42"/>
  <c r="K42"/>
  <c r="O41"/>
  <c r="N41"/>
  <c r="M41"/>
  <c r="L41"/>
  <c r="K41"/>
  <c r="O40"/>
  <c r="N40"/>
  <c r="M40"/>
  <c r="L40"/>
  <c r="K40"/>
  <c r="O39"/>
  <c r="N39"/>
  <c r="M39"/>
  <c r="L39"/>
  <c r="K39"/>
  <c r="O38"/>
  <c r="N38"/>
  <c r="M38"/>
  <c r="L38"/>
  <c r="K38"/>
  <c r="O37"/>
  <c r="N37"/>
  <c r="M37"/>
  <c r="L37"/>
  <c r="K37"/>
  <c r="O36"/>
  <c r="N36"/>
  <c r="M36"/>
  <c r="L36"/>
  <c r="K36"/>
  <c r="O35"/>
  <c r="N35"/>
  <c r="M35"/>
  <c r="L35"/>
  <c r="K35"/>
  <c r="O34"/>
  <c r="N34"/>
  <c r="M34"/>
  <c r="L34"/>
  <c r="K34"/>
  <c r="O33"/>
  <c r="N33"/>
  <c r="M33"/>
  <c r="L33"/>
  <c r="K33"/>
  <c r="O32"/>
  <c r="N32"/>
  <c r="M32"/>
  <c r="L32"/>
  <c r="K32"/>
  <c r="O31"/>
  <c r="N31"/>
  <c r="M31"/>
  <c r="L31"/>
  <c r="K31"/>
  <c r="O30"/>
  <c r="N30"/>
  <c r="M30"/>
  <c r="L30"/>
  <c r="K30"/>
  <c r="O29"/>
  <c r="N29"/>
  <c r="M29"/>
  <c r="L29"/>
  <c r="K29"/>
  <c r="O28"/>
  <c r="N28"/>
  <c r="M28"/>
  <c r="L28"/>
  <c r="K28"/>
  <c r="O27"/>
  <c r="N27"/>
  <c r="M27"/>
  <c r="L27"/>
  <c r="K27"/>
  <c r="O26"/>
  <c r="N26"/>
  <c r="M26"/>
  <c r="L26"/>
  <c r="K26"/>
  <c r="O25"/>
  <c r="N25"/>
  <c r="M25"/>
  <c r="L25"/>
  <c r="K25"/>
  <c r="O24"/>
  <c r="N24"/>
  <c r="M24"/>
  <c r="L24"/>
  <c r="K24"/>
  <c r="O23"/>
  <c r="N23"/>
  <c r="M23"/>
  <c r="L23"/>
  <c r="K23"/>
  <c r="O22"/>
  <c r="N22"/>
  <c r="M22"/>
  <c r="L22"/>
  <c r="K22"/>
  <c r="O21"/>
  <c r="N21"/>
  <c r="M21"/>
  <c r="L21"/>
  <c r="K21"/>
  <c r="O20"/>
  <c r="N20"/>
  <c r="M20"/>
  <c r="L20"/>
  <c r="K20"/>
  <c r="O19"/>
  <c r="N19"/>
  <c r="M19"/>
  <c r="L19"/>
  <c r="K19"/>
  <c r="C175"/>
  <c r="C174"/>
  <c r="C173"/>
  <c r="C172"/>
  <c r="C171"/>
  <c r="C170"/>
  <c r="C169"/>
  <c r="C168"/>
  <c r="C167"/>
  <c r="C166"/>
  <c r="C165"/>
  <c r="C162"/>
  <c r="C161"/>
  <c r="C158"/>
  <c r="C157"/>
  <c r="C156"/>
  <c r="C155"/>
  <c r="C154"/>
  <c r="C153"/>
  <c r="C152"/>
  <c r="C151"/>
  <c r="C150"/>
  <c r="C149"/>
  <c r="C148"/>
  <c r="C147"/>
  <c r="C146"/>
  <c r="C145"/>
  <c r="C144"/>
  <c r="C143"/>
  <c r="C142"/>
  <c r="C141"/>
  <c r="C140"/>
  <c r="C139"/>
  <c r="C138"/>
  <c r="C137"/>
  <c r="C134"/>
  <c r="C133"/>
  <c r="C132"/>
  <c r="C131"/>
  <c r="C130"/>
  <c r="C129"/>
  <c r="C128"/>
  <c r="C127"/>
  <c r="C126"/>
  <c r="C125"/>
  <c r="C124"/>
  <c r="C123"/>
  <c r="C122"/>
  <c r="C121"/>
  <c r="C120"/>
  <c r="C119"/>
  <c r="C118"/>
  <c r="C117"/>
  <c r="C116"/>
  <c r="C115"/>
  <c r="C114"/>
  <c r="C113"/>
  <c r="C110"/>
  <c r="C109"/>
  <c r="C108"/>
  <c r="C107"/>
  <c r="C106"/>
  <c r="C105"/>
  <c r="C104"/>
  <c r="C103"/>
  <c r="C102"/>
  <c r="C101"/>
  <c r="C100"/>
  <c r="C99"/>
  <c r="C98"/>
  <c r="C97"/>
  <c r="C96"/>
  <c r="C95"/>
  <c r="C94"/>
  <c r="C93"/>
  <c r="C92"/>
  <c r="C91"/>
  <c r="C90"/>
  <c r="C89"/>
  <c r="C88"/>
  <c r="C87"/>
  <c r="C86"/>
  <c r="C83"/>
  <c r="C82"/>
  <c r="C81"/>
  <c r="C80"/>
  <c r="C79"/>
  <c r="C78"/>
  <c r="C77"/>
  <c r="C76"/>
  <c r="C75"/>
  <c r="C74"/>
  <c r="C73"/>
  <c r="C72"/>
  <c r="C71"/>
  <c r="C70"/>
  <c r="C69"/>
  <c r="C68"/>
  <c r="C67"/>
  <c r="C66"/>
  <c r="C65"/>
  <c r="C64"/>
  <c r="C63"/>
  <c r="C62"/>
  <c r="I59"/>
  <c r="H59"/>
  <c r="G59"/>
  <c r="F59"/>
  <c r="E59"/>
  <c r="D59"/>
  <c r="I58"/>
  <c r="H58"/>
  <c r="G58"/>
  <c r="F58"/>
  <c r="E58"/>
  <c r="D58"/>
  <c r="I57"/>
  <c r="H57"/>
  <c r="G57"/>
  <c r="F57"/>
  <c r="E57"/>
  <c r="D57"/>
  <c r="I56"/>
  <c r="H56"/>
  <c r="G56"/>
  <c r="F56"/>
  <c r="E56"/>
  <c r="D56"/>
  <c r="I55"/>
  <c r="H55"/>
  <c r="G55"/>
  <c r="F55"/>
  <c r="E55"/>
  <c r="D55"/>
  <c r="I54"/>
  <c r="H54"/>
  <c r="G54"/>
  <c r="F54"/>
  <c r="E54"/>
  <c r="D54"/>
  <c r="I53"/>
  <c r="H53"/>
  <c r="G53"/>
  <c r="F53"/>
  <c r="E53"/>
  <c r="D53"/>
  <c r="I52"/>
  <c r="H52"/>
  <c r="G52"/>
  <c r="F52"/>
  <c r="E52"/>
  <c r="D52"/>
  <c r="I51"/>
  <c r="H51"/>
  <c r="G51"/>
  <c r="F51"/>
  <c r="E51"/>
  <c r="D51"/>
  <c r="I50"/>
  <c r="H50"/>
  <c r="G50"/>
  <c r="F50"/>
  <c r="E50"/>
  <c r="D50"/>
  <c r="I49"/>
  <c r="H49"/>
  <c r="G49"/>
  <c r="F49"/>
  <c r="E49"/>
  <c r="D49"/>
  <c r="I48"/>
  <c r="H48"/>
  <c r="G48"/>
  <c r="F48"/>
  <c r="E48"/>
  <c r="D48"/>
  <c r="I47"/>
  <c r="H47"/>
  <c r="G47"/>
  <c r="F47"/>
  <c r="E47"/>
  <c r="D47"/>
  <c r="I46"/>
  <c r="H46"/>
  <c r="G46"/>
  <c r="F46"/>
  <c r="E46"/>
  <c r="D46"/>
  <c r="I45"/>
  <c r="H45"/>
  <c r="G45"/>
  <c r="F45"/>
  <c r="E45"/>
  <c r="D45"/>
  <c r="I44"/>
  <c r="H44"/>
  <c r="G44"/>
  <c r="F44"/>
  <c r="E44"/>
  <c r="D44"/>
  <c r="I43"/>
  <c r="H43"/>
  <c r="G43"/>
  <c r="F43"/>
  <c r="E43"/>
  <c r="D43"/>
  <c r="I42"/>
  <c r="H42"/>
  <c r="G42"/>
  <c r="F42"/>
  <c r="E42"/>
  <c r="D42"/>
  <c r="I41"/>
  <c r="H41"/>
  <c r="G41"/>
  <c r="F41"/>
  <c r="E41"/>
  <c r="D41"/>
  <c r="I40"/>
  <c r="H40"/>
  <c r="G40"/>
  <c r="F40"/>
  <c r="E40"/>
  <c r="D40"/>
  <c r="I39"/>
  <c r="H39"/>
  <c r="G39"/>
  <c r="F39"/>
  <c r="E39"/>
  <c r="D39"/>
  <c r="I38"/>
  <c r="H38"/>
  <c r="G38"/>
  <c r="F38"/>
  <c r="E38"/>
  <c r="D38"/>
  <c r="I37"/>
  <c r="H37"/>
  <c r="G37"/>
  <c r="F37"/>
  <c r="E37"/>
  <c r="D37"/>
  <c r="I36"/>
  <c r="H36"/>
  <c r="G36"/>
  <c r="F36"/>
  <c r="E36"/>
  <c r="D36"/>
  <c r="I35"/>
  <c r="H35"/>
  <c r="G35"/>
  <c r="F35"/>
  <c r="E35"/>
  <c r="D35"/>
  <c r="I34"/>
  <c r="H34"/>
  <c r="G34"/>
  <c r="F34"/>
  <c r="E34"/>
  <c r="D34"/>
  <c r="I33"/>
  <c r="H33"/>
  <c r="G33"/>
  <c r="F33"/>
  <c r="E33"/>
  <c r="D33"/>
  <c r="I32"/>
  <c r="H32"/>
  <c r="G32"/>
  <c r="F32"/>
  <c r="E32"/>
  <c r="D32"/>
  <c r="I31"/>
  <c r="H31"/>
  <c r="G31"/>
  <c r="F31"/>
  <c r="E31"/>
  <c r="D31"/>
  <c r="I30"/>
  <c r="H30"/>
  <c r="G30"/>
  <c r="F30"/>
  <c r="E30"/>
  <c r="D30"/>
  <c r="I29"/>
  <c r="H29"/>
  <c r="G29"/>
  <c r="F29"/>
  <c r="E29"/>
  <c r="D29"/>
  <c r="I28"/>
  <c r="H28"/>
  <c r="G28"/>
  <c r="F28"/>
  <c r="E28"/>
  <c r="D28"/>
  <c r="I27"/>
  <c r="H27"/>
  <c r="G27"/>
  <c r="F27"/>
  <c r="E27"/>
  <c r="D27"/>
  <c r="I26"/>
  <c r="H26"/>
  <c r="G26"/>
  <c r="F26"/>
  <c r="E26"/>
  <c r="D26"/>
  <c r="I25"/>
  <c r="H25"/>
  <c r="G25"/>
  <c r="F25"/>
  <c r="E25"/>
  <c r="D25"/>
  <c r="I24"/>
  <c r="H24"/>
  <c r="G24"/>
  <c r="F24"/>
  <c r="E24"/>
  <c r="D24"/>
  <c r="I23"/>
  <c r="H23"/>
  <c r="G23"/>
  <c r="F23"/>
  <c r="E23"/>
  <c r="D23"/>
  <c r="I22"/>
  <c r="H22"/>
  <c r="G22"/>
  <c r="F22"/>
  <c r="E22"/>
  <c r="D22"/>
  <c r="I21"/>
  <c r="H21"/>
  <c r="G21"/>
  <c r="F21"/>
  <c r="E21"/>
  <c r="D21"/>
  <c r="I20"/>
  <c r="H20"/>
  <c r="G20"/>
  <c r="F20"/>
  <c r="E20"/>
  <c r="D20"/>
  <c r="I19"/>
  <c r="H19"/>
  <c r="G19"/>
  <c r="F19"/>
  <c r="E19"/>
  <c r="D19"/>
  <c r="B20"/>
  <c r="B21"/>
  <c r="B22"/>
  <c r="B23"/>
  <c r="B24"/>
  <c r="B25"/>
  <c r="B26"/>
  <c r="B27"/>
  <c r="B28"/>
  <c r="B29"/>
  <c r="B30"/>
  <c r="B31"/>
  <c r="B32"/>
  <c r="B33"/>
  <c r="B34"/>
  <c r="B35"/>
  <c r="B36"/>
  <c r="B37"/>
  <c r="B38"/>
  <c r="B39"/>
  <c r="B40"/>
  <c r="B41"/>
  <c r="B42"/>
  <c r="B43"/>
  <c r="B44"/>
  <c r="B45"/>
  <c r="B46"/>
  <c r="B47"/>
  <c r="B48"/>
  <c r="B49"/>
  <c r="B50"/>
  <c r="B51"/>
  <c r="B52"/>
  <c r="B53"/>
  <c r="B54"/>
  <c r="B55"/>
  <c r="B56"/>
  <c r="B57"/>
  <c r="B58"/>
  <c r="B59"/>
  <c r="C20"/>
  <c r="C21"/>
  <c r="C22"/>
  <c r="C23"/>
  <c r="C24"/>
  <c r="C25"/>
  <c r="C26"/>
  <c r="C27"/>
  <c r="C28"/>
  <c r="C29"/>
  <c r="C30"/>
  <c r="C31"/>
  <c r="C32"/>
  <c r="C33"/>
  <c r="C34"/>
  <c r="C35"/>
  <c r="C36"/>
  <c r="C37"/>
  <c r="C38"/>
  <c r="C39"/>
  <c r="C40"/>
  <c r="C41"/>
  <c r="C42"/>
  <c r="C43"/>
  <c r="C44"/>
  <c r="C45"/>
  <c r="C46"/>
  <c r="C47"/>
  <c r="C48"/>
  <c r="C49"/>
  <c r="C50"/>
  <c r="C51"/>
  <c r="C52"/>
  <c r="C53"/>
  <c r="C54"/>
  <c r="C55"/>
  <c r="C56"/>
  <c r="C57"/>
  <c r="C58"/>
  <c r="C59"/>
  <c r="Q18"/>
  <c r="Q17"/>
  <c r="Q16"/>
  <c r="O18"/>
  <c r="N18"/>
  <c r="M18"/>
  <c r="L18"/>
  <c r="K18"/>
  <c r="O17"/>
  <c r="N17"/>
  <c r="M17"/>
  <c r="L17"/>
  <c r="K17"/>
  <c r="O16"/>
  <c r="N16"/>
  <c r="M16"/>
  <c r="L16"/>
  <c r="K16"/>
  <c r="C19"/>
  <c r="C17"/>
  <c r="C18"/>
  <c r="C16"/>
  <c r="I18"/>
  <c r="H18"/>
  <c r="G18"/>
  <c r="F18"/>
  <c r="E18"/>
  <c r="D18"/>
  <c r="I17"/>
  <c r="H17"/>
  <c r="G17"/>
  <c r="F17"/>
  <c r="E17"/>
  <c r="D17"/>
  <c r="I16"/>
  <c r="H16"/>
  <c r="G16"/>
  <c r="F16"/>
  <c r="E16"/>
  <c r="D16"/>
  <c r="B18"/>
  <c r="B17"/>
  <c r="Q15"/>
  <c r="O15"/>
  <c r="N15"/>
  <c r="M15"/>
  <c r="L15"/>
  <c r="K15"/>
  <c r="I15"/>
  <c r="H15"/>
  <c r="G15"/>
  <c r="F15"/>
  <c r="E15"/>
  <c r="D15"/>
  <c r="P175"/>
  <c r="P174"/>
  <c r="P173"/>
  <c r="P172"/>
  <c r="P171"/>
  <c r="P170"/>
  <c r="P169"/>
  <c r="P168"/>
  <c r="P167"/>
  <c r="P166"/>
  <c r="P165"/>
  <c r="P162"/>
  <c r="P161"/>
  <c r="P158"/>
  <c r="P157"/>
  <c r="P156"/>
  <c r="P155"/>
  <c r="P154"/>
  <c r="P153"/>
  <c r="P152"/>
  <c r="P151"/>
  <c r="P150"/>
  <c r="P149"/>
  <c r="P148"/>
  <c r="P147"/>
  <c r="P146"/>
  <c r="P145"/>
  <c r="P144"/>
  <c r="P143"/>
  <c r="P142"/>
  <c r="P141"/>
  <c r="P140"/>
  <c r="P139"/>
  <c r="P138"/>
  <c r="P137"/>
  <c r="P134"/>
  <c r="P133"/>
  <c r="P132"/>
  <c r="P131"/>
  <c r="P130"/>
  <c r="P129"/>
  <c r="P128"/>
  <c r="P127"/>
  <c r="P126"/>
  <c r="P125"/>
  <c r="P124"/>
  <c r="P123"/>
  <c r="P122"/>
  <c r="P121"/>
  <c r="P120"/>
  <c r="P119"/>
  <c r="P118"/>
  <c r="P117"/>
  <c r="P116"/>
  <c r="P115"/>
  <c r="P114"/>
  <c r="P113"/>
  <c r="P110"/>
  <c r="P109"/>
  <c r="P108"/>
  <c r="P107"/>
  <c r="P106"/>
  <c r="P105"/>
  <c r="P104"/>
  <c r="P103"/>
  <c r="P102"/>
  <c r="P101"/>
  <c r="P100"/>
  <c r="P99"/>
  <c r="P98"/>
  <c r="P97"/>
  <c r="P96"/>
  <c r="P95"/>
  <c r="P94"/>
  <c r="P93"/>
  <c r="P92"/>
  <c r="P91"/>
  <c r="P90"/>
  <c r="P89"/>
  <c r="P88"/>
  <c r="P87"/>
  <c r="P86"/>
  <c r="P83"/>
  <c r="P82"/>
  <c r="P81"/>
  <c r="P80"/>
  <c r="P79"/>
  <c r="P78"/>
  <c r="P77"/>
  <c r="P76"/>
  <c r="P75"/>
  <c r="P74"/>
  <c r="P73"/>
  <c r="P72"/>
  <c r="P71"/>
  <c r="P70"/>
  <c r="P69"/>
  <c r="P68"/>
  <c r="P67"/>
  <c r="P66"/>
  <c r="P65"/>
  <c r="P64"/>
  <c r="P63"/>
  <c r="P62"/>
  <c r="P59"/>
  <c r="P58"/>
  <c r="P57"/>
  <c r="P56"/>
  <c r="P55"/>
  <c r="P54"/>
  <c r="P53"/>
  <c r="P52"/>
  <c r="P51"/>
  <c r="P50"/>
  <c r="P49"/>
  <c r="P48"/>
  <c r="P47"/>
  <c r="P46"/>
  <c r="P45"/>
  <c r="P44"/>
  <c r="P43"/>
  <c r="P42"/>
  <c r="P41"/>
  <c r="P40"/>
  <c r="P39"/>
  <c r="P38"/>
  <c r="P37"/>
  <c r="P36"/>
  <c r="P35"/>
  <c r="P34"/>
  <c r="P33"/>
  <c r="P32"/>
  <c r="P31"/>
  <c r="P30"/>
  <c r="P29"/>
  <c r="P28"/>
  <c r="P27"/>
  <c r="P26"/>
  <c r="P25"/>
  <c r="P24"/>
  <c r="P23"/>
  <c r="P22"/>
  <c r="P21"/>
  <c r="P20"/>
  <c r="P19"/>
  <c r="P18"/>
  <c r="P17"/>
  <c r="P16"/>
  <c r="P15"/>
  <c r="P13"/>
  <c r="P12"/>
  <c r="P11"/>
  <c r="P9"/>
  <c r="Q9"/>
  <c r="O9"/>
  <c r="N9"/>
  <c r="M9"/>
  <c r="L9"/>
  <c r="K9"/>
  <c r="Q13"/>
  <c r="Q12"/>
  <c r="Q11"/>
  <c r="O13"/>
  <c r="N13"/>
  <c r="M13"/>
  <c r="L13"/>
  <c r="K13"/>
  <c r="O12"/>
  <c r="N12"/>
  <c r="M12"/>
  <c r="L12"/>
  <c r="K12"/>
  <c r="O11"/>
  <c r="N11"/>
  <c r="M11"/>
  <c r="L11"/>
  <c r="K11"/>
  <c r="I13"/>
  <c r="H13"/>
  <c r="G13"/>
  <c r="F13"/>
  <c r="E13"/>
  <c r="D13"/>
  <c r="I12"/>
  <c r="H12"/>
  <c r="G12"/>
  <c r="F12"/>
  <c r="E12"/>
  <c r="D12"/>
  <c r="I11"/>
  <c r="H11"/>
  <c r="G11"/>
  <c r="F11"/>
  <c r="E11"/>
  <c r="D11"/>
  <c r="B13"/>
  <c r="B12"/>
  <c r="B9"/>
  <c r="J59"/>
  <c r="J58"/>
  <c r="J57"/>
  <c r="J56"/>
  <c r="J55"/>
  <c r="J54"/>
  <c r="J53"/>
  <c r="J52"/>
  <c r="J51"/>
  <c r="J50"/>
  <c r="J49"/>
  <c r="J48"/>
  <c r="J47"/>
  <c r="J46"/>
  <c r="J45"/>
  <c r="J44"/>
  <c r="J43"/>
  <c r="J42"/>
  <c r="J41"/>
  <c r="J40"/>
  <c r="J39"/>
  <c r="J38"/>
  <c r="J37"/>
  <c r="J36"/>
  <c r="J35"/>
  <c r="J34"/>
  <c r="J33"/>
  <c r="J32"/>
  <c r="J31"/>
  <c r="J30"/>
  <c r="J29"/>
  <c r="J28"/>
  <c r="J27"/>
  <c r="J26"/>
  <c r="J25"/>
  <c r="J24"/>
  <c r="J23"/>
  <c r="J22"/>
  <c r="J21"/>
  <c r="J20"/>
  <c r="J19"/>
  <c r="J18"/>
  <c r="J17"/>
  <c r="J16"/>
  <c r="J15"/>
  <c r="J13"/>
  <c r="J12"/>
  <c r="J11"/>
  <c r="J9"/>
  <c r="B19"/>
  <c r="B16"/>
  <c r="B15"/>
  <c r="B11"/>
  <c r="I9"/>
  <c r="H9"/>
  <c r="G9"/>
  <c r="F9"/>
  <c r="E9"/>
  <c r="D9"/>
  <c r="I6" i="16"/>
  <c r="K137"/>
  <c r="J137"/>
  <c r="I133"/>
  <c r="I132"/>
  <c r="K129"/>
  <c r="J129"/>
  <c r="I126"/>
  <c r="K122"/>
  <c r="J122"/>
  <c r="I119"/>
  <c r="I117"/>
  <c r="I113"/>
  <c r="I109"/>
  <c r="I106"/>
  <c r="I102"/>
  <c r="I98"/>
  <c r="I94"/>
  <c r="I88"/>
  <c r="I86"/>
  <c r="I83"/>
  <c r="I80"/>
  <c r="I76"/>
  <c r="J74"/>
  <c r="I72"/>
  <c r="J70"/>
  <c r="I68"/>
  <c r="I64"/>
  <c r="I60"/>
  <c r="J53"/>
  <c r="J50"/>
  <c r="J43"/>
  <c r="I41"/>
  <c r="I37"/>
  <c r="J35"/>
  <c r="I33"/>
  <c r="J29"/>
  <c r="I19"/>
  <c r="I13"/>
  <c r="K167"/>
  <c r="K158"/>
  <c r="I164"/>
  <c r="I161"/>
  <c r="I155"/>
  <c r="I149"/>
  <c r="I147"/>
  <c r="I142"/>
  <c r="I7"/>
  <c r="I8"/>
  <c r="J72"/>
  <c r="J64"/>
  <c r="I58"/>
  <c r="I50"/>
  <c r="J37"/>
  <c r="K24"/>
  <c r="J24"/>
  <c r="J167"/>
  <c r="J158"/>
  <c r="K22"/>
  <c r="K166"/>
  <c r="K161"/>
  <c r="K147"/>
  <c r="K144"/>
  <c r="K140"/>
  <c r="K132"/>
  <c r="K117"/>
  <c r="K113"/>
  <c r="K106"/>
  <c r="K98"/>
  <c r="K86"/>
  <c r="K80"/>
  <c r="K72"/>
  <c r="K64"/>
  <c r="K37"/>
  <c r="K16"/>
  <c r="K150"/>
  <c r="K108"/>
  <c r="K101"/>
  <c r="K93"/>
  <c r="K75"/>
  <c r="K67"/>
  <c r="K63"/>
  <c r="K59"/>
  <c r="K54"/>
  <c r="K47"/>
  <c r="K40"/>
  <c r="K36"/>
  <c r="K10"/>
  <c r="K6"/>
  <c r="K112"/>
  <c r="I15"/>
  <c r="K11"/>
  <c r="K61"/>
  <c r="K142"/>
  <c r="I160"/>
  <c r="I112"/>
  <c r="K91"/>
  <c r="I90"/>
  <c r="I21"/>
  <c r="I105"/>
  <c r="K111"/>
  <c r="I78"/>
  <c r="K153"/>
  <c r="K115"/>
  <c r="K49"/>
  <c r="K39"/>
  <c r="K165"/>
  <c r="K30"/>
  <c r="I14"/>
  <c r="K9"/>
  <c r="K134"/>
  <c r="K68"/>
  <c r="J89"/>
  <c r="I97"/>
  <c r="K14"/>
  <c r="K126"/>
  <c r="K53"/>
  <c r="K131"/>
  <c r="I144"/>
  <c r="I121"/>
  <c r="I71"/>
  <c r="K74"/>
  <c r="K58"/>
  <c r="K12"/>
  <c r="J77"/>
  <c r="I136"/>
  <c r="K104"/>
  <c r="K70"/>
  <c r="K50"/>
  <c r="K139"/>
  <c r="K124"/>
  <c r="K45"/>
  <c r="K160"/>
  <c r="K151"/>
  <c r="K66"/>
  <c r="I63"/>
  <c r="I30"/>
  <c r="J103"/>
  <c r="J61"/>
  <c r="K15"/>
  <c r="I124"/>
  <c r="I49"/>
  <c r="I159"/>
  <c r="K141"/>
  <c r="K8"/>
  <c r="K82"/>
  <c r="K51"/>
  <c r="K69"/>
  <c r="K133"/>
  <c r="K77"/>
  <c r="K89"/>
  <c r="K107"/>
  <c r="J153"/>
  <c r="J133"/>
  <c r="J115"/>
  <c r="J83"/>
  <c r="J28"/>
  <c r="I23"/>
  <c r="K159"/>
  <c r="K138"/>
  <c r="K123"/>
  <c r="K99"/>
  <c r="K87"/>
  <c r="K81"/>
  <c r="K56"/>
  <c r="K4"/>
  <c r="K156"/>
  <c r="K127"/>
  <c r="K52"/>
  <c r="K43"/>
  <c r="K29"/>
  <c r="K7"/>
  <c r="K79"/>
  <c r="K105"/>
  <c r="K128"/>
  <c r="K21"/>
  <c r="I74"/>
  <c r="K164"/>
  <c r="I115"/>
  <c r="K92"/>
  <c r="J102"/>
  <c r="I85"/>
  <c r="J69"/>
  <c r="J19"/>
  <c r="K28"/>
  <c r="K110"/>
  <c r="I91"/>
  <c r="I81"/>
  <c r="K13"/>
  <c r="I157"/>
  <c r="I92"/>
  <c r="K32"/>
  <c r="K83"/>
  <c r="K120"/>
  <c r="K41"/>
  <c r="K136"/>
  <c r="J154"/>
  <c r="I66"/>
  <c r="K84"/>
  <c r="J164"/>
  <c r="J51"/>
  <c r="K25"/>
  <c r="K48"/>
  <c r="K94"/>
  <c r="K109"/>
  <c r="J162"/>
  <c r="I11"/>
  <c r="I29"/>
  <c r="K35"/>
  <c r="I138"/>
  <c r="K96"/>
  <c r="J138"/>
  <c r="I127"/>
  <c r="I38"/>
  <c r="K23"/>
  <c r="K143"/>
  <c r="K42"/>
  <c r="K65"/>
  <c r="K149"/>
  <c r="K155"/>
  <c r="K18"/>
  <c r="J7"/>
  <c r="I9"/>
  <c r="I165"/>
  <c r="J159"/>
  <c r="I139"/>
  <c r="I87"/>
  <c r="J76"/>
  <c r="J13"/>
  <c r="K38"/>
  <c r="K154"/>
  <c r="K114"/>
  <c r="J125"/>
  <c r="K119"/>
  <c r="K130"/>
  <c r="K62"/>
  <c r="J110"/>
  <c r="K118"/>
  <c r="I153"/>
  <c r="J119"/>
  <c r="I73"/>
  <c r="K125"/>
  <c r="K26"/>
  <c r="K60"/>
  <c r="K88"/>
  <c r="J148"/>
  <c r="I130"/>
  <c r="I134"/>
  <c r="I20"/>
  <c r="K5"/>
  <c r="J33"/>
  <c r="J149"/>
  <c r="I52"/>
  <c r="J34"/>
  <c r="K73"/>
  <c r="I4"/>
  <c r="K152"/>
  <c r="I17"/>
  <c r="K31"/>
  <c r="I104"/>
  <c r="K78"/>
  <c r="K90"/>
  <c r="K100"/>
  <c r="I99"/>
  <c r="I12"/>
  <c r="J18"/>
  <c r="J4"/>
  <c r="J141"/>
  <c r="K17"/>
  <c r="K95"/>
  <c r="K146"/>
  <c r="R9" i="15"/>
  <c r="O9"/>
  <c r="H9"/>
  <c r="N9"/>
  <c r="L19" l="1"/>
  <c r="L13"/>
  <c r="H13"/>
  <c r="V15"/>
  <c r="M14"/>
  <c r="J19"/>
  <c r="U19"/>
  <c r="S14"/>
  <c r="T10"/>
  <c r="H19"/>
  <c r="S13"/>
  <c r="P14"/>
  <c r="V12"/>
  <c r="S18"/>
  <c r="P20"/>
  <c r="H10"/>
  <c r="H20"/>
  <c r="I13"/>
  <c r="I19"/>
  <c r="M10"/>
  <c r="J20"/>
  <c r="K15"/>
  <c r="V14"/>
  <c r="P10"/>
  <c r="I14"/>
  <c r="Q14"/>
  <c r="O14"/>
  <c r="K20"/>
  <c r="V10"/>
  <c r="L10"/>
  <c r="J15"/>
  <c r="L16"/>
  <c r="P15"/>
  <c r="O15"/>
  <c r="H15"/>
  <c r="N16"/>
  <c r="Q16"/>
  <c r="N15"/>
  <c r="T16"/>
  <c r="M15"/>
  <c r="S9"/>
  <c r="J9"/>
  <c r="U18"/>
  <c r="V9"/>
  <c r="J10"/>
  <c r="N20"/>
  <c r="S15"/>
  <c r="T14"/>
  <c r="M12"/>
  <c r="Q9"/>
  <c r="V18"/>
  <c r="K9"/>
  <c r="U20"/>
  <c r="K12"/>
  <c r="P18"/>
  <c r="M20"/>
  <c r="N12"/>
  <c r="R15"/>
  <c r="N14"/>
  <c r="M9"/>
  <c r="R12"/>
  <c r="L9"/>
  <c r="S20"/>
  <c r="T9"/>
  <c r="W9" s="1"/>
  <c r="U15"/>
  <c r="U9"/>
  <c r="Q20"/>
  <c r="R14"/>
  <c r="Q18"/>
  <c r="L15"/>
  <c r="T15"/>
  <c r="Q15"/>
  <c r="P9"/>
  <c r="U10"/>
  <c r="P12"/>
  <c r="T12"/>
  <c r="J14"/>
  <c r="H12"/>
  <c r="L12"/>
  <c r="K18"/>
  <c r="U12"/>
  <c r="O10"/>
  <c r="N10"/>
  <c r="Q10"/>
  <c r="I18"/>
  <c r="N18"/>
  <c r="W18" s="1"/>
  <c r="U17"/>
  <c r="P11"/>
  <c r="K11"/>
  <c r="I10"/>
  <c r="K14"/>
  <c r="S12"/>
  <c r="V20"/>
  <c r="L18"/>
  <c r="M18"/>
  <c r="R18"/>
  <c r="R10"/>
  <c r="O18"/>
  <c r="R20"/>
  <c r="O12"/>
  <c r="H14"/>
  <c r="J17"/>
  <c r="H18"/>
  <c r="I12"/>
  <c r="J18"/>
  <c r="U14"/>
  <c r="O20"/>
  <c r="N11"/>
  <c r="S10"/>
  <c r="I20"/>
  <c r="T20"/>
  <c r="J12"/>
  <c r="S17"/>
  <c r="V11"/>
  <c r="V16"/>
  <c r="U16"/>
  <c r="U13"/>
  <c r="V19"/>
  <c r="T13"/>
  <c r="S16"/>
  <c r="M11"/>
  <c r="O11"/>
  <c r="O13"/>
  <c r="Q11"/>
  <c r="P19"/>
  <c r="R16"/>
  <c r="K19"/>
  <c r="R19"/>
  <c r="P16"/>
  <c r="M19"/>
  <c r="I17"/>
  <c r="Q19"/>
  <c r="I16"/>
  <c r="R11"/>
  <c r="R17"/>
  <c r="V13"/>
  <c r="U11"/>
  <c r="V17"/>
  <c r="K13"/>
  <c r="M16"/>
  <c r="J11"/>
  <c r="K16"/>
  <c r="J13"/>
  <c r="I11"/>
  <c r="L11"/>
  <c r="O16"/>
  <c r="P13"/>
  <c r="S11"/>
  <c r="T11"/>
  <c r="J16"/>
  <c r="N13"/>
  <c r="W13" s="1"/>
  <c r="T19"/>
  <c r="Q13"/>
  <c r="M17"/>
  <c r="N17"/>
  <c r="O17"/>
  <c r="P17"/>
  <c r="N19"/>
  <c r="R13"/>
  <c r="H17"/>
  <c r="L17"/>
  <c r="K17"/>
  <c r="T17"/>
  <c r="O19"/>
  <c r="W15" l="1"/>
  <c r="W10"/>
  <c r="W14"/>
  <c r="W16"/>
  <c r="W12"/>
  <c r="W20"/>
  <c r="W19"/>
  <c r="W11"/>
  <c r="W17"/>
</calcChain>
</file>

<file path=xl/sharedStrings.xml><?xml version="1.0" encoding="utf-8"?>
<sst xmlns="http://schemas.openxmlformats.org/spreadsheetml/2006/main" count="1895" uniqueCount="349">
  <si>
    <t xml:space="preserve"> </t>
  </si>
  <si>
    <t>World</t>
  </si>
  <si>
    <t>Biocapacity per capita</t>
  </si>
  <si>
    <t>Country</t>
  </si>
  <si>
    <t>Year</t>
  </si>
  <si>
    <t>Record</t>
  </si>
  <si>
    <t>Total</t>
  </si>
  <si>
    <t>Ecological Footprint Total (gha)</t>
  </si>
  <si>
    <t>Biocapacity Total (gha)</t>
  </si>
  <si>
    <t>Publication</t>
  </si>
  <si>
    <t>Supporting documentation:</t>
  </si>
  <si>
    <t>Calculation Methodology for the National Footprint Accounts</t>
  </si>
  <si>
    <t>Ecological Footprint Atlas</t>
  </si>
  <si>
    <t>data@footprintnetwork.org</t>
  </si>
  <si>
    <t>LM</t>
  </si>
  <si>
    <t>Ukraine</t>
  </si>
  <si>
    <t>HI</t>
  </si>
  <si>
    <t>Switzerland</t>
  </si>
  <si>
    <t>UM</t>
  </si>
  <si>
    <t>Russian Federation</t>
  </si>
  <si>
    <t>Norway</t>
  </si>
  <si>
    <t>Moldova</t>
  </si>
  <si>
    <t>Macedonia TFYR</t>
  </si>
  <si>
    <t>Croatia</t>
  </si>
  <si>
    <t>Bosnia and Herzegovina</t>
  </si>
  <si>
    <t>Belarus</t>
  </si>
  <si>
    <t>Albania</t>
  </si>
  <si>
    <t>Other Europe**</t>
  </si>
  <si>
    <t>United Kingdom</t>
  </si>
  <si>
    <t>Sweden</t>
  </si>
  <si>
    <t>Spain</t>
  </si>
  <si>
    <t>Slovenia</t>
  </si>
  <si>
    <t>Slovakia</t>
  </si>
  <si>
    <t>Romania</t>
  </si>
  <si>
    <t>Portugal</t>
  </si>
  <si>
    <t>Poland</t>
  </si>
  <si>
    <t>Netherlands</t>
  </si>
  <si>
    <t>Lithuania</t>
  </si>
  <si>
    <t>Latvia</t>
  </si>
  <si>
    <t>Italy</t>
  </si>
  <si>
    <t>Ireland</t>
  </si>
  <si>
    <t>Hungary</t>
  </si>
  <si>
    <t>Greece</t>
  </si>
  <si>
    <t>Germany</t>
  </si>
  <si>
    <t>France</t>
  </si>
  <si>
    <t>Finland</t>
  </si>
  <si>
    <t>Estonia</t>
  </si>
  <si>
    <t>Denmark</t>
  </si>
  <si>
    <t>Czech Republic</t>
  </si>
  <si>
    <t>Bulgaria</t>
  </si>
  <si>
    <t>Belgium</t>
  </si>
  <si>
    <t>Austria</t>
  </si>
  <si>
    <t>EU**</t>
  </si>
  <si>
    <t>United States of America</t>
  </si>
  <si>
    <t>Mexico</t>
  </si>
  <si>
    <t>Canada</t>
  </si>
  <si>
    <t>North America**</t>
  </si>
  <si>
    <t>Panama</t>
  </si>
  <si>
    <t>Nicaragua</t>
  </si>
  <si>
    <t>Jamaica</t>
  </si>
  <si>
    <t>LI</t>
  </si>
  <si>
    <t>Haiti</t>
  </si>
  <si>
    <t>Guatemala</t>
  </si>
  <si>
    <t>El Salvador</t>
  </si>
  <si>
    <t>Dominican Republic</t>
  </si>
  <si>
    <t>Cuba</t>
  </si>
  <si>
    <t>Costa Rica</t>
  </si>
  <si>
    <t>Venezuela, Bolivarian Republic of</t>
  </si>
  <si>
    <t>Uruguay</t>
  </si>
  <si>
    <t>Peru</t>
  </si>
  <si>
    <t>Paraguay</t>
  </si>
  <si>
    <t>Honduras</t>
  </si>
  <si>
    <t>Ecuador</t>
  </si>
  <si>
    <t>Colombia</t>
  </si>
  <si>
    <t>Chile</t>
  </si>
  <si>
    <t>Brazil</t>
  </si>
  <si>
    <t>Bolivia</t>
  </si>
  <si>
    <t>Argentina</t>
  </si>
  <si>
    <t>Viet Nam</t>
  </si>
  <si>
    <t>Thailand</t>
  </si>
  <si>
    <t>Sri Lanka</t>
  </si>
  <si>
    <t>Philippines</t>
  </si>
  <si>
    <t>Papua New Guinea</t>
  </si>
  <si>
    <t>Pakistan</t>
  </si>
  <si>
    <t>Nepal</t>
  </si>
  <si>
    <t>Myanmar</t>
  </si>
  <si>
    <t>Mongolia</t>
  </si>
  <si>
    <t>Malaysia</t>
  </si>
  <si>
    <t>Lao People's Democratic Republic</t>
  </si>
  <si>
    <t>Korea, Republic of</t>
  </si>
  <si>
    <t>Korea, Democratic People's Republic of</t>
  </si>
  <si>
    <t>Japan</t>
  </si>
  <si>
    <t>Indonesia</t>
  </si>
  <si>
    <t>India</t>
  </si>
  <si>
    <t>China</t>
  </si>
  <si>
    <t>Cambodia</t>
  </si>
  <si>
    <t>Bangladesh</t>
  </si>
  <si>
    <t>Australia</t>
  </si>
  <si>
    <t>Asia-Pacific**</t>
  </si>
  <si>
    <t>Yemen</t>
  </si>
  <si>
    <t>Uzbekistan</t>
  </si>
  <si>
    <t>United Arab Emirates</t>
  </si>
  <si>
    <t>Turkmenistan</t>
  </si>
  <si>
    <t>Turkey</t>
  </si>
  <si>
    <t>Tajikistan</t>
  </si>
  <si>
    <t>Syrian Arab Republic</t>
  </si>
  <si>
    <t>Saudi Arabia</t>
  </si>
  <si>
    <t>Qatar</t>
  </si>
  <si>
    <t>Lebanon</t>
  </si>
  <si>
    <t>Kyrgyzstan</t>
  </si>
  <si>
    <t>Kuwait</t>
  </si>
  <si>
    <t>Kazakhstan</t>
  </si>
  <si>
    <t>Jordan</t>
  </si>
  <si>
    <t>Israel</t>
  </si>
  <si>
    <t>Iraq</t>
  </si>
  <si>
    <t>Iran, Islamic Republic of</t>
  </si>
  <si>
    <t>Azerbaijan</t>
  </si>
  <si>
    <t>Armenia</t>
  </si>
  <si>
    <t>Afghanistan</t>
  </si>
  <si>
    <t>Middle East/Central Asia**</t>
  </si>
  <si>
    <t>Zimbabwe</t>
  </si>
  <si>
    <t>Zambia</t>
  </si>
  <si>
    <t>Uganda</t>
  </si>
  <si>
    <t>Tunisia</t>
  </si>
  <si>
    <t>Togo</t>
  </si>
  <si>
    <t>Tanzania, United Republic of</t>
  </si>
  <si>
    <t>Sudan</t>
  </si>
  <si>
    <t>South Africa</t>
  </si>
  <si>
    <t>Sierra Leone</t>
  </si>
  <si>
    <t>Senegal</t>
  </si>
  <si>
    <t>Rwanda</t>
  </si>
  <si>
    <t>Nigeria</t>
  </si>
  <si>
    <t>Namibia</t>
  </si>
  <si>
    <t>Mozambique</t>
  </si>
  <si>
    <t>Morocco</t>
  </si>
  <si>
    <t>Mauritius</t>
  </si>
  <si>
    <t>Mauritania</t>
  </si>
  <si>
    <t>Mali</t>
  </si>
  <si>
    <t>Malawi</t>
  </si>
  <si>
    <t>Madagascar</t>
  </si>
  <si>
    <t>Libyan Arab Jamahiriya</t>
  </si>
  <si>
    <t>Liberia</t>
  </si>
  <si>
    <t>Lesotho</t>
  </si>
  <si>
    <t>Kenya</t>
  </si>
  <si>
    <t>Guinea-Bissau</t>
  </si>
  <si>
    <t>Guinea</t>
  </si>
  <si>
    <t>Ghana</t>
  </si>
  <si>
    <t>Gambia</t>
  </si>
  <si>
    <t>Ethiopia</t>
  </si>
  <si>
    <t>Eritrea</t>
  </si>
  <si>
    <t>Egypt</t>
  </si>
  <si>
    <t>Congo, Democratic Republic of</t>
  </si>
  <si>
    <t>Congo</t>
  </si>
  <si>
    <t>Chad</t>
  </si>
  <si>
    <t>Central African Republic</t>
  </si>
  <si>
    <t>Cameroon</t>
  </si>
  <si>
    <t>Burundi</t>
  </si>
  <si>
    <t>Burkina Faso</t>
  </si>
  <si>
    <t>Botswana</t>
  </si>
  <si>
    <t>Benin</t>
  </si>
  <si>
    <t>Angola</t>
  </si>
  <si>
    <t>Algeria</t>
  </si>
  <si>
    <t>Africa**</t>
  </si>
  <si>
    <t>Biocapacity 2009 (global hectares per person)</t>
  </si>
  <si>
    <t>Ecological Footprint 2009 (global hectares per person)</t>
  </si>
  <si>
    <r>
      <t xml:space="preserve">Biocapacity </t>
    </r>
    <r>
      <rPr>
        <b/>
        <sz val="11"/>
        <color indexed="10"/>
        <rFont val="Calibri"/>
        <family val="2"/>
      </rPr>
      <t xml:space="preserve">(Deficit) </t>
    </r>
    <r>
      <rPr>
        <b/>
        <sz val="11"/>
        <color indexed="9"/>
        <rFont val="Calibri"/>
        <family val="2"/>
      </rPr>
      <t>or Reserve</t>
    </r>
  </si>
  <si>
    <t xml:space="preserve">Total biocapacity </t>
  </si>
  <si>
    <t>Built up land</t>
  </si>
  <si>
    <t>Fishing ground</t>
  </si>
  <si>
    <t>Forest land</t>
  </si>
  <si>
    <t>Grazing land</t>
  </si>
  <si>
    <t>Cropland</t>
  </si>
  <si>
    <t>Total Ecological Footprint</t>
  </si>
  <si>
    <t>Carbon Footprint</t>
  </si>
  <si>
    <t>Fish Footprint</t>
  </si>
  <si>
    <t>Grazing Footprint</t>
  </si>
  <si>
    <t>Cropland Footprint</t>
  </si>
  <si>
    <t>Income Group</t>
  </si>
  <si>
    <t>Population (millions)</t>
  </si>
  <si>
    <t>Country/region</t>
  </si>
  <si>
    <t>ECOLOGICAL FOOTPRINT AND BIOCAPACITY in 2009</t>
  </si>
  <si>
    <t>Please note the *changes made here as a reference for issues you may find for some countries' results in the 'data' table.</t>
  </si>
  <si>
    <t>Occupied Palestinian Territory</t>
  </si>
  <si>
    <t>Singapore</t>
  </si>
  <si>
    <t>Serbia</t>
  </si>
  <si>
    <t>High-income Countries</t>
  </si>
  <si>
    <t>Middle-income Countries</t>
  </si>
  <si>
    <t>Low-income Countries</t>
  </si>
  <si>
    <t>Côte d'Ivoire</t>
  </si>
  <si>
    <t>Niger</t>
  </si>
  <si>
    <t>New Zealand</t>
  </si>
  <si>
    <t>Cyprus</t>
  </si>
  <si>
    <t>Trinidad and Tobago</t>
  </si>
  <si>
    <t>Bahrain</t>
  </si>
  <si>
    <t>Latin America**</t>
  </si>
  <si>
    <t>NOTES:</t>
  </si>
  <si>
    <t>World population is inclusive of countries not included in the table</t>
  </si>
  <si>
    <t>Table includes Footprint and biocapacity data for countries with populations greater than 1 million</t>
  </si>
  <si>
    <r>
      <t xml:space="preserve">Unless otherwise noted, all data from Global Footprint Network, National Footprint Accounts 2012 Edition. For more information consult </t>
    </r>
    <r>
      <rPr>
        <b/>
        <sz val="10"/>
        <rFont val="Arial"/>
        <family val="2"/>
      </rPr>
      <t>www.footprintnetwork.org/atlas</t>
    </r>
  </si>
  <si>
    <t>Regional totals include all countries in the region, as listed by UNStats. World total is calculated from regional totals and slightly varies from FAO world total..</t>
  </si>
  <si>
    <t>Income groups reflect World Bank classification.</t>
  </si>
  <si>
    <t>Population data are from the UN FAO, with the exception of those of the United Arab Emirates, where numbers were obtained directly from the UAE government. Note that this change also affects the Asia and World total.</t>
  </si>
  <si>
    <t>0.0 = less than 0.05</t>
  </si>
  <si>
    <t>Totals may not add up due to rounding</t>
  </si>
  <si>
    <t>For results in acres, multiply hectare numbers by 2.471</t>
  </si>
  <si>
    <t>**Country grouping results are for included countries only</t>
  </si>
  <si>
    <t xml:space="preserve">*Country Notes: </t>
  </si>
  <si>
    <t>The results for countries with a star have issues identified below for the NFA 2012 Edition.</t>
  </si>
  <si>
    <t>New Zealand, Grazing Footprint: an issue regarding trade and crop data disaggregation of crop grown fodder and pasture has been investigated and flagged by researchers from Massey University, but it is as yet unresolved. The accounts therefore most likely underestimate New Zealand's Grazing Footprint.</t>
  </si>
  <si>
    <r>
      <t xml:space="preserve">Results from the </t>
    </r>
    <r>
      <rPr>
        <b/>
        <sz val="18"/>
        <rFont val="Arial"/>
        <family val="2"/>
      </rPr>
      <t>National Footprint Accounts 2012 Edition</t>
    </r>
    <r>
      <rPr>
        <sz val="18"/>
        <rFont val="Arial"/>
        <family val="2"/>
      </rPr>
      <t xml:space="preserve">, </t>
    </r>
    <r>
      <rPr>
        <b/>
        <sz val="18"/>
        <rFont val="Arial"/>
        <family val="2"/>
      </rPr>
      <t>www.footprintnetwork.org</t>
    </r>
    <r>
      <rPr>
        <sz val="18"/>
        <rFont val="Arial"/>
        <family val="2"/>
      </rPr>
      <t>.</t>
    </r>
  </si>
  <si>
    <t>To receive updated results, please contact data@footprintnetwork.org</t>
  </si>
  <si>
    <t>Forest Product Footprint</t>
  </si>
  <si>
    <t>Africa</t>
  </si>
  <si>
    <t>Asia-Pacific</t>
  </si>
  <si>
    <t>EU</t>
  </si>
  <si>
    <t>Latin America</t>
  </si>
  <si>
    <t>Middle East/Central Asia</t>
  </si>
  <si>
    <t>North America</t>
  </si>
  <si>
    <t>Other Europe</t>
  </si>
  <si>
    <t>Comoros</t>
  </si>
  <si>
    <t>Equatorial Guinea</t>
  </si>
  <si>
    <t>Gabon</t>
  </si>
  <si>
    <t>Réunion</t>
  </si>
  <si>
    <t>Sao Tome and Principe</t>
  </si>
  <si>
    <t>Somalia</t>
  </si>
  <si>
    <t>Swaziland</t>
  </si>
  <si>
    <t>Aruba</t>
  </si>
  <si>
    <t>Bahamas</t>
  </si>
  <si>
    <t>Barbados</t>
  </si>
  <si>
    <t>Bermuda</t>
  </si>
  <si>
    <t>Bhutan</t>
  </si>
  <si>
    <t>British Virgin Islands</t>
  </si>
  <si>
    <t>Brunei Darussalam</t>
  </si>
  <si>
    <t>Cayman Islands</t>
  </si>
  <si>
    <t>Djibouti</t>
  </si>
  <si>
    <t>Dominica</t>
  </si>
  <si>
    <t>Fiji</t>
  </si>
  <si>
    <t>French Guiana</t>
  </si>
  <si>
    <t>French Polynesia</t>
  </si>
  <si>
    <t>Georgia</t>
  </si>
  <si>
    <t>Grenada</t>
  </si>
  <si>
    <t>Guadeloupe</t>
  </si>
  <si>
    <t>Guyana</t>
  </si>
  <si>
    <t>Martinique</t>
  </si>
  <si>
    <t>Montenegro</t>
  </si>
  <si>
    <t>New Caledonia</t>
  </si>
  <si>
    <t>Oman</t>
  </si>
  <si>
    <t>Saint Kitts and Nevis</t>
  </si>
  <si>
    <t>Saint Lucia</t>
  </si>
  <si>
    <t>Samoa</t>
  </si>
  <si>
    <t>Solomon Islands</t>
  </si>
  <si>
    <t>Suriname</t>
  </si>
  <si>
    <t>Timor-Leste</t>
  </si>
  <si>
    <t>Tonga</t>
  </si>
  <si>
    <t>Region</t>
  </si>
  <si>
    <t>3L</t>
  </si>
  <si>
    <t>3B</t>
  </si>
  <si>
    <t>3T</t>
  </si>
  <si>
    <t>Number of Earths required</t>
  </si>
  <si>
    <t>Number of Countries required</t>
  </si>
  <si>
    <t>EU - 27</t>
  </si>
  <si>
    <t>HDI</t>
  </si>
  <si>
    <t>Low Income (LI)</t>
  </si>
  <si>
    <t>Lower-Middle Income (LM)</t>
  </si>
  <si>
    <t>Upper-Middle Income (UM)</t>
  </si>
  <si>
    <t>High Income (HI)</t>
  </si>
  <si>
    <t>Per Capita GDP</t>
  </si>
  <si>
    <t>Income groups reflect current World Bank classification.</t>
  </si>
  <si>
    <t>Data Quality</t>
  </si>
  <si>
    <t>See Note</t>
  </si>
  <si>
    <t>Country grouping results are for included countries only</t>
  </si>
  <si>
    <t>Graphs</t>
  </si>
  <si>
    <t>#</t>
  </si>
  <si>
    <t>Suggested citation for data and graphs</t>
  </si>
  <si>
    <t>Number of Earths Required: This represents the number of planet Earths that would be required if everyone in the world lived the average lifestyle of a resident in this country.</t>
  </si>
  <si>
    <r>
      <t xml:space="preserve">Biocapacity </t>
    </r>
    <r>
      <rPr>
        <b/>
        <sz val="16"/>
        <color indexed="10"/>
        <rFont val="Calibri"/>
        <family val="2"/>
      </rPr>
      <t xml:space="preserve">(Deficit) </t>
    </r>
    <r>
      <rPr>
        <b/>
        <sz val="16"/>
        <color indexed="9"/>
        <rFont val="Calibri"/>
        <family val="2"/>
      </rPr>
      <t>or Reserve [gha per capita]</t>
    </r>
  </si>
  <si>
    <t>Note that these numbers assume people use biocapacity fully. However, wild species also require biologically productive space. When subtracting a portion of biocapacity for wild species, the ratios get larger.</t>
  </si>
  <si>
    <t>Number of Countries Required: This represents how many times the country's biocapacity is needed in order to provide for the country's consumption Footprint.</t>
  </si>
  <si>
    <t>Footprint and Biocapacity Accounting</t>
  </si>
  <si>
    <t>Measuring Sustainable Development with HDI and Footprint Assessments</t>
  </si>
  <si>
    <t>Appendix: Background on Ecological Footprint</t>
  </si>
  <si>
    <t>·         http://www.footprintnetwork.org/en/index.php/GFN/page/footprint_basics_overview</t>
  </si>
  <si>
    <t xml:space="preserve">·         http://www.footprintnetwork.org/en/index.php/GFN/page/methodology </t>
  </si>
  <si>
    <t>Country examples:</t>
  </si>
  <si>
    <t xml:space="preserve">·         http://www.footprintnetwork.org/en/index.php/GFN/page/trends/switzerland </t>
  </si>
  <si>
    <t>Method Paper on the National Footprint Accounts:</t>
  </si>
  <si>
    <t>A more thorough introduction to the Footprint concept is:</t>
  </si>
  <si>
    <r>
      <t xml:space="preserve">Wackernagel, Mathis, Gemma Cranston, Juan Carlos Morales, Alessandro Galli, 2014. “Chapter 24: Ecological Footprint Accounts:  From Research Question to Application,” Giles Atkinson, Simon Dietz, Eric Neumayer and Matthew Agarwala (eds), 2014, </t>
    </r>
    <r>
      <rPr>
        <i/>
        <sz val="11"/>
        <color theme="1"/>
        <rFont val="Calibri"/>
        <family val="2"/>
      </rPr>
      <t>Handbook of Sustainable Development: second revised edition</t>
    </r>
    <r>
      <rPr>
        <sz val="11"/>
        <color theme="1"/>
        <rFont val="Calibri"/>
        <family val="2"/>
      </rPr>
      <t>. Edward Elgar Publishing, Cheltenham, UK ISBN-13: 978-1782544692</t>
    </r>
  </si>
  <si>
    <t xml:space="preserve">·         http://www.footprintnetwork.org/en/index.php/GFN/page/academic_references/ </t>
  </si>
  <si>
    <t>Ecological Footprint Reviews by National Governments:</t>
  </si>
  <si>
    <t>·         www.footprintnetwork.org/reviews</t>
  </si>
  <si>
    <t>Frequently asked questions:</t>
  </si>
  <si>
    <t>·         www.footprintnetwork.org/faq</t>
  </si>
  <si>
    <t>Common criticisms are addressed here:</t>
  </si>
  <si>
    <t>·        www.footprintnetwork.org/en/index.php/GFN/page/responses_to_published_criticisms</t>
  </si>
  <si>
    <r>
      <t>Fishing grounds:</t>
    </r>
    <r>
      <rPr>
        <sz val="11"/>
        <color indexed="8"/>
        <rFont val="Calibri"/>
        <family val="2"/>
      </rPr>
      <t xml:space="preserve"> The fishing grounds Footprint is calculated based on estimates of the maximum sustainable catch for a variety of fish species. These sustainable catch estimates are converted into an equivalent mass of primary production based on the various species’ trophic levels. This estimate of maximum harvestable primary production is then divided amongst the continental shelf areas of the world. Fish caught and used in aquaculture feed mixes are included.</t>
    </r>
  </si>
  <si>
    <r>
      <t>Grazing land:</t>
    </r>
    <r>
      <rPr>
        <sz val="11"/>
        <color indexed="8"/>
        <rFont val="Calibri"/>
        <family val="2"/>
      </rPr>
      <t xml:space="preserve"> Grazing land is used to raise livestock for meat, dairy, hide, and wool products. The grazing land Footprint is calculated by comparing the amount of livestock feed available in a country with the amount of feed required for all livestock in that year, with the remainder of feed demand assumed to come from grazing land.</t>
    </r>
  </si>
  <si>
    <t>Definitions of Key Concepts</t>
  </si>
  <si>
    <t>Total biocapacity [gha per capita]</t>
  </si>
  <si>
    <t>Total Ecological Footprint [gha per capita]</t>
  </si>
  <si>
    <r>
      <rPr>
        <sz val="11"/>
        <color theme="10"/>
        <rFont val="Calibri"/>
        <family val="2"/>
      </rPr>
      <t xml:space="preserve">            </t>
    </r>
    <r>
      <rPr>
        <u/>
        <sz val="11"/>
        <color theme="10"/>
        <rFont val="Calibri"/>
        <family val="2"/>
      </rPr>
      <t xml:space="preserve">www.footprintnetwork.org/images/NFA%20Method%20Paper%202011%20Submitted%20for%20Publication.pdf </t>
    </r>
  </si>
  <si>
    <t>To receive updated results or a data license, please contact data@footprintnetwork.org</t>
  </si>
  <si>
    <t>For publication requests, please contact data@footprintnetwork.org</t>
  </si>
  <si>
    <t xml:space="preserve">Regional totals are based on groupings defined by UNStats. </t>
  </si>
  <si>
    <t xml:space="preserve">This Data Package provided by Global Footprint Network is copyrighted by and proprietary to Global Footprint Network. Access, use, and possession of this Data Package are subject to your Data License Agreement and the additional policies, terms and conditions in this document. If you do not agree, please do not use the Data Package and delete it.  </t>
  </si>
  <si>
    <t>The National Footprint Accounts (NFAs) measure the ecological resource use and resource capacity of nations over time. Based on approximately 6,000 data points per country per year, the Accounts calculate the Footprints of 232 countries, territories, and regions from 1961 to the present, providing the core data needed for all Ecological Footprint analysis worldwide. This Data Package contains Ecological Footprint and biocapacity as well as Human Development and population data to give a first approximation of the biological resource situation of the featured countries.</t>
  </si>
  <si>
    <t>A list of academic literature on the Ecological Footprint:</t>
  </si>
  <si>
    <t>Simple introductions to Footprint accounting:</t>
  </si>
  <si>
    <t>Note that the comparison against global average biocapacity provides a global overview. This approach can be further extended by comparing Footprints also against local biocapacity. For most countries, local availability of biocapacity (and the financial means to access biocapacity from elsewhere) is a more significant determinant of resource access than the global average.</t>
  </si>
  <si>
    <t>2) environmental sustainability</t>
  </si>
  <si>
    <t>1) economic and social development</t>
  </si>
  <si>
    <t xml:space="preserve">The essence of sustainable development can be measured by tracking its two core dimensions: </t>
  </si>
  <si>
    <t>What is a global hectare (gha)?</t>
  </si>
  <si>
    <r>
      <t>Biocapacity serves as a lens, showing the c</t>
    </r>
    <r>
      <rPr>
        <sz val="11"/>
        <color indexed="8"/>
        <rFont val="Calibri"/>
        <family val="2"/>
      </rPr>
      <t>apacity of biosphere to regenerate and provide for life. It allows researchers to add up the competing human demands, which include natural resources, waste absorption, water renewal, and productive areas dedicated to urban uses. As an aggregate, biocapacity allows us to determine how large the material metabolism of human economies is compared to what nature can renew.</t>
    </r>
  </si>
  <si>
    <t>What is Biocapacity?</t>
  </si>
  <si>
    <r>
      <t>Forest land:</t>
    </r>
    <r>
      <rPr>
        <sz val="11"/>
        <color indexed="8"/>
        <rFont val="Calibri"/>
        <family val="2"/>
      </rPr>
      <t xml:space="preserve"> Forest land provides for two competing services: the forest product Footprint, which is calculated based on the amount of lumber, pulp, timber products, and fuel wood consumed by a population on a yearly basis; and the</t>
    </r>
    <r>
      <rPr>
        <b/>
        <sz val="11"/>
        <color indexed="8"/>
        <rFont val="Calibri"/>
        <family val="2"/>
      </rPr>
      <t xml:space="preserve"> </t>
    </r>
    <r>
      <rPr>
        <sz val="11"/>
        <color indexed="8"/>
        <rFont val="Calibri"/>
        <family val="2"/>
      </rPr>
      <t xml:space="preserve">carbon Footprint, which represents the carbon dioxide emissions from burning fossil fuels in addition to the embodied carbon in imported goods. The carbon Footprint component is represented by the area of forest land required to sequester these carbon emissions. Currently, the carbon Footprint is the largest portion of humanity’s Footprint.   </t>
    </r>
  </si>
  <si>
    <r>
      <rPr>
        <u/>
        <sz val="11"/>
        <color rgb="FF000000"/>
        <rFont val="Calibri"/>
        <family val="2"/>
        <scheme val="minor"/>
      </rPr>
      <t>Cropland:</t>
    </r>
    <r>
      <rPr>
        <sz val="11"/>
        <color indexed="8"/>
        <rFont val="Calibri"/>
        <family val="2"/>
      </rPr>
      <t xml:space="preserve"> Cropland is the most bioproductive of all the land-use types and consists of areas used to produce food and fibre for human consumption, feed for livestock, oil crops, and rubber. The cropland Footprint includes crop products allocated to livestock and aquaculture feed mixes, and those used for fibres and materials. Due to lack of globally consistent data sets, current cropland Footprint calculations do not yet take into account the extent to which farming techniques or unsustainable agricultural practices may cause long-term degradation of soil.</t>
    </r>
  </si>
  <si>
    <t>The components of the Footprint include:</t>
  </si>
  <si>
    <t>The Ecological Footprint is the area of land and water it takes for a human population to generate the renewable resources it consumes and to absorb the corresponding waste it generates, using prevailing technology. In other words, it measures the "quantity of nature" that we use and compares it with how much "nature" we have.</t>
  </si>
  <si>
    <t>What is the Ecological Footprint? What is it composed of?</t>
  </si>
  <si>
    <r>
      <rPr>
        <sz val="11"/>
        <color rgb="FF000000"/>
        <rFont val="Calibri"/>
        <family val="2"/>
        <scheme val="minor"/>
      </rPr>
      <t>Footprint an</t>
    </r>
    <r>
      <rPr>
        <sz val="11"/>
        <rFont val="Calibri"/>
        <family val="2"/>
        <scheme val="minor"/>
      </rPr>
      <t>d biocapacity accounting helps us answer the basic research question:</t>
    </r>
    <r>
      <rPr>
        <b/>
        <sz val="11"/>
        <rFont val="Calibri"/>
        <family val="2"/>
        <scheme val="minor"/>
      </rPr>
      <t xml:space="preserve"> </t>
    </r>
    <r>
      <rPr>
        <sz val="11"/>
        <rFont val="Calibri"/>
        <family val="2"/>
      </rPr>
      <t>How much do people demand from biologically productive surfaces (Ecological Footprint</t>
    </r>
    <r>
      <rPr>
        <sz val="11"/>
        <color indexed="8"/>
        <rFont val="Calibri"/>
        <family val="2"/>
      </rPr>
      <t>) compared to how much can the planet (or a region's productive surface) regenerate on those surfaces (</t>
    </r>
    <r>
      <rPr>
        <sz val="11"/>
        <rFont val="Calibri"/>
        <family val="2"/>
      </rPr>
      <t>biocapacity)?</t>
    </r>
  </si>
  <si>
    <t>Antigua and Barbuda</t>
  </si>
  <si>
    <t>EU-27</t>
  </si>
  <si>
    <t>Cabo Verde</t>
  </si>
  <si>
    <t>Luxembourg</t>
  </si>
  <si>
    <t>Montserrat</t>
  </si>
  <si>
    <t>Nauru</t>
  </si>
  <si>
    <t>Saint Vincent and Grenadines</t>
  </si>
  <si>
    <t>Wallis and Futuna Islands</t>
  </si>
  <si>
    <t>ECOLOGICAL FOOTPRINT AND BIOCAPACITY in 2012</t>
  </si>
  <si>
    <t>Ecological Footprint in 2012 (global hectares per person)</t>
  </si>
  <si>
    <t>Biocapacity in 2012 (global hectares per person)</t>
  </si>
  <si>
    <t>Results from the National Footprint Accounts 2016 Edition, www.footprintnetwork.org.</t>
  </si>
  <si>
    <t>© 2016 Global Footprint Network. National Footprint Accounts, 2016 Edition. Licensed and provided solely for non-commercial and informational purposes. For commercial license contact data@footprintnetwork.org</t>
  </si>
  <si>
    <r>
      <t xml:space="preserve">Unless otherwise noted, all data from Global Footprint Network, National Footprint Accounts 2016 Edition. For more information visit: </t>
    </r>
    <r>
      <rPr>
        <b/>
        <sz val="11"/>
        <rFont val="Calibri"/>
        <family val="2"/>
        <scheme val="minor"/>
      </rPr>
      <t>www.footprintnetwork.org/atlas</t>
    </r>
  </si>
  <si>
    <t>Ecological Footprint per capita</t>
  </si>
  <si>
    <t>National Footprint Account results (2016 Edition)</t>
  </si>
  <si>
    <t>© 2016 Global Footprint Network. National Footprint Accounts, 2016 Edition. Please contact Global Footprint Network at data@footprintnetwork.org for more information.</t>
  </si>
  <si>
    <t xml:space="preserve">World Footprint does not exactly match the sum of all countries for the following reasons: 
1. The built up land footprint uses different sources for some specific countries 2. The total does not include all countries. </t>
  </si>
  <si>
    <t>HDI data are 2012 values from UNDP Human Development Reports, 2015</t>
  </si>
  <si>
    <t>GDP data are 2012 values from the International Monetary Fund World Economic Outlook Database, Published 2015</t>
  </si>
  <si>
    <r>
      <t>Built-up land:</t>
    </r>
    <r>
      <rPr>
        <sz val="11"/>
        <color indexed="8"/>
        <rFont val="Calibri"/>
        <family val="2"/>
      </rPr>
      <t xml:space="preserve"> The built-up land Footprint is calculated based on the area of land covered by human infrastructure: transportation, housing, and industrial structures. Built-up land may occupy what would previously have been cropland. </t>
    </r>
  </si>
  <si>
    <t xml:space="preserve">A global hectare is a biologically productive hectare with world average productivity. Because each unit of space harbours a different portion of the global regenerative capacity, each unit is counted proportional to its global biocapacity share. For this reason, hectares are adjusted proportionally to their productivity and are expressed in global hectares. </t>
  </si>
  <si>
    <t>Economic and social development, or human well-being, can be approximated with UNDP’s widely recognized Human Development Index (HDI). UNDP considers an HDI of more than 0.7 to be “high human development.” Environmental sustainability, or living within the means of nature, can be evaluated with the Ecological Footprint. The HDI-Footprint graph above shows how a population's HDI compares to its resource demand. The graph illustrates the challenge of creating a globally-reproducible high level of human well-being without overtaxing the planet’s ecological resource base.</t>
  </si>
  <si>
    <t>Please direct questions and research inquires to:</t>
  </si>
  <si>
    <t>If you are interested in publishing extensively from this data package, please see our "Scientific &amp; Editorial Review Policy 2016".</t>
  </si>
  <si>
    <t xml:space="preserve">Global Footprint Network receives funding to conduct research and publish on a number of NFA-related topics with collaborators around the world. We also encourage the academic and scientific communities to use our data to conduct independent research. Additionally, we welcome researchers  of all disciplines to contact us with questions or for potential collaborations. A few examples of potential topics we are interested in exploring further include economics and sustainable development. 
If you are publishing research that uses our data, please let us know so we can highlight your work to magnify its impact: </t>
  </si>
  <si>
    <t>data@footprintnetwork.org.</t>
  </si>
  <si>
    <t/>
  </si>
</sst>
</file>

<file path=xl/styles.xml><?xml version="1.0" encoding="utf-8"?>
<styleSheet xmlns="http://schemas.openxmlformats.org/spreadsheetml/2006/main">
  <numFmts count="11">
    <numFmt numFmtId="44" formatCode="_(&quot;$&quot;* #,##0.00_);_(&quot;$&quot;* \(#,##0.00\);_(&quot;$&quot;* &quot;-&quot;??_);_(@_)"/>
    <numFmt numFmtId="43" formatCode="_(* #,##0.00_);_(* \(#,##0.00\);_(* &quot;-&quot;??_);_(@_)"/>
    <numFmt numFmtId="164" formatCode="_-* #,##0.00_-;\-* #,##0.00_-;_-* &quot;-&quot;??_-;_-@_-"/>
    <numFmt numFmtId="165" formatCode="0.0"/>
    <numFmt numFmtId="166" formatCode="#,##0.0_ ;\-#,##0.0\ "/>
    <numFmt numFmtId="167" formatCode="0.0_);[Red]\(0.0\)"/>
    <numFmt numFmtId="168" formatCode="&quot;*&quot;#0.0"/>
    <numFmt numFmtId="169" formatCode="_(* #,##0_);_(* \(#,##0\);_(* &quot;-&quot;??_);_(@_)"/>
    <numFmt numFmtId="170" formatCode="_(* #,##0.0_);_(* \(#,##0.0\);_(* &quot;-&quot;??_);_(@_)"/>
    <numFmt numFmtId="171" formatCode="_(&quot;$&quot;* #,##0_);_(&quot;$&quot;* \(#,##0\);_(&quot;$&quot;* &quot;-&quot;??_);_(@_)"/>
    <numFmt numFmtId="172" formatCode="&quot;$&quot;#,##0"/>
  </numFmts>
  <fonts count="88">
    <font>
      <sz val="11"/>
      <color theme="1"/>
      <name val="Calibri"/>
      <family val="2"/>
      <scheme val="minor"/>
    </font>
    <font>
      <sz val="11"/>
      <color theme="1"/>
      <name val="Calibri"/>
      <family val="2"/>
      <scheme val="minor"/>
    </font>
    <font>
      <b/>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indexed="8"/>
      <name val="Calibri"/>
      <family val="2"/>
    </font>
    <font>
      <sz val="10"/>
      <name val="Arial"/>
      <family val="2"/>
    </font>
    <font>
      <u/>
      <sz val="10"/>
      <color indexed="12"/>
      <name val="Arial"/>
      <family val="2"/>
    </font>
    <font>
      <b/>
      <sz val="11"/>
      <color indexed="9"/>
      <name val="Calibri"/>
      <family val="2"/>
    </font>
    <font>
      <sz val="11"/>
      <color indexed="9"/>
      <name val="Calibri"/>
      <family val="2"/>
    </font>
    <font>
      <sz val="10"/>
      <name val="Verdana"/>
      <family val="2"/>
    </font>
    <font>
      <i/>
      <sz val="11"/>
      <color indexed="23"/>
      <name val="Calibri"/>
      <family val="2"/>
    </font>
    <font>
      <b/>
      <sz val="14"/>
      <name val="Verdana"/>
      <family val="2"/>
    </font>
    <font>
      <b/>
      <sz val="26"/>
      <color indexed="63"/>
      <name val="Verdana"/>
      <family val="2"/>
    </font>
    <font>
      <sz val="16"/>
      <name val="Verdana"/>
      <family val="2"/>
    </font>
    <font>
      <b/>
      <sz val="11"/>
      <color indexed="8"/>
      <name val="Calibri"/>
      <family val="2"/>
    </font>
    <font>
      <sz val="11"/>
      <color indexed="10"/>
      <name val="Calibri"/>
      <family val="2"/>
    </font>
    <font>
      <u/>
      <sz val="11"/>
      <color theme="10"/>
      <name val="Calibri"/>
      <family val="2"/>
    </font>
    <font>
      <i/>
      <u/>
      <sz val="11"/>
      <color theme="10"/>
      <name val="Calibri"/>
      <family val="2"/>
    </font>
    <font>
      <b/>
      <sz val="10"/>
      <name val="Arial"/>
      <family val="2"/>
    </font>
    <font>
      <b/>
      <sz val="11"/>
      <name val="Calibri"/>
      <family val="2"/>
      <scheme val="minor"/>
    </font>
    <font>
      <sz val="11"/>
      <name val="Calibri"/>
      <family val="2"/>
      <scheme val="minor"/>
    </font>
    <font>
      <b/>
      <sz val="16"/>
      <name val="Calibri"/>
      <family val="2"/>
      <scheme val="minor"/>
    </font>
    <font>
      <b/>
      <sz val="11"/>
      <color indexed="10"/>
      <name val="Calibri"/>
      <family val="2"/>
    </font>
    <font>
      <b/>
      <sz val="20"/>
      <name val="Arial"/>
      <family val="2"/>
    </font>
    <font>
      <i/>
      <sz val="11"/>
      <color theme="1"/>
      <name val="Calibri"/>
      <family val="2"/>
      <scheme val="minor"/>
    </font>
    <font>
      <sz val="18"/>
      <name val="Arial"/>
      <family val="2"/>
    </font>
    <font>
      <b/>
      <sz val="18"/>
      <name val="Arial"/>
      <family val="2"/>
    </font>
    <font>
      <sz val="18"/>
      <color theme="1"/>
      <name val="Calibri"/>
      <family val="2"/>
      <scheme val="minor"/>
    </font>
    <font>
      <sz val="18"/>
      <name val="Calibri"/>
      <family val="2"/>
    </font>
    <font>
      <sz val="14"/>
      <color theme="1"/>
      <name val="Calibri"/>
      <family val="2"/>
      <scheme val="minor"/>
    </font>
    <font>
      <sz val="11"/>
      <color indexed="20"/>
      <name val="Calibri"/>
      <family val="2"/>
    </font>
    <font>
      <sz val="11"/>
      <color indexed="17"/>
      <name val="Calibri"/>
      <family val="2"/>
    </font>
    <font>
      <b/>
      <sz val="11"/>
      <color indexed="52"/>
      <name val="Calibri"/>
      <family val="2"/>
    </font>
    <font>
      <sz val="11"/>
      <color indexed="52"/>
      <name val="Calibri"/>
      <family val="2"/>
    </font>
    <font>
      <b/>
      <sz val="11"/>
      <color indexed="56"/>
      <name val="Calibri"/>
      <family val="2"/>
    </font>
    <font>
      <sz val="11"/>
      <color indexed="62"/>
      <name val="Calibri"/>
      <family val="2"/>
    </font>
    <font>
      <b/>
      <sz val="15"/>
      <color indexed="56"/>
      <name val="Calibri"/>
      <family val="2"/>
    </font>
    <font>
      <b/>
      <sz val="13"/>
      <color indexed="56"/>
      <name val="Calibri"/>
      <family val="2"/>
    </font>
    <font>
      <u/>
      <sz val="8.8000000000000007"/>
      <color theme="10"/>
      <name val="Calibri"/>
      <family val="2"/>
    </font>
    <font>
      <sz val="11"/>
      <color indexed="60"/>
      <name val="Calibri"/>
      <family val="2"/>
    </font>
    <font>
      <sz val="11"/>
      <color theme="1"/>
      <name val="Calibri"/>
      <family val="3"/>
      <charset val="129"/>
      <scheme val="minor"/>
    </font>
    <font>
      <b/>
      <sz val="11"/>
      <color indexed="63"/>
      <name val="Calibri"/>
      <family val="2"/>
    </font>
    <font>
      <b/>
      <sz val="18"/>
      <color indexed="56"/>
      <name val="Cambria"/>
      <family val="2"/>
    </font>
    <font>
      <sz val="10"/>
      <color theme="1"/>
      <name val="Calibri"/>
      <family val="2"/>
      <scheme val="minor"/>
    </font>
    <font>
      <b/>
      <sz val="11"/>
      <color theme="0"/>
      <name val="Calibri"/>
      <family val="2"/>
    </font>
    <font>
      <sz val="11"/>
      <color rgb="FF00B050"/>
      <name val="Calibri"/>
      <family val="2"/>
      <scheme val="minor"/>
    </font>
    <font>
      <sz val="16"/>
      <color theme="1"/>
      <name val="Calibri"/>
      <family val="2"/>
      <scheme val="minor"/>
    </font>
    <font>
      <sz val="16"/>
      <color theme="0"/>
      <name val="Calibri"/>
      <family val="2"/>
      <scheme val="minor"/>
    </font>
    <font>
      <b/>
      <sz val="16"/>
      <color theme="0"/>
      <name val="Calibri"/>
      <family val="2"/>
      <scheme val="minor"/>
    </font>
    <font>
      <b/>
      <sz val="16"/>
      <color indexed="10"/>
      <name val="Calibri"/>
      <family val="2"/>
    </font>
    <font>
      <b/>
      <sz val="16"/>
      <color indexed="9"/>
      <name val="Calibri"/>
      <family val="2"/>
    </font>
    <font>
      <b/>
      <sz val="11"/>
      <color rgb="FF000000"/>
      <name val="Calibri"/>
      <family val="2"/>
      <scheme val="minor"/>
    </font>
    <font>
      <sz val="12"/>
      <color theme="1"/>
      <name val="Calibri"/>
      <family val="2"/>
      <scheme val="minor"/>
    </font>
    <font>
      <u/>
      <sz val="7.6"/>
      <color theme="10"/>
      <name val="Calibri"/>
      <family val="2"/>
    </font>
    <font>
      <sz val="11"/>
      <color theme="1"/>
      <name val="Calibri"/>
      <family val="2"/>
    </font>
    <font>
      <i/>
      <sz val="11"/>
      <color theme="1"/>
      <name val="Calibri"/>
      <family val="2"/>
    </font>
    <font>
      <sz val="10"/>
      <color indexed="12"/>
      <name val="Arial"/>
      <family val="2"/>
    </font>
    <font>
      <sz val="11"/>
      <color rgb="FF000000"/>
      <name val="Calibri"/>
      <family val="2"/>
      <scheme val="minor"/>
    </font>
    <font>
      <u/>
      <sz val="11"/>
      <color rgb="FF000000"/>
      <name val="Calibri"/>
      <family val="2"/>
      <scheme val="minor"/>
    </font>
    <font>
      <b/>
      <sz val="11"/>
      <color theme="1"/>
      <name val="Calibri"/>
      <family val="2"/>
    </font>
    <font>
      <sz val="11"/>
      <color theme="10"/>
      <name val="Calibri"/>
      <family val="2"/>
    </font>
    <font>
      <b/>
      <sz val="11"/>
      <color theme="1"/>
      <name val="Arial"/>
      <family val="2"/>
    </font>
    <font>
      <sz val="11"/>
      <color theme="1"/>
      <name val="Arial"/>
      <family val="2"/>
    </font>
    <font>
      <b/>
      <sz val="20"/>
      <name val="Calibri"/>
      <family val="2"/>
      <scheme val="minor"/>
    </font>
    <font>
      <sz val="18"/>
      <name val="Calibri"/>
      <family val="2"/>
      <scheme val="minor"/>
    </font>
    <font>
      <sz val="10"/>
      <name val="Calibri"/>
      <family val="2"/>
      <scheme val="minor"/>
    </font>
    <font>
      <sz val="20"/>
      <color rgb="FFFF0000"/>
      <name val="Calibri"/>
      <family val="2"/>
    </font>
    <font>
      <sz val="22"/>
      <color rgb="FFFF0000"/>
      <name val="Calibri"/>
      <family val="2"/>
    </font>
    <font>
      <sz val="20"/>
      <color theme="1"/>
      <name val="Calibri"/>
      <family val="2"/>
      <scheme val="minor"/>
    </font>
    <font>
      <u/>
      <sz val="14"/>
      <color theme="10"/>
      <name val="Calibri"/>
      <family val="2"/>
    </font>
    <font>
      <sz val="11"/>
      <name val="Calibri"/>
      <family val="2"/>
    </font>
    <font>
      <sz val="14"/>
      <color theme="1" tint="0.499984740745262"/>
      <name val="Calibri"/>
      <family val="2"/>
    </font>
    <font>
      <sz val="20"/>
      <color theme="1" tint="0.499984740745262"/>
      <name val="Calibri"/>
      <family val="2"/>
    </font>
    <font>
      <b/>
      <sz val="22"/>
      <color rgb="FF000000"/>
      <name val="Calibri"/>
      <family val="2"/>
      <scheme val="minor"/>
    </font>
  </fonts>
  <fills count="69">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indexed="31"/>
      </patternFill>
    </fill>
    <fill>
      <patternFill patternType="solid">
        <fgColor indexed="47"/>
      </patternFill>
    </fill>
    <fill>
      <patternFill patternType="solid">
        <fgColor indexed="26"/>
      </patternFill>
    </fill>
    <fill>
      <patternFill patternType="solid">
        <fgColor indexed="9"/>
      </patternFill>
    </fill>
    <fill>
      <patternFill patternType="solid">
        <fgColor indexed="29"/>
      </patternFill>
    </fill>
    <fill>
      <patternFill patternType="solid">
        <fgColor indexed="43"/>
      </patternFill>
    </fill>
    <fill>
      <patternFill patternType="solid">
        <fgColor indexed="38"/>
      </patternFill>
    </fill>
    <fill>
      <patternFill patternType="solid">
        <fgColor indexed="49"/>
      </patternFill>
    </fill>
    <fill>
      <patternFill patternType="solid">
        <fgColor indexed="55"/>
      </patternFill>
    </fill>
    <fill>
      <patternFill patternType="solid">
        <fgColor indexed="42"/>
        <bgColor indexed="64"/>
      </patternFill>
    </fill>
    <fill>
      <patternFill patternType="solid">
        <fgColor indexed="55"/>
        <bgColor indexed="64"/>
      </patternFill>
    </fill>
    <fill>
      <patternFill patternType="solid">
        <fgColor theme="0"/>
        <bgColor indexed="64"/>
      </patternFill>
    </fill>
    <fill>
      <patternFill patternType="solid">
        <fgColor rgb="FFB0CA90"/>
        <bgColor indexed="64"/>
      </patternFill>
    </fill>
    <fill>
      <patternFill patternType="solid">
        <fgColor rgb="FFC60C13"/>
        <bgColor indexed="64"/>
      </patternFill>
    </fill>
    <fill>
      <patternFill patternType="solid">
        <fgColor theme="2"/>
        <bgColor indexed="64"/>
      </patternFill>
    </fill>
    <fill>
      <patternFill patternType="solid">
        <fgColor theme="7" tint="0.39997558519241921"/>
        <bgColor indexed="64"/>
      </patternFill>
    </fill>
    <fill>
      <patternFill patternType="solid">
        <fgColor theme="8" tint="0.79998168889431442"/>
        <bgColor indexed="64"/>
      </patternFill>
    </fill>
    <fill>
      <patternFill patternType="solid">
        <fgColor theme="8" tint="0.39997558519241921"/>
        <bgColor indexed="64"/>
      </patternFill>
    </fill>
    <fill>
      <patternFill patternType="solid">
        <fgColor theme="3" tint="-0.499984740745262"/>
        <bgColor indexed="64"/>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4"/>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22"/>
      </patternFill>
    </fill>
    <fill>
      <patternFill patternType="solid">
        <fgColor theme="8" tint="0.59999389629810485"/>
        <bgColor indexed="64"/>
      </patternFill>
    </fill>
    <fill>
      <patternFill patternType="solid">
        <fgColor rgb="FFC00000"/>
        <bgColor indexed="64"/>
      </patternFill>
    </fill>
  </fills>
  <borders count="75">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thin">
        <color indexed="64"/>
      </bottom>
      <diagonal/>
    </border>
    <border>
      <left/>
      <right/>
      <top style="thin">
        <color indexed="49"/>
      </top>
      <bottom style="double">
        <color indexed="49"/>
      </bottom>
      <diagonal/>
    </border>
    <border>
      <left style="medium">
        <color indexed="64"/>
      </left>
      <right style="thin">
        <color indexed="64"/>
      </right>
      <top/>
      <bottom/>
      <diagonal/>
    </border>
    <border>
      <left/>
      <right style="medium">
        <color indexed="64"/>
      </right>
      <top/>
      <bottom style="medium">
        <color indexed="64"/>
      </bottom>
      <diagonal/>
    </border>
    <border>
      <left/>
      <right/>
      <top/>
      <bottom style="medium">
        <color indexed="64"/>
      </bottom>
      <diagonal/>
    </border>
    <border>
      <left/>
      <right style="thin">
        <color indexed="64"/>
      </right>
      <top/>
      <bottom style="medium">
        <color indexed="64"/>
      </bottom>
      <diagonal/>
    </border>
    <border>
      <left style="medium">
        <color indexed="64"/>
      </left>
      <right style="thin">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right style="thin">
        <color indexed="64"/>
      </right>
      <top/>
      <bottom/>
      <diagonal/>
    </border>
    <border>
      <left style="medium">
        <color indexed="64"/>
      </left>
      <right/>
      <top/>
      <bottom/>
      <diagonal/>
    </border>
    <border>
      <left/>
      <right style="thin">
        <color indexed="64"/>
      </right>
      <top style="thin">
        <color indexed="64"/>
      </top>
      <bottom style="thin">
        <color indexed="64"/>
      </bottom>
      <diagonal/>
    </border>
    <border>
      <left/>
      <right style="thick">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right style="thick">
        <color indexed="64"/>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medium">
        <color indexed="64"/>
      </right>
      <top/>
      <bottom style="medium">
        <color indexed="64"/>
      </bottom>
      <diagonal/>
    </border>
    <border>
      <left style="thin">
        <color indexed="23"/>
      </left>
      <right style="thin">
        <color indexed="23"/>
      </right>
      <top style="thin">
        <color indexed="23"/>
      </top>
      <bottom style="thin">
        <color indexed="23"/>
      </bottom>
      <diagonal/>
    </border>
    <border>
      <left/>
      <right/>
      <top/>
      <bottom style="double">
        <color indexed="52"/>
      </bottom>
      <diagonal/>
    </border>
    <border>
      <left/>
      <right/>
      <top/>
      <bottom style="thick">
        <color indexed="62"/>
      </bottom>
      <diagonal/>
    </border>
    <border>
      <left/>
      <right/>
      <top/>
      <bottom style="thick">
        <color indexed="22"/>
      </bottom>
      <diagonal/>
    </border>
    <border>
      <left/>
      <right/>
      <top/>
      <bottom style="medium">
        <color indexed="30"/>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medium">
        <color indexed="64"/>
      </top>
      <bottom style="medium">
        <color indexed="64"/>
      </bottom>
      <diagonal/>
    </border>
    <border>
      <left/>
      <right style="thin">
        <color indexed="64"/>
      </right>
      <top style="medium">
        <color indexed="64"/>
      </top>
      <bottom style="medium">
        <color indexed="64"/>
      </bottom>
      <diagonal/>
    </border>
    <border>
      <left/>
      <right/>
      <top style="medium">
        <color indexed="64"/>
      </top>
      <bottom/>
      <diagonal/>
    </border>
    <border>
      <left/>
      <right style="thin">
        <color indexed="64"/>
      </right>
      <top/>
      <bottom style="thin">
        <color indexed="64"/>
      </bottom>
      <diagonal/>
    </border>
    <border>
      <left/>
      <right style="medium">
        <color indexed="64"/>
      </right>
      <top style="medium">
        <color indexed="64"/>
      </top>
      <bottom style="medium">
        <color indexed="64"/>
      </bottom>
      <diagonal/>
    </border>
    <border>
      <left/>
      <right style="thick">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top/>
      <bottom/>
      <diagonal/>
    </border>
    <border>
      <left/>
      <right style="thin">
        <color indexed="64"/>
      </right>
      <top style="thin">
        <color indexed="64"/>
      </top>
      <bottom/>
      <diagonal/>
    </border>
    <border>
      <left/>
      <right/>
      <top style="thin">
        <color indexed="64"/>
      </top>
      <bottom/>
      <diagonal/>
    </border>
    <border>
      <left style="medium">
        <color indexed="64"/>
      </left>
      <right style="medium">
        <color indexed="64"/>
      </right>
      <top/>
      <bottom style="thin">
        <color indexed="64"/>
      </bottom>
      <diagonal/>
    </border>
    <border>
      <left style="thin">
        <color indexed="64"/>
      </left>
      <right/>
      <top style="thin">
        <color indexed="64"/>
      </top>
      <bottom/>
      <diagonal/>
    </border>
    <border>
      <left style="medium">
        <color indexed="64"/>
      </left>
      <right style="medium">
        <color indexed="64"/>
      </right>
      <top style="thin">
        <color indexed="64"/>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medium">
        <color indexed="64"/>
      </right>
      <top style="thin">
        <color indexed="64"/>
      </top>
      <bottom/>
      <diagonal/>
    </border>
    <border>
      <left/>
      <right style="medium">
        <color indexed="64"/>
      </right>
      <top/>
      <bottom style="thin">
        <color indexed="64"/>
      </bottom>
      <diagonal/>
    </border>
    <border>
      <left style="thin">
        <color indexed="64"/>
      </left>
      <right style="thin">
        <color indexed="64"/>
      </right>
      <top/>
      <bottom style="medium">
        <color indexed="64"/>
      </bottom>
      <diagonal/>
    </border>
    <border>
      <left style="thin">
        <color indexed="64"/>
      </left>
      <right/>
      <top/>
      <bottom style="medium">
        <color indexed="64"/>
      </bottom>
      <diagonal/>
    </border>
    <border>
      <left style="thin">
        <color indexed="64"/>
      </left>
      <right/>
      <top style="thin">
        <color indexed="64"/>
      </top>
      <bottom style="double">
        <color indexed="64"/>
      </bottom>
      <diagonal/>
    </border>
    <border>
      <left/>
      <right/>
      <top style="thin">
        <color indexed="64"/>
      </top>
      <bottom style="double">
        <color indexed="64"/>
      </bottom>
      <diagonal/>
    </border>
    <border>
      <left/>
      <right style="thin">
        <color indexed="64"/>
      </right>
      <top style="thin">
        <color indexed="64"/>
      </top>
      <bottom style="double">
        <color indexed="64"/>
      </bottom>
      <diagonal/>
    </border>
    <border>
      <left style="medium">
        <color indexed="64"/>
      </left>
      <right style="medium">
        <color indexed="64"/>
      </right>
      <top style="thin">
        <color indexed="64"/>
      </top>
      <bottom style="double">
        <color indexed="64"/>
      </bottom>
      <diagonal/>
    </border>
    <border>
      <left style="medium">
        <color indexed="64"/>
      </left>
      <right/>
      <top style="thin">
        <color indexed="64"/>
      </top>
      <bottom style="double">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medium">
        <color indexed="64"/>
      </top>
      <bottom style="medium">
        <color indexed="64"/>
      </bottom>
      <diagonal/>
    </border>
    <border>
      <left style="thin">
        <color indexed="64"/>
      </left>
      <right/>
      <top style="medium">
        <color indexed="64"/>
      </top>
      <bottom style="thin">
        <color indexed="64"/>
      </bottom>
      <diagonal/>
    </border>
    <border>
      <left style="thin">
        <color indexed="64"/>
      </left>
      <right style="thin">
        <color indexed="64"/>
      </right>
      <top style="thin">
        <color indexed="64"/>
      </top>
      <bottom style="thin">
        <color theme="5" tint="0.39994506668294322"/>
      </bottom>
      <diagonal/>
    </border>
    <border>
      <left style="thin">
        <color indexed="64"/>
      </left>
      <right style="thin">
        <color indexed="64"/>
      </right>
      <top style="thin">
        <color theme="5" tint="0.39994506668294322"/>
      </top>
      <bottom style="thin">
        <color theme="5" tint="0.39994506668294322"/>
      </bottom>
      <diagonal/>
    </border>
    <border>
      <left style="thin">
        <color indexed="64"/>
      </left>
      <right style="thin">
        <color indexed="64"/>
      </right>
      <top style="thin">
        <color indexed="64"/>
      </top>
      <bottom style="thin">
        <color theme="6" tint="0.39994506668294322"/>
      </bottom>
      <diagonal/>
    </border>
    <border>
      <left style="thin">
        <color indexed="64"/>
      </left>
      <right style="thin">
        <color indexed="64"/>
      </right>
      <top style="thin">
        <color theme="6" tint="0.39994506668294322"/>
      </top>
      <bottom style="thin">
        <color theme="6" tint="0.39994506668294322"/>
      </bottom>
      <diagonal/>
    </border>
    <border>
      <left style="thin">
        <color indexed="64"/>
      </left>
      <right style="thin">
        <color indexed="64"/>
      </right>
      <top style="thin">
        <color theme="5" tint="0.39994506668294322"/>
      </top>
      <bottom style="medium">
        <color indexed="64"/>
      </bottom>
      <diagonal/>
    </border>
    <border>
      <left style="thin">
        <color indexed="64"/>
      </left>
      <right style="thin">
        <color indexed="64"/>
      </right>
      <top style="thin">
        <color theme="6" tint="0.39994506668294322"/>
      </top>
      <bottom style="medium">
        <color indexed="64"/>
      </bottom>
      <diagonal/>
    </border>
  </borders>
  <cellStyleXfs count="265">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1" fillId="10"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 fillId="14" borderId="0" applyNumberFormat="0" applyBorder="0" applyAlignment="0" applyProtection="0"/>
    <xf numFmtId="0" fontId="18" fillId="34" borderId="0" applyNumberFormat="0" applyBorder="0" applyAlignment="0" applyProtection="0"/>
    <xf numFmtId="0" fontId="18" fillId="34" borderId="0" applyNumberFormat="0" applyBorder="0" applyAlignment="0" applyProtection="0"/>
    <xf numFmtId="0" fontId="1" fillId="18" borderId="0" applyNumberFormat="0" applyBorder="0" applyAlignment="0" applyProtection="0"/>
    <xf numFmtId="0" fontId="18" fillId="35" borderId="0" applyNumberFormat="0" applyBorder="0" applyAlignment="0" applyProtection="0"/>
    <xf numFmtId="0" fontId="18" fillId="35" borderId="0" applyNumberFormat="0" applyBorder="0" applyAlignment="0" applyProtection="0"/>
    <xf numFmtId="0" fontId="1" fillId="22" borderId="0" applyNumberFormat="0" applyBorder="0" applyAlignment="0" applyProtection="0"/>
    <xf numFmtId="0" fontId="18" fillId="36" borderId="0" applyNumberFormat="0" applyBorder="0" applyAlignment="0" applyProtection="0"/>
    <xf numFmtId="0" fontId="18" fillId="36"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 fillId="30" borderId="0" applyNumberFormat="0" applyBorder="0" applyAlignment="0" applyProtection="0"/>
    <xf numFmtId="0" fontId="18" fillId="34" borderId="0" applyNumberFormat="0" applyBorder="0" applyAlignment="0" applyProtection="0"/>
    <xf numFmtId="0" fontId="18" fillId="34" borderId="0" applyNumberFormat="0" applyBorder="0" applyAlignment="0" applyProtection="0"/>
    <xf numFmtId="0" fontId="1" fillId="11"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8" fillId="37" borderId="0" applyNumberFormat="0" applyBorder="0" applyAlignment="0" applyProtection="0"/>
    <xf numFmtId="0" fontId="18" fillId="37" borderId="0" applyNumberFormat="0" applyBorder="0" applyAlignment="0" applyProtection="0"/>
    <xf numFmtId="0" fontId="18" fillId="37" borderId="0" applyNumberFormat="0" applyBorder="0" applyAlignment="0" applyProtection="0"/>
    <xf numFmtId="0" fontId="18" fillId="37" borderId="0" applyNumberFormat="0" applyBorder="0" applyAlignment="0" applyProtection="0"/>
    <xf numFmtId="0" fontId="1" fillId="19" borderId="0" applyNumberFormat="0" applyBorder="0" applyAlignment="0" applyProtection="0"/>
    <xf numFmtId="0" fontId="18" fillId="38" borderId="0" applyNumberFormat="0" applyBorder="0" applyAlignment="0" applyProtection="0"/>
    <xf numFmtId="0" fontId="18" fillId="38" borderId="0" applyNumberFormat="0" applyBorder="0" applyAlignment="0" applyProtection="0"/>
    <xf numFmtId="0" fontId="1" fillId="23" borderId="0" applyNumberFormat="0" applyBorder="0" applyAlignment="0" applyProtection="0"/>
    <xf numFmtId="0" fontId="18" fillId="39" borderId="0" applyNumberFormat="0" applyBorder="0" applyAlignment="0" applyProtection="0"/>
    <xf numFmtId="0" fontId="18" fillId="39" borderId="0" applyNumberFormat="0" applyBorder="0" applyAlignment="0" applyProtection="0"/>
    <xf numFmtId="0" fontId="1" fillId="27"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 fillId="31" borderId="0" applyNumberFormat="0" applyBorder="0" applyAlignment="0" applyProtection="0"/>
    <xf numFmtId="0" fontId="18" fillId="34" borderId="0" applyNumberFormat="0" applyBorder="0" applyAlignment="0" applyProtection="0"/>
    <xf numFmtId="0" fontId="18" fillId="34" borderId="0" applyNumberFormat="0" applyBorder="0" applyAlignment="0" applyProtection="0"/>
    <xf numFmtId="0" fontId="17" fillId="12" borderId="0" applyNumberFormat="0" applyBorder="0" applyAlignment="0" applyProtection="0"/>
    <xf numFmtId="0" fontId="17" fillId="16" borderId="0" applyNumberFormat="0" applyBorder="0" applyAlignment="0" applyProtection="0"/>
    <xf numFmtId="0" fontId="17" fillId="20" borderId="0" applyNumberFormat="0" applyBorder="0" applyAlignment="0" applyProtection="0"/>
    <xf numFmtId="0" fontId="17" fillId="24" borderId="0" applyNumberFormat="0" applyBorder="0" applyAlignment="0" applyProtection="0"/>
    <xf numFmtId="0" fontId="17" fillId="28" borderId="0" applyNumberFormat="0" applyBorder="0" applyAlignment="0" applyProtection="0"/>
    <xf numFmtId="0" fontId="17" fillId="32" borderId="0" applyNumberFormat="0" applyBorder="0" applyAlignment="0" applyProtection="0"/>
    <xf numFmtId="0" fontId="17" fillId="9" borderId="0" applyNumberFormat="0" applyBorder="0" applyAlignment="0" applyProtection="0"/>
    <xf numFmtId="0" fontId="17" fillId="13" borderId="0" applyNumberFormat="0" applyBorder="0" applyAlignment="0" applyProtection="0"/>
    <xf numFmtId="0" fontId="17" fillId="17" borderId="0" applyNumberFormat="0" applyBorder="0" applyAlignment="0" applyProtection="0"/>
    <xf numFmtId="0" fontId="17" fillId="21" borderId="0" applyNumberFormat="0" applyBorder="0" applyAlignment="0" applyProtection="0"/>
    <xf numFmtId="0" fontId="22" fillId="40" borderId="0" applyNumberFormat="0" applyBorder="0" applyAlignment="0" applyProtection="0"/>
    <xf numFmtId="0" fontId="17" fillId="29" borderId="0" applyNumberFormat="0" applyBorder="0" applyAlignment="0" applyProtection="0"/>
    <xf numFmtId="0" fontId="7" fillId="3" borderId="0" applyNumberFormat="0" applyBorder="0" applyAlignment="0" applyProtection="0"/>
    <xf numFmtId="0" fontId="11" fillId="6" borderId="4" applyNumberFormat="0" applyAlignment="0" applyProtection="0"/>
    <xf numFmtId="0" fontId="21" fillId="41" borderId="10" applyNumberFormat="0" applyAlignment="0" applyProtection="0"/>
    <xf numFmtId="0" fontId="21" fillId="41" borderId="10" applyNumberFormat="0" applyAlignment="0" applyProtection="0"/>
    <xf numFmtId="43" fontId="18" fillId="0" borderId="0" applyFont="0" applyFill="0" applyBorder="0" applyAlignment="0" applyProtection="0"/>
    <xf numFmtId="43" fontId="19" fillId="0" borderId="0" applyFont="0" applyFill="0" applyBorder="0" applyAlignment="0" applyProtection="0"/>
    <xf numFmtId="43" fontId="18" fillId="0" borderId="0" applyFont="0" applyFill="0" applyBorder="0" applyAlignment="0" applyProtection="0"/>
    <xf numFmtId="164" fontId="1" fillId="0" borderId="0" applyFont="0" applyFill="0" applyBorder="0" applyAlignment="0" applyProtection="0"/>
    <xf numFmtId="165" fontId="23" fillId="42" borderId="11" applyAlignment="0">
      <alignment horizontal="center"/>
    </xf>
    <xf numFmtId="0" fontId="24" fillId="0" borderId="0" applyNumberFormat="0" applyFill="0" applyBorder="0" applyAlignment="0" applyProtection="0"/>
    <xf numFmtId="0" fontId="6" fillId="2" borderId="0" applyNumberFormat="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20" fillId="0" borderId="0" applyNumberFormat="0" applyFill="0" applyBorder="0" applyAlignment="0" applyProtection="0">
      <alignment vertical="top"/>
      <protection locked="0"/>
    </xf>
    <xf numFmtId="0" fontId="9" fillId="5" borderId="4" applyNumberFormat="0" applyAlignment="0" applyProtection="0"/>
    <xf numFmtId="0" fontId="12" fillId="0" borderId="6" applyNumberFormat="0" applyFill="0" applyAlignment="0" applyProtection="0"/>
    <xf numFmtId="0" fontId="8" fillId="4" borderId="0" applyNumberFormat="0" applyBorder="0" applyAlignment="0" applyProtection="0"/>
    <xf numFmtId="0" fontId="19" fillId="0" borderId="0" applyNumberFormat="0" applyFont="0" applyFill="0" applyBorder="0" applyAlignment="0" applyProtection="0"/>
    <xf numFmtId="0" fontId="19" fillId="0" borderId="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 fillId="8" borderId="8" applyNumberFormat="0" applyFont="0" applyAlignment="0" applyProtection="0"/>
    <xf numFmtId="0" fontId="10" fillId="6" borderId="5" applyNumberFormat="0" applyAlignment="0" applyProtection="0"/>
    <xf numFmtId="0" fontId="25" fillId="0" borderId="0" applyNumberFormat="0" applyBorder="0" applyAlignment="0">
      <alignment horizontal="left" vertical="center"/>
    </xf>
    <xf numFmtId="0" fontId="26" fillId="43" borderId="0">
      <alignment horizontal="left" vertical="center"/>
    </xf>
    <xf numFmtId="0" fontId="27" fillId="0" borderId="12">
      <alignment horizontal="left" vertical="center"/>
    </xf>
    <xf numFmtId="0" fontId="2" fillId="0" borderId="0" applyNumberFormat="0" applyFill="0" applyBorder="0" applyAlignment="0" applyProtection="0"/>
    <xf numFmtId="0" fontId="16" fillId="0" borderId="9" applyNumberFormat="0" applyFill="0" applyAlignment="0" applyProtection="0"/>
    <xf numFmtId="0" fontId="28" fillId="0" borderId="13" applyNumberFormat="0" applyFill="0" applyAlignment="0" applyProtection="0"/>
    <xf numFmtId="0" fontId="29" fillId="0" borderId="0" applyNumberFormat="0" applyFill="0" applyBorder="0" applyAlignment="0" applyProtection="0"/>
    <xf numFmtId="0" fontId="30" fillId="0" borderId="0" applyNumberFormat="0" applyFill="0" applyBorder="0" applyAlignment="0" applyProtection="0">
      <alignment vertical="top"/>
      <protection locked="0"/>
    </xf>
    <xf numFmtId="43" fontId="1" fillId="0" borderId="0" applyFont="0" applyFill="0" applyBorder="0" applyAlignment="0" applyProtection="0"/>
    <xf numFmtId="0" fontId="18" fillId="33" borderId="0" applyNumberFormat="0" applyBorder="0" applyAlignment="0" applyProtection="0"/>
    <xf numFmtId="0" fontId="18" fillId="52" borderId="0" applyNumberFormat="0" applyBorder="0" applyAlignment="0" applyProtection="0"/>
    <xf numFmtId="0" fontId="18" fillId="53" borderId="0" applyNumberFormat="0" applyBorder="0" applyAlignment="0" applyProtection="0"/>
    <xf numFmtId="0" fontId="18" fillId="54" borderId="0" applyNumberFormat="0" applyBorder="0" applyAlignment="0" applyProtection="0"/>
    <xf numFmtId="0" fontId="1" fillId="26" borderId="0" applyNumberFormat="0" applyBorder="0" applyAlignment="0" applyProtection="0"/>
    <xf numFmtId="0" fontId="18" fillId="55" borderId="0" applyNumberFormat="0" applyBorder="0" applyAlignment="0" applyProtection="0"/>
    <xf numFmtId="0" fontId="18" fillId="34" borderId="0" applyNumberFormat="0" applyBorder="0" applyAlignment="0" applyProtection="0"/>
    <xf numFmtId="0" fontId="18" fillId="33" borderId="0" applyNumberFormat="0" applyBorder="0" applyAlignment="0" applyProtection="0"/>
    <xf numFmtId="0" fontId="18" fillId="52" borderId="0" applyNumberFormat="0" applyBorder="0" applyAlignment="0" applyProtection="0"/>
    <xf numFmtId="0" fontId="18" fillId="53" borderId="0" applyNumberFormat="0" applyBorder="0" applyAlignment="0" applyProtection="0"/>
    <xf numFmtId="0" fontId="18" fillId="54" borderId="0" applyNumberFormat="0" applyBorder="0" applyAlignment="0" applyProtection="0"/>
    <xf numFmtId="0" fontId="18" fillId="55" borderId="0" applyNumberFormat="0" applyBorder="0" applyAlignment="0" applyProtection="0"/>
    <xf numFmtId="0" fontId="18" fillId="34" borderId="0" applyNumberFormat="0" applyBorder="0" applyAlignment="0" applyProtection="0"/>
    <xf numFmtId="0" fontId="18" fillId="56" borderId="0" applyNumberFormat="0" applyBorder="0" applyAlignment="0" applyProtection="0"/>
    <xf numFmtId="0" fontId="1" fillId="15" borderId="0" applyNumberFormat="0" applyBorder="0" applyAlignment="0" applyProtection="0"/>
    <xf numFmtId="0" fontId="18" fillId="37" borderId="0" applyNumberFormat="0" applyBorder="0" applyAlignment="0" applyProtection="0"/>
    <xf numFmtId="0" fontId="18" fillId="57" borderId="0" applyNumberFormat="0" applyBorder="0" applyAlignment="0" applyProtection="0"/>
    <xf numFmtId="0" fontId="18" fillId="54" borderId="0" applyNumberFormat="0" applyBorder="0" applyAlignment="0" applyProtection="0"/>
    <xf numFmtId="0" fontId="18" fillId="56" borderId="0" applyNumberFormat="0" applyBorder="0" applyAlignment="0" applyProtection="0"/>
    <xf numFmtId="0" fontId="18" fillId="58" borderId="0" applyNumberFormat="0" applyBorder="0" applyAlignment="0" applyProtection="0"/>
    <xf numFmtId="0" fontId="18" fillId="56" borderId="0" applyNumberFormat="0" applyBorder="0" applyAlignment="0" applyProtection="0"/>
    <xf numFmtId="0" fontId="18" fillId="37" borderId="0" applyNumberFormat="0" applyBorder="0" applyAlignment="0" applyProtection="0"/>
    <xf numFmtId="0" fontId="18" fillId="57" borderId="0" applyNumberFormat="0" applyBorder="0" applyAlignment="0" applyProtection="0"/>
    <xf numFmtId="0" fontId="18" fillId="54" borderId="0" applyNumberFormat="0" applyBorder="0" applyAlignment="0" applyProtection="0"/>
    <xf numFmtId="0" fontId="18" fillId="56" borderId="0" applyNumberFormat="0" applyBorder="0" applyAlignment="0" applyProtection="0"/>
    <xf numFmtId="0" fontId="18" fillId="58" borderId="0" applyNumberFormat="0" applyBorder="0" applyAlignment="0" applyProtection="0"/>
    <xf numFmtId="0" fontId="22" fillId="59" borderId="0" applyNumberFormat="0" applyBorder="0" applyAlignment="0" applyProtection="0"/>
    <xf numFmtId="0" fontId="22" fillId="37" borderId="0" applyNumberFormat="0" applyBorder="0" applyAlignment="0" applyProtection="0"/>
    <xf numFmtId="0" fontId="22" fillId="57" borderId="0" applyNumberFormat="0" applyBorder="0" applyAlignment="0" applyProtection="0"/>
    <xf numFmtId="0" fontId="22" fillId="60" borderId="0" applyNumberFormat="0" applyBorder="0" applyAlignment="0" applyProtection="0"/>
    <xf numFmtId="0" fontId="22" fillId="40" borderId="0" applyNumberFormat="0" applyBorder="0" applyAlignment="0" applyProtection="0"/>
    <xf numFmtId="0" fontId="22" fillId="61" borderId="0" applyNumberFormat="0" applyBorder="0" applyAlignment="0" applyProtection="0"/>
    <xf numFmtId="0" fontId="22" fillId="59" borderId="0" applyNumberFormat="0" applyBorder="0" applyAlignment="0" applyProtection="0"/>
    <xf numFmtId="0" fontId="22" fillId="37" borderId="0" applyNumberFormat="0" applyBorder="0" applyAlignment="0" applyProtection="0"/>
    <xf numFmtId="0" fontId="22" fillId="57" borderId="0" applyNumberFormat="0" applyBorder="0" applyAlignment="0" applyProtection="0"/>
    <xf numFmtId="0" fontId="22" fillId="60" borderId="0" applyNumberFormat="0" applyBorder="0" applyAlignment="0" applyProtection="0"/>
    <xf numFmtId="0" fontId="22" fillId="40" borderId="0" applyNumberFormat="0" applyBorder="0" applyAlignment="0" applyProtection="0"/>
    <xf numFmtId="0" fontId="22" fillId="61" borderId="0" applyNumberFormat="0" applyBorder="0" applyAlignment="0" applyProtection="0"/>
    <xf numFmtId="0" fontId="22" fillId="62" borderId="0" applyNumberFormat="0" applyBorder="0" applyAlignment="0" applyProtection="0"/>
    <xf numFmtId="0" fontId="22" fillId="63" borderId="0" applyNumberFormat="0" applyBorder="0" applyAlignment="0" applyProtection="0"/>
    <xf numFmtId="0" fontId="22" fillId="64" borderId="0" applyNumberFormat="0" applyBorder="0" applyAlignment="0" applyProtection="0"/>
    <xf numFmtId="0" fontId="22" fillId="60" borderId="0" applyNumberFormat="0" applyBorder="0" applyAlignment="0" applyProtection="0"/>
    <xf numFmtId="0" fontId="17" fillId="25" borderId="0" applyNumberFormat="0" applyBorder="0" applyAlignment="0" applyProtection="0"/>
    <xf numFmtId="0" fontId="22" fillId="40" borderId="0" applyNumberFormat="0" applyBorder="0" applyAlignment="0" applyProtection="0"/>
    <xf numFmtId="0" fontId="22" fillId="65" borderId="0" applyNumberFormat="0" applyBorder="0" applyAlignment="0" applyProtection="0"/>
    <xf numFmtId="0" fontId="44" fillId="52" borderId="0" applyNumberFormat="0" applyBorder="0" applyAlignment="0" applyProtection="0"/>
    <xf numFmtId="0" fontId="45" fillId="53" borderId="0" applyNumberFormat="0" applyBorder="0" applyAlignment="0" applyProtection="0"/>
    <xf numFmtId="0" fontId="46" fillId="66" borderId="33" applyNumberFormat="0" applyAlignment="0" applyProtection="0"/>
    <xf numFmtId="0" fontId="46" fillId="66" borderId="33" applyNumberFormat="0" applyAlignment="0" applyProtection="0"/>
    <xf numFmtId="0" fontId="21" fillId="41" borderId="10" applyNumberFormat="0" applyAlignment="0" applyProtection="0"/>
    <xf numFmtId="0" fontId="47" fillId="0" borderId="34" applyNumberFormat="0" applyFill="0" applyAlignment="0" applyProtection="0"/>
    <xf numFmtId="0" fontId="13" fillId="7" borderId="7" applyNumberFormat="0" applyAlignment="0" applyProtection="0"/>
    <xf numFmtId="0" fontId="21" fillId="41" borderId="10" applyNumberFormat="0" applyAlignment="0" applyProtection="0"/>
    <xf numFmtId="43" fontId="1" fillId="0" borderId="0" applyFont="0" applyFill="0" applyBorder="0" applyAlignment="0" applyProtection="0"/>
    <xf numFmtId="43" fontId="19" fillId="0" borderId="0" applyFont="0" applyFill="0" applyBorder="0" applyAlignment="0" applyProtection="0"/>
    <xf numFmtId="0" fontId="48" fillId="0" borderId="0" applyNumberFormat="0" applyFill="0" applyBorder="0" applyAlignment="0" applyProtection="0"/>
    <xf numFmtId="0" fontId="22" fillId="62" borderId="0" applyNumberFormat="0" applyBorder="0" applyAlignment="0" applyProtection="0"/>
    <xf numFmtId="0" fontId="22" fillId="63" borderId="0" applyNumberFormat="0" applyBorder="0" applyAlignment="0" applyProtection="0"/>
    <xf numFmtId="0" fontId="22" fillId="64" borderId="0" applyNumberFormat="0" applyBorder="0" applyAlignment="0" applyProtection="0"/>
    <xf numFmtId="0" fontId="22" fillId="60" borderId="0" applyNumberFormat="0" applyBorder="0" applyAlignment="0" applyProtection="0"/>
    <xf numFmtId="0" fontId="22" fillId="40" borderId="0" applyNumberFormat="0" applyBorder="0" applyAlignment="0" applyProtection="0"/>
    <xf numFmtId="0" fontId="22" fillId="65" borderId="0" applyNumberFormat="0" applyBorder="0" applyAlignment="0" applyProtection="0"/>
    <xf numFmtId="0" fontId="49" fillId="34" borderId="33" applyNumberFormat="0" applyAlignment="0" applyProtection="0"/>
    <xf numFmtId="0" fontId="15" fillId="0" borderId="0" applyNumberFormat="0" applyFill="0" applyBorder="0" applyAlignment="0" applyProtection="0"/>
    <xf numFmtId="0" fontId="24" fillId="0" borderId="0" applyNumberFormat="0" applyFill="0" applyBorder="0" applyAlignment="0" applyProtection="0"/>
    <xf numFmtId="0" fontId="45" fillId="53" borderId="0" applyNumberFormat="0" applyBorder="0" applyAlignment="0" applyProtection="0"/>
    <xf numFmtId="0" fontId="50" fillId="0" borderId="35" applyNumberFormat="0" applyFill="0" applyAlignment="0" applyProtection="0"/>
    <xf numFmtId="0" fontId="51" fillId="0" borderId="36" applyNumberFormat="0" applyFill="0" applyAlignment="0" applyProtection="0"/>
    <xf numFmtId="0" fontId="48" fillId="0" borderId="37" applyNumberFormat="0" applyFill="0" applyAlignment="0" applyProtection="0"/>
    <xf numFmtId="0" fontId="48" fillId="0" borderId="0" applyNumberFormat="0" applyFill="0" applyBorder="0" applyAlignment="0" applyProtection="0"/>
    <xf numFmtId="0" fontId="52" fillId="0" borderId="0" applyNumberFormat="0" applyFill="0" applyBorder="0" applyAlignment="0" applyProtection="0">
      <alignment vertical="top"/>
      <protection locked="0"/>
    </xf>
    <xf numFmtId="0" fontId="30" fillId="0" borderId="0" applyNumberFormat="0" applyFill="0" applyBorder="0" applyAlignment="0" applyProtection="0">
      <alignment vertical="top"/>
      <protection locked="0"/>
    </xf>
    <xf numFmtId="0" fontId="20" fillId="0" borderId="0" applyNumberFormat="0" applyFill="0" applyBorder="0" applyAlignment="0" applyProtection="0">
      <alignment vertical="top"/>
      <protection locked="0"/>
    </xf>
    <xf numFmtId="0" fontId="20" fillId="0" borderId="0" applyNumberFormat="0" applyFill="0" applyBorder="0" applyAlignment="0" applyProtection="0">
      <alignment vertical="top"/>
      <protection locked="0"/>
    </xf>
    <xf numFmtId="0" fontId="30" fillId="0" borderId="0" applyNumberFormat="0" applyFill="0" applyBorder="0" applyAlignment="0" applyProtection="0">
      <alignment vertical="top"/>
      <protection locked="0"/>
    </xf>
    <xf numFmtId="0" fontId="30" fillId="0" borderId="0" applyNumberFormat="0" applyFill="0" applyBorder="0" applyAlignment="0" applyProtection="0">
      <alignment vertical="top"/>
      <protection locked="0"/>
    </xf>
    <xf numFmtId="0" fontId="44" fillId="52" borderId="0" applyNumberFormat="0" applyBorder="0" applyAlignment="0" applyProtection="0"/>
    <xf numFmtId="0" fontId="49" fillId="34" borderId="33" applyNumberFormat="0" applyAlignment="0" applyProtection="0"/>
    <xf numFmtId="0" fontId="47" fillId="0" borderId="34" applyNumberFormat="0" applyFill="0" applyAlignment="0" applyProtection="0"/>
    <xf numFmtId="0" fontId="53" fillId="38" borderId="0" applyNumberFormat="0" applyBorder="0" applyAlignment="0" applyProtection="0"/>
    <xf numFmtId="0" fontId="1" fillId="0" borderId="0"/>
    <xf numFmtId="0" fontId="1" fillId="0" borderId="0"/>
    <xf numFmtId="0" fontId="1" fillId="0" borderId="0"/>
    <xf numFmtId="0" fontId="19" fillId="0" borderId="0" applyNumberFormat="0" applyFont="0" applyFill="0" applyBorder="0" applyAlignment="0" applyProtection="0"/>
    <xf numFmtId="0" fontId="19" fillId="0" borderId="0" applyNumberFormat="0" applyFont="0" applyFill="0" applyBorder="0" applyAlignment="0" applyProtection="0"/>
    <xf numFmtId="0" fontId="1" fillId="0" borderId="0"/>
    <xf numFmtId="0" fontId="19" fillId="0" borderId="0"/>
    <xf numFmtId="0" fontId="54" fillId="0" borderId="0">
      <alignment vertical="center"/>
    </xf>
    <xf numFmtId="0" fontId="54" fillId="0" borderId="0">
      <alignment vertical="center"/>
    </xf>
    <xf numFmtId="0" fontId="1" fillId="0" borderId="0"/>
    <xf numFmtId="0" fontId="19" fillId="0" borderId="0"/>
    <xf numFmtId="0" fontId="1" fillId="0" borderId="0"/>
    <xf numFmtId="0" fontId="1" fillId="0" borderId="0"/>
    <xf numFmtId="0" fontId="19" fillId="0" borderId="0"/>
    <xf numFmtId="0" fontId="1" fillId="0" borderId="0"/>
    <xf numFmtId="0" fontId="1" fillId="0" borderId="0"/>
    <xf numFmtId="0" fontId="18" fillId="35" borderId="11"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9" fillId="35" borderId="11"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55" fillId="66" borderId="38" applyNumberFormat="0" applyAlignment="0" applyProtection="0"/>
    <xf numFmtId="9" fontId="19" fillId="0" borderId="0" applyFont="0" applyFill="0" applyBorder="0" applyAlignment="0" applyProtection="0"/>
    <xf numFmtId="9" fontId="18" fillId="0" borderId="0" applyFont="0" applyFill="0" applyBorder="0" applyAlignment="0" applyProtection="0"/>
    <xf numFmtId="9" fontId="19" fillId="0" borderId="0" applyFont="0" applyFill="0" applyBorder="0" applyAlignment="0" applyProtection="0"/>
    <xf numFmtId="9" fontId="18" fillId="0" borderId="0" applyFont="0" applyFill="0" applyBorder="0" applyAlignment="0" applyProtection="0"/>
    <xf numFmtId="9" fontId="18" fillId="0" borderId="0" applyFont="0" applyFill="0" applyBorder="0" applyAlignment="0" applyProtection="0"/>
    <xf numFmtId="0" fontId="55" fillId="66" borderId="38" applyNumberFormat="0" applyAlignment="0" applyProtection="0"/>
    <xf numFmtId="0" fontId="29" fillId="0" borderId="0" applyNumberFormat="0" applyFill="0" applyBorder="0" applyAlignment="0" applyProtection="0"/>
    <xf numFmtId="0" fontId="24"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xf numFmtId="0" fontId="50" fillId="0" borderId="35" applyNumberFormat="0" applyFill="0" applyAlignment="0" applyProtection="0"/>
    <xf numFmtId="0" fontId="51" fillId="0" borderId="36" applyNumberFormat="0" applyFill="0" applyAlignment="0" applyProtection="0"/>
    <xf numFmtId="0" fontId="48" fillId="0" borderId="37" applyNumberFormat="0" applyFill="0" applyAlignment="0" applyProtection="0"/>
    <xf numFmtId="0" fontId="28" fillId="0" borderId="39" applyNumberFormat="0" applyFill="0" applyAlignment="0" applyProtection="0"/>
    <xf numFmtId="0" fontId="14" fillId="0" borderId="0" applyNumberFormat="0" applyFill="0" applyBorder="0" applyAlignment="0" applyProtection="0"/>
    <xf numFmtId="0" fontId="29" fillId="0" borderId="0" applyNumberFormat="0" applyFill="0" applyBorder="0" applyAlignment="0" applyProtection="0"/>
    <xf numFmtId="44" fontId="1" fillId="0" borderId="0" applyFont="0" applyFill="0" applyBorder="0" applyAlignment="0" applyProtection="0"/>
    <xf numFmtId="0" fontId="67" fillId="0" borderId="0" applyNumberFormat="0" applyFill="0" applyBorder="0" applyAlignment="0" applyProtection="0">
      <alignment vertical="top"/>
      <protection locked="0"/>
    </xf>
    <xf numFmtId="0" fontId="70" fillId="0" borderId="0" applyNumberFormat="0" applyFill="0" applyBorder="0" applyAlignment="0" applyProtection="0">
      <alignment vertical="top"/>
      <protection locked="0"/>
    </xf>
  </cellStyleXfs>
  <cellXfs count="318">
    <xf numFmtId="0" fontId="0" fillId="0" borderId="0" xfId="0"/>
    <xf numFmtId="0" fontId="0" fillId="0" borderId="0" xfId="0" applyAlignment="1">
      <alignment wrapText="1"/>
    </xf>
    <xf numFmtId="0" fontId="0" fillId="0" borderId="0" xfId="0"/>
    <xf numFmtId="0" fontId="16" fillId="44" borderId="0" xfId="0" applyFont="1" applyFill="1" applyAlignment="1">
      <alignment wrapText="1"/>
    </xf>
    <xf numFmtId="0" fontId="0" fillId="44" borderId="0" xfId="0" applyFill="1"/>
    <xf numFmtId="0" fontId="0" fillId="44" borderId="0" xfId="0" applyNumberFormat="1" applyFill="1" applyAlignment="1">
      <alignment wrapText="1"/>
    </xf>
    <xf numFmtId="0" fontId="0" fillId="44" borderId="0" xfId="0" applyFill="1" applyAlignment="1">
      <alignment horizontal="left" wrapText="1" indent="1"/>
    </xf>
    <xf numFmtId="0" fontId="31" fillId="44" borderId="0" xfId="132" applyFont="1" applyFill="1" applyAlignment="1" applyProtection="1">
      <alignment horizontal="left" wrapText="1" indent="1"/>
    </xf>
    <xf numFmtId="0" fontId="30" fillId="44" borderId="0" xfId="132" applyFill="1" applyAlignment="1" applyProtection="1">
      <alignment horizontal="left" wrapText="1" indent="1"/>
    </xf>
    <xf numFmtId="0" fontId="0" fillId="44" borderId="0" xfId="0" applyFill="1" applyAlignment="1">
      <alignment wrapText="1"/>
    </xf>
    <xf numFmtId="0" fontId="0" fillId="0" borderId="0" xfId="0" applyFill="1"/>
    <xf numFmtId="166" fontId="1" fillId="0" borderId="0" xfId="99" applyNumberFormat="1" applyFont="1"/>
    <xf numFmtId="165" fontId="0" fillId="0" borderId="0" xfId="0" applyNumberFormat="1"/>
    <xf numFmtId="165" fontId="0" fillId="0" borderId="0" xfId="0" applyNumberFormat="1" applyFill="1"/>
    <xf numFmtId="165" fontId="0" fillId="0" borderId="0" xfId="0" applyNumberFormat="1" applyAlignment="1"/>
    <xf numFmtId="0" fontId="0" fillId="0" borderId="0" xfId="0" applyFill="1" applyBorder="1"/>
    <xf numFmtId="165" fontId="0" fillId="0" borderId="0" xfId="0" applyNumberFormat="1" applyFill="1" applyBorder="1"/>
    <xf numFmtId="49" fontId="0" fillId="0" borderId="18" xfId="0" applyNumberFormat="1" applyBorder="1"/>
    <xf numFmtId="49" fontId="0" fillId="0" borderId="14" xfId="0" applyNumberFormat="1" applyFill="1" applyBorder="1"/>
    <xf numFmtId="49" fontId="0" fillId="0" borderId="14" xfId="0" applyNumberFormat="1" applyBorder="1"/>
    <xf numFmtId="49" fontId="0" fillId="47" borderId="14" xfId="0" applyNumberFormat="1" applyFont="1" applyFill="1" applyBorder="1" applyAlignment="1" applyProtection="1"/>
    <xf numFmtId="49" fontId="16" fillId="48" borderId="14" xfId="0" applyNumberFormat="1" applyFont="1" applyFill="1" applyBorder="1" applyAlignment="1"/>
    <xf numFmtId="49" fontId="0" fillId="47" borderId="14" xfId="0" applyNumberFormat="1" applyFill="1" applyBorder="1"/>
    <xf numFmtId="49" fontId="0" fillId="47" borderId="14" xfId="0" applyNumberFormat="1" applyFill="1" applyBorder="1" applyAlignment="1" applyProtection="1"/>
    <xf numFmtId="49" fontId="16" fillId="48" borderId="14" xfId="0" applyNumberFormat="1" applyFont="1" applyFill="1" applyBorder="1"/>
    <xf numFmtId="49" fontId="16" fillId="49" borderId="22" xfId="0" applyNumberFormat="1" applyFont="1" applyFill="1" applyBorder="1"/>
    <xf numFmtId="0" fontId="33" fillId="0" borderId="0" xfId="0" applyFont="1" applyFill="1" applyBorder="1"/>
    <xf numFmtId="49" fontId="16" fillId="50" borderId="14" xfId="0" applyNumberFormat="1" applyFont="1" applyFill="1" applyBorder="1"/>
    <xf numFmtId="0" fontId="34" fillId="0" borderId="19" xfId="0" applyFont="1" applyFill="1" applyBorder="1" applyAlignment="1"/>
    <xf numFmtId="0" fontId="35" fillId="0" borderId="20" xfId="0" applyFont="1" applyFill="1" applyBorder="1" applyAlignment="1">
      <alignment horizontal="center" vertical="center"/>
    </xf>
    <xf numFmtId="0" fontId="35" fillId="0" borderId="0" xfId="0" applyFont="1" applyFill="1" applyBorder="1" applyAlignment="1">
      <alignment horizontal="center" vertical="center"/>
    </xf>
    <xf numFmtId="0" fontId="35" fillId="0" borderId="0" xfId="0" applyFont="1" applyFill="1" applyBorder="1" applyAlignment="1">
      <alignment horizontal="left" vertical="center" indent="1"/>
    </xf>
    <xf numFmtId="0" fontId="35" fillId="0" borderId="21" xfId="0" applyFont="1" applyFill="1" applyBorder="1" applyAlignment="1">
      <alignment horizontal="center" vertical="center"/>
    </xf>
    <xf numFmtId="0" fontId="13" fillId="0" borderId="0" xfId="0" applyFont="1" applyFill="1" applyBorder="1" applyAlignment="1">
      <alignment horizontal="center" vertical="center" wrapText="1"/>
    </xf>
    <xf numFmtId="0" fontId="13" fillId="51" borderId="23" xfId="0" applyFont="1" applyFill="1" applyBorder="1" applyAlignment="1">
      <alignment horizontal="center" vertical="center" wrapText="1"/>
    </xf>
    <xf numFmtId="2" fontId="13" fillId="45" borderId="24" xfId="0" applyNumberFormat="1" applyFont="1" applyFill="1" applyBorder="1" applyAlignment="1">
      <alignment horizontal="center" vertical="center" wrapText="1"/>
    </xf>
    <xf numFmtId="0" fontId="13" fillId="45" borderId="25" xfId="0" applyFont="1" applyFill="1" applyBorder="1" applyAlignment="1">
      <alignment horizontal="center" vertical="center" wrapText="1"/>
    </xf>
    <xf numFmtId="2" fontId="13" fillId="46" borderId="23" xfId="0" applyNumberFormat="1" applyFont="1" applyFill="1" applyBorder="1" applyAlignment="1">
      <alignment horizontal="center" vertical="center" wrapText="1"/>
    </xf>
    <xf numFmtId="0" fontId="13" fillId="46" borderId="25" xfId="0" applyFont="1" applyFill="1" applyBorder="1" applyAlignment="1">
      <alignment horizontal="center" vertical="center" wrapText="1"/>
    </xf>
    <xf numFmtId="166" fontId="13" fillId="51" borderId="23" xfId="99" applyNumberFormat="1" applyFont="1" applyFill="1" applyBorder="1" applyAlignment="1">
      <alignment horizontal="center" vertical="center" wrapText="1"/>
    </xf>
    <xf numFmtId="166" fontId="13" fillId="51" borderId="25" xfId="99" applyNumberFormat="1" applyFont="1" applyFill="1" applyBorder="1" applyAlignment="1">
      <alignment horizontal="center" vertical="center" wrapText="1"/>
    </xf>
    <xf numFmtId="49" fontId="13" fillId="51" borderId="26" xfId="0" applyNumberFormat="1" applyFont="1" applyFill="1" applyBorder="1" applyAlignment="1">
      <alignment horizontal="center" vertical="center" wrapText="1"/>
    </xf>
    <xf numFmtId="168" fontId="0" fillId="0" borderId="0" xfId="0" applyNumberFormat="1"/>
    <xf numFmtId="169" fontId="0" fillId="0" borderId="0" xfId="133" applyNumberFormat="1" applyFont="1" applyAlignment="1">
      <alignment wrapText="1"/>
    </xf>
    <xf numFmtId="166" fontId="1" fillId="0" borderId="0" xfId="99" applyNumberFormat="1" applyFont="1" applyAlignment="1">
      <alignment horizontal="center"/>
    </xf>
    <xf numFmtId="165" fontId="1" fillId="50" borderId="0" xfId="99" applyNumberFormat="1" applyFont="1" applyFill="1" applyBorder="1" applyAlignment="1">
      <alignment horizontal="center"/>
    </xf>
    <xf numFmtId="165" fontId="0" fillId="0" borderId="0" xfId="0" applyNumberFormat="1" applyBorder="1" applyAlignment="1">
      <alignment horizontal="center"/>
    </xf>
    <xf numFmtId="165" fontId="0" fillId="49" borderId="0" xfId="0" applyNumberFormat="1" applyFill="1" applyBorder="1" applyAlignment="1">
      <alignment horizontal="center" wrapText="1"/>
    </xf>
    <xf numFmtId="165" fontId="0" fillId="48" borderId="0" xfId="0" applyNumberFormat="1" applyFill="1" applyBorder="1" applyAlignment="1">
      <alignment horizontal="center"/>
    </xf>
    <xf numFmtId="165" fontId="0" fillId="0" borderId="0" xfId="0" applyNumberFormat="1" applyFill="1" applyBorder="1" applyAlignment="1">
      <alignment horizontal="center"/>
    </xf>
    <xf numFmtId="165" fontId="0" fillId="47" borderId="0" xfId="0" applyNumberFormat="1" applyFont="1" applyFill="1" applyBorder="1" applyAlignment="1" applyProtection="1">
      <alignment horizontal="center"/>
    </xf>
    <xf numFmtId="165" fontId="0" fillId="47" borderId="0" xfId="0" applyNumberFormat="1" applyFill="1" applyBorder="1" applyAlignment="1">
      <alignment horizontal="center"/>
    </xf>
    <xf numFmtId="165" fontId="0" fillId="0" borderId="16" xfId="0" applyNumberFormat="1" applyFill="1" applyBorder="1" applyAlignment="1">
      <alignment horizontal="center"/>
    </xf>
    <xf numFmtId="49" fontId="0" fillId="0" borderId="0" xfId="0" applyNumberFormat="1" applyAlignment="1">
      <alignment wrapText="1"/>
    </xf>
    <xf numFmtId="165" fontId="16" fillId="0" borderId="0" xfId="99" applyNumberFormat="1" applyFont="1" applyAlignment="1"/>
    <xf numFmtId="165" fontId="1" fillId="0" borderId="0" xfId="99" applyNumberFormat="1" applyFont="1" applyAlignment="1"/>
    <xf numFmtId="165" fontId="0" fillId="0" borderId="0" xfId="0" applyNumberFormat="1" applyFill="1" applyAlignment="1"/>
    <xf numFmtId="165" fontId="38" fillId="0" borderId="0" xfId="0" applyNumberFormat="1" applyFont="1" applyAlignment="1">
      <alignment vertical="center"/>
    </xf>
    <xf numFmtId="165" fontId="0" fillId="0" borderId="0" xfId="0" applyNumberFormat="1" applyFill="1" applyBorder="1" applyAlignment="1">
      <alignment vertical="center"/>
    </xf>
    <xf numFmtId="165" fontId="0" fillId="0" borderId="0" xfId="0" applyNumberFormat="1" applyAlignment="1">
      <alignment vertical="center"/>
    </xf>
    <xf numFmtId="165" fontId="0" fillId="0" borderId="0" xfId="0" applyNumberFormat="1" applyFill="1" applyAlignment="1">
      <alignment vertical="center"/>
    </xf>
    <xf numFmtId="165" fontId="38" fillId="0" borderId="0" xfId="0" applyNumberFormat="1" applyFont="1" applyAlignment="1">
      <alignment horizontal="left" vertical="center"/>
    </xf>
    <xf numFmtId="165" fontId="19" fillId="0" borderId="0" xfId="107" applyNumberFormat="1" applyFont="1" applyAlignment="1" applyProtection="1">
      <alignment horizontal="left" vertical="center"/>
    </xf>
    <xf numFmtId="165" fontId="19" fillId="0" borderId="0" xfId="0" applyNumberFormat="1" applyFont="1" applyFill="1" applyAlignment="1">
      <alignment horizontal="left" vertical="center"/>
    </xf>
    <xf numFmtId="165" fontId="19" fillId="0" borderId="0" xfId="0" applyNumberFormat="1" applyFont="1" applyAlignment="1">
      <alignment vertical="center"/>
    </xf>
    <xf numFmtId="165" fontId="1" fillId="0" borderId="0" xfId="99" applyNumberFormat="1" applyFont="1" applyAlignment="1">
      <alignment vertical="center"/>
    </xf>
    <xf numFmtId="165" fontId="19" fillId="0" borderId="0" xfId="0" applyNumberFormat="1" applyFont="1" applyAlignment="1">
      <alignment horizontal="left" vertical="center"/>
    </xf>
    <xf numFmtId="165" fontId="19" fillId="0" borderId="0" xfId="112" applyNumberFormat="1" applyFont="1" applyAlignment="1">
      <alignment horizontal="left"/>
    </xf>
    <xf numFmtId="0" fontId="0" fillId="0" borderId="0" xfId="0" applyFill="1" applyAlignment="1"/>
    <xf numFmtId="0" fontId="16" fillId="0" borderId="0" xfId="0" applyFont="1" applyAlignment="1"/>
    <xf numFmtId="166" fontId="1" fillId="0" borderId="0" xfId="99" applyNumberFormat="1" applyFont="1" applyAlignment="1"/>
    <xf numFmtId="0" fontId="19" fillId="0" borderId="0" xfId="107" applyFont="1" applyFill="1" applyBorder="1" applyAlignment="1" applyProtection="1">
      <alignment horizontal="left"/>
    </xf>
    <xf numFmtId="0" fontId="0" fillId="0" borderId="0" xfId="0" applyAlignment="1">
      <alignment horizontal="left"/>
    </xf>
    <xf numFmtId="0" fontId="0" fillId="0" borderId="0" xfId="0" applyAlignment="1"/>
    <xf numFmtId="0" fontId="42" fillId="0" borderId="0" xfId="132" applyFont="1" applyFill="1" applyBorder="1" applyAlignment="1" applyProtection="1">
      <alignment horizontal="left"/>
    </xf>
    <xf numFmtId="11" fontId="0" fillId="0" borderId="0" xfId="0" applyNumberFormat="1" applyAlignment="1">
      <alignment wrapText="1"/>
    </xf>
    <xf numFmtId="165" fontId="0" fillId="45" borderId="20" xfId="0" applyNumberFormat="1" applyFill="1" applyBorder="1" applyAlignment="1">
      <alignment horizontal="center"/>
    </xf>
    <xf numFmtId="167" fontId="0" fillId="0" borderId="19" xfId="0" applyNumberFormat="1" applyFont="1" applyFill="1" applyBorder="1" applyAlignment="1">
      <alignment horizontal="center"/>
    </xf>
    <xf numFmtId="165" fontId="0" fillId="46" borderId="21" xfId="0" applyNumberFormat="1" applyFill="1" applyBorder="1" applyAlignment="1">
      <alignment horizontal="center"/>
    </xf>
    <xf numFmtId="49" fontId="13" fillId="51" borderId="27" xfId="0" applyNumberFormat="1" applyFont="1" applyFill="1" applyBorder="1" applyAlignment="1">
      <alignment horizontal="center" vertical="center" wrapText="1"/>
    </xf>
    <xf numFmtId="166" fontId="13" fillId="51" borderId="28" xfId="99" applyNumberFormat="1" applyFont="1" applyFill="1" applyBorder="1" applyAlignment="1">
      <alignment horizontal="center" vertical="center" wrapText="1"/>
    </xf>
    <xf numFmtId="166" fontId="13" fillId="51" borderId="29" xfId="99" applyNumberFormat="1" applyFont="1" applyFill="1" applyBorder="1" applyAlignment="1">
      <alignment horizontal="center" vertical="center" wrapText="1"/>
    </xf>
    <xf numFmtId="0" fontId="13" fillId="46" borderId="28" xfId="0" applyFont="1" applyFill="1" applyBorder="1" applyAlignment="1">
      <alignment horizontal="center" vertical="center" wrapText="1"/>
    </xf>
    <xf numFmtId="2" fontId="13" fillId="46" borderId="29" xfId="0" applyNumberFormat="1" applyFont="1" applyFill="1" applyBorder="1" applyAlignment="1">
      <alignment horizontal="center" vertical="center" wrapText="1"/>
    </xf>
    <xf numFmtId="0" fontId="13" fillId="45" borderId="28" xfId="0" applyFont="1" applyFill="1" applyBorder="1" applyAlignment="1">
      <alignment horizontal="center" vertical="center" wrapText="1"/>
    </xf>
    <xf numFmtId="2" fontId="13" fillId="45" borderId="30" xfId="0" applyNumberFormat="1" applyFont="1" applyFill="1" applyBorder="1" applyAlignment="1">
      <alignment horizontal="center" vertical="center" wrapText="1"/>
    </xf>
    <xf numFmtId="0" fontId="13" fillId="51" borderId="31" xfId="0" applyFont="1" applyFill="1" applyBorder="1" applyAlignment="1">
      <alignment horizontal="center" vertical="center" wrapText="1"/>
    </xf>
    <xf numFmtId="0" fontId="0" fillId="0" borderId="22" xfId="0" applyFill="1" applyBorder="1"/>
    <xf numFmtId="165" fontId="0" fillId="0" borderId="22" xfId="0" applyNumberFormat="1" applyFill="1" applyBorder="1"/>
    <xf numFmtId="0" fontId="0" fillId="0" borderId="22" xfId="0" applyBorder="1" applyAlignment="1">
      <alignment wrapText="1"/>
    </xf>
    <xf numFmtId="0" fontId="0" fillId="0" borderId="0" xfId="0" applyBorder="1" applyAlignment="1">
      <alignment wrapText="1"/>
    </xf>
    <xf numFmtId="0" fontId="0" fillId="0" borderId="0" xfId="0" applyBorder="1" applyAlignment="1">
      <alignment horizontal="center" wrapText="1"/>
    </xf>
    <xf numFmtId="165" fontId="0" fillId="46" borderId="17" xfId="0" applyNumberFormat="1" applyFill="1" applyBorder="1" applyAlignment="1">
      <alignment horizontal="center"/>
    </xf>
    <xf numFmtId="165" fontId="0" fillId="45" borderId="15" xfId="0" applyNumberFormat="1" applyFill="1" applyBorder="1" applyAlignment="1">
      <alignment horizontal="center"/>
    </xf>
    <xf numFmtId="167" fontId="1" fillId="50" borderId="20" xfId="99" applyNumberFormat="1" applyFont="1" applyFill="1" applyBorder="1" applyAlignment="1">
      <alignment horizontal="center"/>
    </xf>
    <xf numFmtId="167" fontId="0" fillId="0" borderId="20" xfId="0" applyNumberFormat="1" applyFill="1" applyBorder="1" applyAlignment="1">
      <alignment horizontal="center"/>
    </xf>
    <xf numFmtId="167" fontId="0" fillId="49" borderId="20" xfId="0" applyNumberFormat="1" applyFill="1" applyBorder="1" applyAlignment="1">
      <alignment horizontal="center" wrapText="1"/>
    </xf>
    <xf numFmtId="167" fontId="0" fillId="48" borderId="20" xfId="0" applyNumberFormat="1" applyFill="1" applyBorder="1" applyAlignment="1">
      <alignment horizontal="center"/>
    </xf>
    <xf numFmtId="167" fontId="0" fillId="47" borderId="20" xfId="0" applyNumberFormat="1" applyFont="1" applyFill="1" applyBorder="1" applyAlignment="1" applyProtection="1">
      <alignment horizontal="center"/>
    </xf>
    <xf numFmtId="167" fontId="0" fillId="0" borderId="20" xfId="0" applyNumberFormat="1" applyBorder="1" applyAlignment="1">
      <alignment horizontal="center"/>
    </xf>
    <xf numFmtId="167" fontId="0" fillId="0" borderId="20" xfId="0" applyNumberFormat="1" applyBorder="1" applyAlignment="1">
      <alignment horizontal="center" wrapText="1"/>
    </xf>
    <xf numFmtId="167" fontId="0" fillId="47" borderId="20" xfId="0" applyNumberFormat="1" applyFill="1" applyBorder="1" applyAlignment="1">
      <alignment horizontal="center"/>
    </xf>
    <xf numFmtId="167" fontId="0" fillId="0" borderId="15" xfId="0" applyNumberFormat="1" applyFill="1" applyBorder="1" applyAlignment="1">
      <alignment horizontal="center"/>
    </xf>
    <xf numFmtId="165" fontId="0" fillId="45" borderId="0" xfId="0" applyNumberFormat="1" applyFill="1" applyBorder="1" applyAlignment="1">
      <alignment horizontal="center"/>
    </xf>
    <xf numFmtId="167" fontId="0" fillId="0" borderId="19" xfId="0" applyNumberFormat="1" applyFill="1" applyBorder="1" applyAlignment="1">
      <alignment horizontal="center"/>
    </xf>
    <xf numFmtId="167" fontId="0" fillId="47" borderId="19" xfId="0" applyNumberFormat="1" applyFont="1" applyFill="1" applyBorder="1" applyAlignment="1" applyProtection="1">
      <alignment horizontal="center"/>
    </xf>
    <xf numFmtId="167" fontId="0" fillId="0" borderId="32" xfId="0" applyNumberFormat="1" applyFill="1" applyBorder="1" applyAlignment="1">
      <alignment horizontal="center"/>
    </xf>
    <xf numFmtId="165" fontId="1" fillId="0" borderId="0" xfId="0" applyNumberFormat="1" applyFont="1" applyAlignment="1"/>
    <xf numFmtId="165" fontId="1" fillId="0" borderId="0" xfId="0" applyNumberFormat="1" applyFont="1" applyFill="1" applyAlignment="1"/>
    <xf numFmtId="165" fontId="1" fillId="0" borderId="0" xfId="0" applyNumberFormat="1" applyFont="1" applyAlignment="1">
      <alignment vertical="center"/>
    </xf>
    <xf numFmtId="165" fontId="1" fillId="0" borderId="0" xfId="0" applyNumberFormat="1" applyFont="1" applyFill="1" applyAlignment="1">
      <alignment vertical="center"/>
    </xf>
    <xf numFmtId="0" fontId="1" fillId="0" borderId="0" xfId="0" applyFont="1" applyAlignment="1">
      <alignment horizontal="left"/>
    </xf>
    <xf numFmtId="0" fontId="1" fillId="0" borderId="0" xfId="0" applyFont="1" applyAlignment="1"/>
    <xf numFmtId="0" fontId="1" fillId="0" borderId="0" xfId="0" applyFont="1" applyFill="1" applyAlignment="1"/>
    <xf numFmtId="165" fontId="34" fillId="0" borderId="0" xfId="107" applyNumberFormat="1" applyFont="1" applyAlignment="1" applyProtection="1">
      <alignment horizontal="left" vertical="center"/>
    </xf>
    <xf numFmtId="165" fontId="34" fillId="0" borderId="0" xfId="0" applyNumberFormat="1" applyFont="1" applyFill="1" applyAlignment="1">
      <alignment horizontal="left" vertical="center"/>
    </xf>
    <xf numFmtId="165" fontId="34" fillId="0" borderId="0" xfId="0" applyNumberFormat="1" applyFont="1" applyAlignment="1">
      <alignment vertical="center"/>
    </xf>
    <xf numFmtId="165" fontId="34" fillId="0" borderId="0" xfId="112" applyNumberFormat="1" applyFont="1" applyAlignment="1">
      <alignment horizontal="left"/>
    </xf>
    <xf numFmtId="0" fontId="41" fillId="0" borderId="0" xfId="0" applyFont="1" applyAlignment="1"/>
    <xf numFmtId="167" fontId="43" fillId="0" borderId="40" xfId="0" applyNumberFormat="1" applyFont="1" applyFill="1" applyBorder="1" applyAlignment="1">
      <alignment horizontal="center"/>
    </xf>
    <xf numFmtId="165" fontId="43" fillId="0" borderId="42" xfId="0" applyNumberFormat="1" applyFont="1" applyFill="1" applyBorder="1" applyAlignment="1">
      <alignment horizontal="center"/>
    </xf>
    <xf numFmtId="0" fontId="43" fillId="0" borderId="0" xfId="0" applyFont="1" applyFill="1" applyBorder="1" applyAlignment="1">
      <alignment horizontal="right"/>
    </xf>
    <xf numFmtId="165" fontId="43" fillId="0" borderId="40" xfId="0" applyNumberFormat="1" applyFont="1" applyFill="1" applyBorder="1" applyAlignment="1">
      <alignment horizontal="center"/>
    </xf>
    <xf numFmtId="49" fontId="0" fillId="47" borderId="0" xfId="0" applyNumberFormat="1" applyFont="1" applyFill="1" applyBorder="1" applyAlignment="1" applyProtection="1"/>
    <xf numFmtId="49" fontId="0" fillId="0" borderId="0" xfId="0" applyNumberFormat="1" applyFill="1" applyBorder="1"/>
    <xf numFmtId="49" fontId="13" fillId="51" borderId="28" xfId="0" applyNumberFormat="1" applyFont="1" applyFill="1" applyBorder="1" applyAlignment="1">
      <alignment horizontal="center" vertical="center" wrapText="1"/>
    </xf>
    <xf numFmtId="0" fontId="0" fillId="0" borderId="0" xfId="0"/>
    <xf numFmtId="0" fontId="0" fillId="0" borderId="0" xfId="0" applyAlignment="1"/>
    <xf numFmtId="165" fontId="0" fillId="0" borderId="21" xfId="0" applyNumberFormat="1" applyFill="1" applyBorder="1" applyAlignment="1">
      <alignment horizontal="center"/>
    </xf>
    <xf numFmtId="165" fontId="0" fillId="47" borderId="21" xfId="0" applyNumberFormat="1" applyFont="1" applyFill="1" applyBorder="1" applyAlignment="1" applyProtection="1">
      <alignment horizontal="center"/>
    </xf>
    <xf numFmtId="0" fontId="13" fillId="46" borderId="40" xfId="0" applyFont="1" applyFill="1" applyBorder="1" applyAlignment="1">
      <alignment horizontal="center" vertical="center" wrapText="1"/>
    </xf>
    <xf numFmtId="2" fontId="13" fillId="46" borderId="41" xfId="0" applyNumberFormat="1" applyFont="1" applyFill="1" applyBorder="1" applyAlignment="1">
      <alignment horizontal="center" vertical="center" wrapText="1"/>
    </xf>
    <xf numFmtId="0" fontId="13" fillId="45" borderId="40" xfId="0" applyFont="1" applyFill="1" applyBorder="1" applyAlignment="1">
      <alignment horizontal="center" vertical="center" wrapText="1"/>
    </xf>
    <xf numFmtId="2" fontId="13" fillId="45" borderId="45" xfId="0" applyNumberFormat="1" applyFont="1" applyFill="1" applyBorder="1" applyAlignment="1">
      <alignment horizontal="center" vertical="center" wrapText="1"/>
    </xf>
    <xf numFmtId="0" fontId="13" fillId="51" borderId="44" xfId="0" applyFont="1" applyFill="1" applyBorder="1" applyAlignment="1">
      <alignment horizontal="center" vertical="center" wrapText="1"/>
    </xf>
    <xf numFmtId="165" fontId="0" fillId="46" borderId="21" xfId="0" applyNumberFormat="1" applyFont="1" applyFill="1" applyBorder="1" applyAlignment="1">
      <alignment horizontal="center"/>
    </xf>
    <xf numFmtId="165" fontId="0" fillId="45" borderId="0" xfId="0" applyNumberFormat="1" applyFont="1" applyFill="1" applyBorder="1" applyAlignment="1">
      <alignment horizontal="center"/>
    </xf>
    <xf numFmtId="167" fontId="0" fillId="0" borderId="19" xfId="0" applyNumberFormat="1" applyFont="1" applyFill="1" applyBorder="1" applyAlignment="1">
      <alignment horizontal="center" vertical="center"/>
    </xf>
    <xf numFmtId="165" fontId="0" fillId="49" borderId="0" xfId="0" applyNumberFormat="1" applyFont="1" applyFill="1" applyBorder="1" applyAlignment="1">
      <alignment horizontal="center" wrapText="1"/>
    </xf>
    <xf numFmtId="167" fontId="0" fillId="49" borderId="19" xfId="0" applyNumberFormat="1" applyFont="1" applyFill="1" applyBorder="1" applyAlignment="1">
      <alignment horizontal="center" wrapText="1"/>
    </xf>
    <xf numFmtId="0" fontId="0" fillId="0" borderId="0" xfId="0" applyFill="1" applyBorder="1" applyAlignment="1">
      <alignment vertical="center"/>
    </xf>
    <xf numFmtId="49" fontId="16" fillId="0" borderId="0" xfId="0" applyNumberFormat="1" applyFont="1" applyFill="1" applyBorder="1"/>
    <xf numFmtId="170" fontId="16" fillId="0" borderId="0" xfId="0" applyNumberFormat="1" applyFont="1" applyFill="1" applyBorder="1"/>
    <xf numFmtId="49" fontId="16" fillId="67" borderId="52" xfId="0" applyNumberFormat="1" applyFont="1" applyFill="1" applyBorder="1"/>
    <xf numFmtId="49" fontId="16" fillId="67" borderId="48" xfId="0" applyNumberFormat="1" applyFont="1" applyFill="1" applyBorder="1"/>
    <xf numFmtId="49" fontId="16" fillId="67" borderId="55" xfId="0" applyNumberFormat="1" applyFont="1" applyFill="1" applyBorder="1"/>
    <xf numFmtId="170" fontId="16" fillId="49" borderId="48" xfId="0" applyNumberFormat="1" applyFont="1" applyFill="1" applyBorder="1"/>
    <xf numFmtId="165" fontId="0" fillId="67" borderId="0" xfId="0" applyNumberFormat="1" applyFont="1" applyFill="1" applyBorder="1" applyAlignment="1">
      <alignment horizontal="center" wrapText="1"/>
    </xf>
    <xf numFmtId="167" fontId="0" fillId="67" borderId="19" xfId="0" applyNumberFormat="1" applyFont="1" applyFill="1" applyBorder="1" applyAlignment="1">
      <alignment horizontal="center" wrapText="1"/>
    </xf>
    <xf numFmtId="165" fontId="0" fillId="67" borderId="52" xfId="0" applyNumberFormat="1" applyFont="1" applyFill="1" applyBorder="1" applyAlignment="1">
      <alignment horizontal="center" wrapText="1"/>
    </xf>
    <xf numFmtId="165" fontId="0" fillId="67" borderId="50" xfId="0" applyNumberFormat="1" applyFont="1" applyFill="1" applyBorder="1" applyAlignment="1">
      <alignment horizontal="center" wrapText="1"/>
    </xf>
    <xf numFmtId="167" fontId="0" fillId="67" borderId="53" xfId="0" applyNumberFormat="1" applyFont="1" applyFill="1" applyBorder="1" applyAlignment="1">
      <alignment horizontal="center" wrapText="1"/>
    </xf>
    <xf numFmtId="165" fontId="0" fillId="67" borderId="48" xfId="0" applyNumberFormat="1" applyFont="1" applyFill="1" applyBorder="1" applyAlignment="1">
      <alignment horizontal="center" wrapText="1"/>
    </xf>
    <xf numFmtId="165" fontId="0" fillId="67" borderId="55" xfId="0" applyNumberFormat="1" applyFont="1" applyFill="1" applyBorder="1" applyAlignment="1">
      <alignment horizontal="center" wrapText="1"/>
    </xf>
    <xf numFmtId="165" fontId="0" fillId="67" borderId="12" xfId="0" applyNumberFormat="1" applyFont="1" applyFill="1" applyBorder="1" applyAlignment="1">
      <alignment horizontal="center" wrapText="1"/>
    </xf>
    <xf numFmtId="167" fontId="0" fillId="67" borderId="51" xfId="0" applyNumberFormat="1" applyFont="1" applyFill="1" applyBorder="1" applyAlignment="1">
      <alignment horizontal="center" wrapText="1"/>
    </xf>
    <xf numFmtId="165" fontId="0" fillId="68" borderId="49" xfId="0" applyNumberFormat="1" applyFont="1" applyFill="1" applyBorder="1" applyAlignment="1">
      <alignment horizontal="center"/>
    </xf>
    <xf numFmtId="165" fontId="0" fillId="68" borderId="21" xfId="0" applyNumberFormat="1" applyFont="1" applyFill="1" applyBorder="1" applyAlignment="1">
      <alignment horizontal="center"/>
    </xf>
    <xf numFmtId="165" fontId="0" fillId="68" borderId="43" xfId="0" applyNumberFormat="1" applyFont="1" applyFill="1" applyBorder="1" applyAlignment="1">
      <alignment horizontal="center"/>
    </xf>
    <xf numFmtId="165" fontId="0" fillId="45" borderId="56" xfId="0" applyNumberFormat="1" applyFont="1" applyFill="1" applyBorder="1" applyAlignment="1">
      <alignment horizontal="center"/>
    </xf>
    <xf numFmtId="165" fontId="0" fillId="45" borderId="20" xfId="0" applyNumberFormat="1" applyFont="1" applyFill="1" applyBorder="1" applyAlignment="1">
      <alignment horizontal="center"/>
    </xf>
    <xf numFmtId="165" fontId="0" fillId="45" borderId="57" xfId="0" applyNumberFormat="1" applyFont="1" applyFill="1" applyBorder="1" applyAlignment="1">
      <alignment horizontal="center"/>
    </xf>
    <xf numFmtId="165" fontId="16" fillId="49" borderId="0" xfId="0" applyNumberFormat="1" applyFont="1" applyFill="1" applyBorder="1" applyAlignment="1">
      <alignment horizontal="right"/>
    </xf>
    <xf numFmtId="0" fontId="57" fillId="0" borderId="46" xfId="0" applyFont="1" applyFill="1" applyBorder="1" applyAlignment="1">
      <alignment horizontal="right"/>
    </xf>
    <xf numFmtId="0" fontId="57" fillId="0" borderId="47" xfId="0" applyFont="1" applyFill="1" applyBorder="1" applyAlignment="1">
      <alignment horizontal="right"/>
    </xf>
    <xf numFmtId="0" fontId="57" fillId="0" borderId="58" xfId="0" applyFont="1" applyFill="1" applyBorder="1" applyAlignment="1">
      <alignment horizontal="right"/>
    </xf>
    <xf numFmtId="0" fontId="57" fillId="0" borderId="54" xfId="0" applyFont="1" applyFill="1" applyBorder="1" applyAlignment="1">
      <alignment horizontal="right"/>
    </xf>
    <xf numFmtId="170" fontId="16" fillId="49" borderId="59" xfId="0" applyNumberFormat="1" applyFont="1" applyFill="1" applyBorder="1"/>
    <xf numFmtId="167" fontId="0" fillId="49" borderId="32" xfId="0" applyNumberFormat="1" applyFont="1" applyFill="1" applyBorder="1" applyAlignment="1">
      <alignment horizontal="center" wrapText="1"/>
    </xf>
    <xf numFmtId="2" fontId="0" fillId="0" borderId="0" xfId="0" applyNumberFormat="1" applyFill="1" applyBorder="1" applyAlignment="1">
      <alignment horizontal="center"/>
    </xf>
    <xf numFmtId="2" fontId="0" fillId="47" borderId="0" xfId="0" applyNumberFormat="1" applyFont="1" applyFill="1" applyBorder="1" applyAlignment="1" applyProtection="1">
      <alignment horizontal="center"/>
    </xf>
    <xf numFmtId="170" fontId="0" fillId="67" borderId="50" xfId="0" applyNumberFormat="1" applyFill="1" applyBorder="1" applyAlignment="1">
      <alignment horizontal="center"/>
    </xf>
    <xf numFmtId="170" fontId="0" fillId="67" borderId="0" xfId="0" applyNumberFormat="1" applyFill="1" applyBorder="1" applyAlignment="1">
      <alignment horizontal="center"/>
    </xf>
    <xf numFmtId="170" fontId="0" fillId="67" borderId="12" xfId="0" applyNumberFormat="1" applyFill="1" applyBorder="1" applyAlignment="1">
      <alignment horizontal="center"/>
    </xf>
    <xf numFmtId="165" fontId="16" fillId="49" borderId="16" xfId="0" applyNumberFormat="1" applyFont="1" applyFill="1" applyBorder="1" applyAlignment="1">
      <alignment horizontal="right"/>
    </xf>
    <xf numFmtId="0" fontId="0" fillId="0" borderId="0" xfId="0" applyNumberFormat="1" applyFill="1" applyBorder="1" applyAlignment="1">
      <alignment horizontal="center"/>
    </xf>
    <xf numFmtId="0" fontId="0" fillId="47" borderId="0" xfId="0" applyNumberFormat="1" applyFont="1" applyFill="1" applyBorder="1" applyAlignment="1" applyProtection="1">
      <alignment horizontal="center"/>
    </xf>
    <xf numFmtId="0" fontId="16" fillId="0" borderId="55" xfId="0" applyFont="1" applyBorder="1" applyAlignment="1">
      <alignment vertical="center"/>
    </xf>
    <xf numFmtId="0" fontId="16" fillId="0" borderId="0" xfId="0" applyFont="1" applyBorder="1" applyAlignment="1">
      <alignment vertical="center"/>
    </xf>
    <xf numFmtId="0" fontId="57" fillId="0" borderId="46" xfId="0" applyFont="1" applyFill="1" applyBorder="1" applyAlignment="1">
      <alignment horizontal="right" vertical="center"/>
    </xf>
    <xf numFmtId="49" fontId="0" fillId="0" borderId="18" xfId="0" applyNumberFormat="1" applyFont="1" applyFill="1" applyBorder="1" applyAlignment="1" applyProtection="1"/>
    <xf numFmtId="0" fontId="0" fillId="0" borderId="16" xfId="0" applyNumberFormat="1" applyFont="1" applyFill="1" applyBorder="1" applyAlignment="1" applyProtection="1">
      <alignment horizontal="center"/>
    </xf>
    <xf numFmtId="2" fontId="0" fillId="0" borderId="16" xfId="0" applyNumberFormat="1" applyFont="1" applyFill="1" applyBorder="1" applyAlignment="1" applyProtection="1">
      <alignment horizontal="center"/>
    </xf>
    <xf numFmtId="49" fontId="0" fillId="0" borderId="16" xfId="0" applyNumberFormat="1" applyFont="1" applyFill="1" applyBorder="1" applyAlignment="1" applyProtection="1"/>
    <xf numFmtId="165" fontId="0" fillId="0" borderId="16" xfId="0" applyNumberFormat="1" applyFont="1" applyFill="1" applyBorder="1" applyAlignment="1" applyProtection="1">
      <alignment horizontal="center"/>
    </xf>
    <xf numFmtId="165" fontId="0" fillId="0" borderId="17" xfId="0" applyNumberFormat="1" applyFont="1" applyFill="1" applyBorder="1" applyAlignment="1" applyProtection="1">
      <alignment horizontal="center"/>
    </xf>
    <xf numFmtId="167" fontId="0" fillId="0" borderId="32" xfId="0" applyNumberFormat="1" applyFont="1" applyFill="1" applyBorder="1" applyAlignment="1" applyProtection="1">
      <alignment horizontal="center"/>
    </xf>
    <xf numFmtId="165" fontId="0" fillId="0" borderId="0" xfId="0" applyNumberFormat="1" applyFill="1" applyBorder="1" applyAlignment="1"/>
    <xf numFmtId="0" fontId="0" fillId="0" borderId="0" xfId="0"/>
    <xf numFmtId="167" fontId="0" fillId="49" borderId="53" xfId="0" applyNumberFormat="1" applyFont="1" applyFill="1" applyBorder="1" applyAlignment="1">
      <alignment horizontal="center" wrapText="1"/>
    </xf>
    <xf numFmtId="167" fontId="43" fillId="0" borderId="16" xfId="0" applyNumberFormat="1" applyFont="1" applyFill="1" applyBorder="1" applyAlignment="1">
      <alignment horizontal="center"/>
    </xf>
    <xf numFmtId="167" fontId="0" fillId="0" borderId="22" xfId="0" applyNumberFormat="1" applyFont="1" applyFill="1" applyBorder="1" applyAlignment="1">
      <alignment horizontal="center" vertical="center"/>
    </xf>
    <xf numFmtId="167" fontId="0" fillId="67" borderId="22" xfId="0" applyNumberFormat="1" applyFont="1" applyFill="1" applyBorder="1" applyAlignment="1">
      <alignment horizontal="center" wrapText="1"/>
    </xf>
    <xf numFmtId="0" fontId="59" fillId="0" borderId="0" xfId="0" applyFont="1" applyAlignment="1">
      <alignment horizontal="left"/>
    </xf>
    <xf numFmtId="49" fontId="16" fillId="50" borderId="60" xfId="0" applyNumberFormat="1" applyFont="1" applyFill="1" applyBorder="1" applyAlignment="1">
      <alignment vertical="center"/>
    </xf>
    <xf numFmtId="49" fontId="16" fillId="50" borderId="61" xfId="0" applyNumberFormat="1" applyFont="1" applyFill="1" applyBorder="1" applyAlignment="1">
      <alignment vertical="center"/>
    </xf>
    <xf numFmtId="167" fontId="16" fillId="50" borderId="63" xfId="99" applyNumberFormat="1" applyFont="1" applyFill="1" applyBorder="1" applyAlignment="1">
      <alignment horizontal="center" vertical="center"/>
    </xf>
    <xf numFmtId="0" fontId="58" fillId="51" borderId="44" xfId="132" applyFont="1" applyFill="1" applyBorder="1" applyAlignment="1" applyProtection="1">
      <alignment horizontal="center" vertical="center" wrapText="1"/>
    </xf>
    <xf numFmtId="0" fontId="0" fillId="44" borderId="0" xfId="0" applyFill="1" applyBorder="1"/>
    <xf numFmtId="0" fontId="34" fillId="0" borderId="0" xfId="0" applyFont="1" applyAlignment="1">
      <alignment horizontal="left"/>
    </xf>
    <xf numFmtId="166" fontId="58" fillId="51" borderId="41" xfId="132" applyNumberFormat="1" applyFont="1" applyFill="1" applyBorder="1" applyAlignment="1" applyProtection="1">
      <alignment horizontal="center" vertical="center" wrapText="1"/>
    </xf>
    <xf numFmtId="0" fontId="34" fillId="0" borderId="22" xfId="0" applyFont="1" applyFill="1" applyBorder="1" applyAlignment="1"/>
    <xf numFmtId="167" fontId="16" fillId="50" borderId="64" xfId="99" applyNumberFormat="1" applyFont="1" applyFill="1" applyBorder="1" applyAlignment="1">
      <alignment horizontal="center" vertical="center"/>
    </xf>
    <xf numFmtId="167" fontId="0" fillId="67" borderId="65" xfId="0" applyNumberFormat="1" applyFont="1" applyFill="1" applyBorder="1" applyAlignment="1">
      <alignment horizontal="center" wrapText="1"/>
    </xf>
    <xf numFmtId="167" fontId="0" fillId="67" borderId="66" xfId="0" applyNumberFormat="1" applyFont="1" applyFill="1" applyBorder="1" applyAlignment="1">
      <alignment horizontal="center" wrapText="1"/>
    </xf>
    <xf numFmtId="167" fontId="0" fillId="49" borderId="0" xfId="0" applyNumberFormat="1" applyFont="1" applyFill="1" applyBorder="1" applyAlignment="1">
      <alignment horizontal="center" wrapText="1"/>
    </xf>
    <xf numFmtId="165" fontId="0" fillId="49" borderId="19" xfId="0" applyNumberFormat="1" applyFont="1" applyFill="1" applyBorder="1" applyAlignment="1">
      <alignment horizontal="center" wrapText="1"/>
    </xf>
    <xf numFmtId="0" fontId="0" fillId="0" borderId="21" xfId="0" applyFill="1" applyBorder="1"/>
    <xf numFmtId="0" fontId="34" fillId="44" borderId="19" xfId="0" applyFont="1" applyFill="1" applyBorder="1" applyAlignment="1"/>
    <xf numFmtId="49" fontId="13" fillId="51" borderId="67" xfId="0" applyNumberFormat="1" applyFont="1" applyFill="1" applyBorder="1" applyAlignment="1">
      <alignment horizontal="center" vertical="center" wrapText="1"/>
    </xf>
    <xf numFmtId="49" fontId="58" fillId="51" borderId="40" xfId="132" applyNumberFormat="1" applyFont="1" applyFill="1" applyBorder="1" applyAlignment="1" applyProtection="1">
      <alignment horizontal="center" vertical="center" wrapText="1"/>
    </xf>
    <xf numFmtId="166" fontId="58" fillId="51" borderId="40" xfId="132" applyNumberFormat="1" applyFont="1" applyFill="1" applyBorder="1" applyAlignment="1" applyProtection="1">
      <alignment horizontal="center" vertical="center" wrapText="1"/>
    </xf>
    <xf numFmtId="0" fontId="0" fillId="0" borderId="42" xfId="0" applyFill="1" applyBorder="1"/>
    <xf numFmtId="0" fontId="0" fillId="0" borderId="16" xfId="0" applyFill="1" applyBorder="1"/>
    <xf numFmtId="2" fontId="16" fillId="50" borderId="61" xfId="99" applyNumberFormat="1" applyFont="1" applyFill="1" applyBorder="1" applyAlignment="1">
      <alignment horizontal="center" vertical="center"/>
    </xf>
    <xf numFmtId="2" fontId="16" fillId="46" borderId="62" xfId="0" applyNumberFormat="1" applyFont="1" applyFill="1" applyBorder="1" applyAlignment="1">
      <alignment horizontal="center" vertical="center"/>
    </xf>
    <xf numFmtId="2" fontId="16" fillId="45" borderId="61" xfId="0" applyNumberFormat="1" applyFont="1" applyFill="1" applyBorder="1" applyAlignment="1">
      <alignment horizontal="center" vertical="center"/>
    </xf>
    <xf numFmtId="2" fontId="0" fillId="0" borderId="0" xfId="0" applyNumberFormat="1" applyFont="1" applyFill="1" applyBorder="1" applyAlignment="1">
      <alignment horizontal="center" vertical="center"/>
    </xf>
    <xf numFmtId="2" fontId="0" fillId="68" borderId="21" xfId="0" applyNumberFormat="1" applyFont="1" applyFill="1" applyBorder="1" applyAlignment="1">
      <alignment horizontal="center" vertical="center"/>
    </xf>
    <xf numFmtId="2" fontId="0" fillId="45" borderId="0" xfId="0" applyNumberFormat="1" applyFont="1" applyFill="1" applyBorder="1" applyAlignment="1">
      <alignment horizontal="center"/>
    </xf>
    <xf numFmtId="165" fontId="34" fillId="0" borderId="0" xfId="0" applyNumberFormat="1" applyFont="1" applyFill="1" applyAlignment="1">
      <alignment horizontal="left" vertical="center" wrapText="1"/>
    </xf>
    <xf numFmtId="0" fontId="35" fillId="0" borderId="68" xfId="0" applyFont="1" applyFill="1" applyBorder="1" applyAlignment="1">
      <alignment horizontal="left" vertical="center" indent="1"/>
    </xf>
    <xf numFmtId="14" fontId="0" fillId="0" borderId="0" xfId="0" applyNumberFormat="1"/>
    <xf numFmtId="20" fontId="0" fillId="0" borderId="0" xfId="0" applyNumberFormat="1"/>
    <xf numFmtId="3" fontId="0" fillId="0" borderId="0" xfId="0" applyNumberFormat="1"/>
    <xf numFmtId="0" fontId="0" fillId="0" borderId="0" xfId="0" applyAlignment="1">
      <alignment horizontal="left" vertical="top"/>
    </xf>
    <xf numFmtId="0" fontId="60" fillId="0" borderId="0" xfId="0" applyFont="1"/>
    <xf numFmtId="3" fontId="60" fillId="0" borderId="0" xfId="0" applyNumberFormat="1" applyFont="1"/>
    <xf numFmtId="49" fontId="61" fillId="51" borderId="28" xfId="0" applyNumberFormat="1" applyFont="1" applyFill="1" applyBorder="1" applyAlignment="1">
      <alignment horizontal="center" vertical="center" wrapText="1"/>
    </xf>
    <xf numFmtId="49" fontId="62" fillId="51" borderId="28" xfId="0" applyNumberFormat="1" applyFont="1" applyFill="1" applyBorder="1" applyAlignment="1">
      <alignment horizontal="center" vertical="center" wrapText="1"/>
    </xf>
    <xf numFmtId="166" fontId="62" fillId="51" borderId="28" xfId="99" applyNumberFormat="1" applyFont="1" applyFill="1" applyBorder="1" applyAlignment="1">
      <alignment horizontal="center" vertical="center" wrapText="1"/>
    </xf>
    <xf numFmtId="2" fontId="62" fillId="46" borderId="29" xfId="0" applyNumberFormat="1" applyFont="1" applyFill="1" applyBorder="1" applyAlignment="1">
      <alignment horizontal="center" vertical="center" wrapText="1"/>
    </xf>
    <xf numFmtId="2" fontId="62" fillId="45" borderId="30" xfId="0" applyNumberFormat="1" applyFont="1" applyFill="1" applyBorder="1" applyAlignment="1">
      <alignment horizontal="center" vertical="center" wrapText="1"/>
    </xf>
    <xf numFmtId="0" fontId="62" fillId="51" borderId="31" xfId="0" applyFont="1" applyFill="1" applyBorder="1" applyAlignment="1">
      <alignment horizontal="center" vertical="center" wrapText="1"/>
    </xf>
    <xf numFmtId="0" fontId="41" fillId="0" borderId="0" xfId="0" applyFont="1" applyAlignment="1">
      <alignment horizontal="left" vertical="center" wrapText="1"/>
    </xf>
    <xf numFmtId="0" fontId="41" fillId="0" borderId="0" xfId="0" applyFont="1" applyAlignment="1">
      <alignment horizontal="center" vertical="center"/>
    </xf>
    <xf numFmtId="0" fontId="41" fillId="0" borderId="0" xfId="0" applyFont="1" applyAlignment="1">
      <alignment horizontal="center" vertical="center" wrapText="1"/>
    </xf>
    <xf numFmtId="165" fontId="41" fillId="46" borderId="69" xfId="0" applyNumberFormat="1" applyFont="1" applyFill="1" applyBorder="1" applyAlignment="1">
      <alignment horizontal="center" vertical="center"/>
    </xf>
    <xf numFmtId="165" fontId="41" fillId="45" borderId="71" xfId="0" applyNumberFormat="1" applyFont="1" applyFill="1" applyBorder="1" applyAlignment="1">
      <alignment horizontal="center" vertical="center"/>
    </xf>
    <xf numFmtId="167" fontId="41" fillId="0" borderId="20" xfId="0" applyNumberFormat="1" applyFont="1" applyFill="1" applyBorder="1" applyAlignment="1">
      <alignment horizontal="center" vertical="center"/>
    </xf>
    <xf numFmtId="171" fontId="41" fillId="0" borderId="0" xfId="262" applyNumberFormat="1" applyFont="1" applyAlignment="1">
      <alignment horizontal="center" vertical="center"/>
    </xf>
    <xf numFmtId="165" fontId="41" fillId="46" borderId="70" xfId="0" applyNumberFormat="1" applyFont="1" applyFill="1" applyBorder="1" applyAlignment="1">
      <alignment horizontal="center" vertical="center"/>
    </xf>
    <xf numFmtId="165" fontId="41" fillId="45" borderId="72" xfId="0" applyNumberFormat="1" applyFont="1" applyFill="1" applyBorder="1" applyAlignment="1">
      <alignment horizontal="center" vertical="center"/>
    </xf>
    <xf numFmtId="0" fontId="41" fillId="0" borderId="0" xfId="0" applyFont="1" applyAlignment="1">
      <alignment vertical="center"/>
    </xf>
    <xf numFmtId="0" fontId="0" fillId="44" borderId="0" xfId="0" applyFill="1" applyAlignment="1">
      <alignment horizontal="left" vertical="top" wrapText="1" indent="1"/>
    </xf>
    <xf numFmtId="0" fontId="0" fillId="44" borderId="0" xfId="0" applyNumberFormat="1" applyFill="1" applyAlignment="1">
      <alignment horizontal="left" wrapText="1" indent="1"/>
    </xf>
    <xf numFmtId="0" fontId="0" fillId="47" borderId="0" xfId="0" applyNumberFormat="1" applyFill="1" applyBorder="1" applyAlignment="1" applyProtection="1">
      <alignment horizontal="center"/>
    </xf>
    <xf numFmtId="170" fontId="16" fillId="50" borderId="62" xfId="133" applyNumberFormat="1" applyFont="1" applyFill="1" applyBorder="1" applyAlignment="1">
      <alignment horizontal="center" vertical="center"/>
    </xf>
    <xf numFmtId="170" fontId="0" fillId="0" borderId="21" xfId="133" applyNumberFormat="1" applyFont="1" applyFill="1" applyBorder="1" applyAlignment="1">
      <alignment horizontal="center" vertical="center"/>
    </xf>
    <xf numFmtId="170" fontId="0" fillId="67" borderId="49" xfId="133" applyNumberFormat="1" applyFont="1" applyFill="1" applyBorder="1" applyAlignment="1">
      <alignment horizontal="center"/>
    </xf>
    <xf numFmtId="170" fontId="0" fillId="67" borderId="21" xfId="133" applyNumberFormat="1" applyFont="1" applyFill="1" applyBorder="1" applyAlignment="1">
      <alignment horizontal="center"/>
    </xf>
    <xf numFmtId="170" fontId="0" fillId="67" borderId="43" xfId="133" applyNumberFormat="1" applyFont="1" applyFill="1" applyBorder="1" applyAlignment="1">
      <alignment horizontal="center"/>
    </xf>
    <xf numFmtId="170" fontId="0" fillId="49" borderId="21" xfId="133" applyNumberFormat="1" applyFont="1" applyFill="1" applyBorder="1" applyAlignment="1">
      <alignment horizontal="center" wrapText="1"/>
    </xf>
    <xf numFmtId="170" fontId="0" fillId="49" borderId="17" xfId="133" applyNumberFormat="1" applyFont="1" applyFill="1" applyBorder="1" applyAlignment="1">
      <alignment horizontal="center" wrapText="1"/>
    </xf>
    <xf numFmtId="172" fontId="0" fillId="0" borderId="0" xfId="0" applyNumberFormat="1" applyFill="1" applyBorder="1" applyAlignment="1">
      <alignment horizontal="center"/>
    </xf>
    <xf numFmtId="172" fontId="0" fillId="47" borderId="0" xfId="0" applyNumberFormat="1" applyFont="1" applyFill="1" applyBorder="1" applyAlignment="1" applyProtection="1">
      <alignment horizontal="center"/>
    </xf>
    <xf numFmtId="172" fontId="0" fillId="0" borderId="16" xfId="0" applyNumberFormat="1" applyFont="1" applyFill="1" applyBorder="1" applyAlignment="1" applyProtection="1">
      <alignment horizontal="center"/>
    </xf>
    <xf numFmtId="0" fontId="77" fillId="0" borderId="0" xfId="115" applyFont="1" applyAlignment="1"/>
    <xf numFmtId="0" fontId="78" fillId="0" borderId="0" xfId="132" applyFont="1" applyFill="1" applyBorder="1" applyAlignment="1" applyProtection="1">
      <alignment horizontal="left"/>
    </xf>
    <xf numFmtId="0" fontId="79" fillId="0" borderId="0" xfId="107" applyFont="1" applyFill="1" applyBorder="1" applyAlignment="1" applyProtection="1">
      <alignment horizontal="left"/>
    </xf>
    <xf numFmtId="0" fontId="80" fillId="0" borderId="0" xfId="132" applyFont="1" applyAlignment="1" applyProtection="1"/>
    <xf numFmtId="0" fontId="81" fillId="0" borderId="0" xfId="132" applyFont="1" applyAlignment="1" applyProtection="1"/>
    <xf numFmtId="0" fontId="82" fillId="0" borderId="0" xfId="0" applyFont="1"/>
    <xf numFmtId="0" fontId="30" fillId="0" borderId="0" xfId="132" applyFill="1" applyBorder="1" applyAlignment="1" applyProtection="1">
      <alignment horizontal="right" vertical="center"/>
    </xf>
    <xf numFmtId="0" fontId="0" fillId="44" borderId="0" xfId="0" applyFont="1" applyFill="1"/>
    <xf numFmtId="0" fontId="66" fillId="44" borderId="0" xfId="0" applyFont="1" applyFill="1"/>
    <xf numFmtId="0" fontId="68" fillId="44" borderId="0" xfId="0" applyFont="1" applyFill="1"/>
    <xf numFmtId="0" fontId="73" fillId="44" borderId="0" xfId="0" applyFont="1" applyFill="1"/>
    <xf numFmtId="0" fontId="76" fillId="44" borderId="0" xfId="0" applyFont="1" applyFill="1" applyAlignment="1">
      <alignment horizontal="justify"/>
    </xf>
    <xf numFmtId="0" fontId="65" fillId="44" borderId="0" xfId="0" applyFont="1" applyFill="1" applyAlignment="1">
      <alignment horizontal="left" wrapText="1" readingOrder="1"/>
    </xf>
    <xf numFmtId="0" fontId="75" fillId="44" borderId="0" xfId="0" applyFont="1" applyFill="1" applyAlignment="1">
      <alignment horizontal="left"/>
    </xf>
    <xf numFmtId="0" fontId="65" fillId="44" borderId="0" xfId="0" applyFont="1" applyFill="1" applyAlignment="1">
      <alignment horizontal="center"/>
    </xf>
    <xf numFmtId="0" fontId="0" fillId="0" borderId="16" xfId="0" applyBorder="1"/>
    <xf numFmtId="0" fontId="41" fillId="0" borderId="16" xfId="0" applyFont="1" applyBorder="1" applyAlignment="1">
      <alignment horizontal="left" vertical="center" wrapText="1"/>
    </xf>
    <xf numFmtId="0" fontId="41" fillId="0" borderId="16" xfId="0" applyFont="1" applyBorder="1" applyAlignment="1">
      <alignment horizontal="center" vertical="center"/>
    </xf>
    <xf numFmtId="0" fontId="41" fillId="0" borderId="16" xfId="0" applyFont="1" applyBorder="1" applyAlignment="1">
      <alignment vertical="center"/>
    </xf>
    <xf numFmtId="171" fontId="41" fillId="0" borderId="16" xfId="262" applyNumberFormat="1" applyFont="1" applyBorder="1" applyAlignment="1">
      <alignment horizontal="center" vertical="center"/>
    </xf>
    <xf numFmtId="0" fontId="41" fillId="0" borderId="16" xfId="0" applyFont="1" applyBorder="1" applyAlignment="1">
      <alignment horizontal="center" vertical="center" wrapText="1"/>
    </xf>
    <xf numFmtId="165" fontId="41" fillId="46" borderId="73" xfId="0" applyNumberFormat="1" applyFont="1" applyFill="1" applyBorder="1" applyAlignment="1">
      <alignment horizontal="center" vertical="center"/>
    </xf>
    <xf numFmtId="165" fontId="41" fillId="45" borderId="74" xfId="0" applyNumberFormat="1" applyFont="1" applyFill="1" applyBorder="1" applyAlignment="1">
      <alignment horizontal="center" vertical="center"/>
    </xf>
    <xf numFmtId="167" fontId="41" fillId="0" borderId="15" xfId="0" applyNumberFormat="1" applyFont="1" applyFill="1" applyBorder="1" applyAlignment="1">
      <alignment horizontal="center" vertical="center"/>
    </xf>
    <xf numFmtId="170" fontId="0" fillId="0" borderId="0" xfId="133" applyNumberFormat="1" applyFont="1" applyAlignment="1">
      <alignment wrapText="1"/>
    </xf>
    <xf numFmtId="0" fontId="0" fillId="0" borderId="16" xfId="0" applyBorder="1" applyAlignment="1">
      <alignment horizontal="left" vertical="top"/>
    </xf>
    <xf numFmtId="0" fontId="83" fillId="44" borderId="0" xfId="132" applyFont="1" applyFill="1" applyAlignment="1" applyProtection="1"/>
    <xf numFmtId="0" fontId="30" fillId="44" borderId="0" xfId="132" applyFill="1" applyAlignment="1" applyProtection="1"/>
    <xf numFmtId="0" fontId="85" fillId="0" borderId="0" xfId="132" applyFont="1" applyAlignment="1" applyProtection="1"/>
    <xf numFmtId="0" fontId="86" fillId="0" borderId="0" xfId="132" applyFont="1" applyAlignment="1" applyProtection="1"/>
    <xf numFmtId="0" fontId="0" fillId="44" borderId="0" xfId="0" applyFill="1" applyAlignment="1">
      <alignment horizontal="left" wrapText="1"/>
    </xf>
    <xf numFmtId="0" fontId="0" fillId="44" borderId="0" xfId="0" applyFont="1" applyFill="1" applyAlignment="1">
      <alignment horizontal="left" wrapText="1"/>
    </xf>
    <xf numFmtId="0" fontId="38" fillId="44" borderId="0" xfId="0" applyFont="1" applyFill="1" applyAlignment="1">
      <alignment horizontal="left" wrapText="1" indent="2"/>
    </xf>
    <xf numFmtId="0" fontId="0" fillId="44" borderId="0" xfId="0" applyFont="1" applyFill="1" applyAlignment="1">
      <alignment horizontal="center" wrapText="1"/>
    </xf>
    <xf numFmtId="0" fontId="74" fillId="44" borderId="0" xfId="263" applyFont="1" applyFill="1" applyAlignment="1" applyProtection="1">
      <alignment horizontal="left"/>
    </xf>
    <xf numFmtId="0" fontId="68" fillId="44" borderId="0" xfId="0" applyFont="1" applyFill="1" applyAlignment="1">
      <alignment horizontal="left" wrapText="1" indent="1"/>
    </xf>
    <xf numFmtId="0" fontId="0" fillId="44" borderId="0" xfId="0" applyFont="1" applyFill="1" applyAlignment="1">
      <alignment horizontal="center"/>
    </xf>
    <xf numFmtId="0" fontId="30" fillId="44" borderId="0" xfId="132" applyFont="1" applyFill="1" applyAlignment="1" applyProtection="1">
      <alignment horizontal="left"/>
    </xf>
    <xf numFmtId="0" fontId="0" fillId="44" borderId="0" xfId="0" applyFont="1" applyFill="1" applyAlignment="1">
      <alignment horizontal="left"/>
    </xf>
    <xf numFmtId="0" fontId="87" fillId="44" borderId="0" xfId="0" applyFont="1" applyFill="1" applyAlignment="1">
      <alignment horizontal="center"/>
    </xf>
    <xf numFmtId="0" fontId="72" fillId="44" borderId="0" xfId="0" applyFont="1" applyFill="1" applyAlignment="1">
      <alignment horizontal="center" wrapText="1" readingOrder="1"/>
    </xf>
    <xf numFmtId="0" fontId="16" fillId="44" borderId="0" xfId="0" applyFont="1" applyFill="1" applyAlignment="1">
      <alignment horizontal="left"/>
    </xf>
    <xf numFmtId="0" fontId="72" fillId="44" borderId="0" xfId="0" applyFont="1" applyFill="1" applyBorder="1" applyAlignment="1">
      <alignment horizontal="left" wrapText="1" readingOrder="1"/>
    </xf>
    <xf numFmtId="0" fontId="65" fillId="44" borderId="0" xfId="0" applyFont="1" applyFill="1" applyAlignment="1">
      <alignment horizontal="left" wrapText="1"/>
    </xf>
    <xf numFmtId="0" fontId="65" fillId="44" borderId="0" xfId="0" applyFont="1" applyFill="1" applyBorder="1" applyAlignment="1">
      <alignment horizontal="left" wrapText="1" readingOrder="1"/>
    </xf>
    <xf numFmtId="0" fontId="71" fillId="44" borderId="0" xfId="0" applyFont="1" applyFill="1" applyBorder="1" applyAlignment="1">
      <alignment horizontal="left" wrapText="1" readingOrder="1"/>
    </xf>
    <xf numFmtId="0" fontId="0" fillId="44" borderId="0" xfId="0" applyFont="1" applyFill="1" applyBorder="1" applyAlignment="1">
      <alignment horizontal="center"/>
    </xf>
    <xf numFmtId="0" fontId="0" fillId="44" borderId="0" xfId="0" applyFill="1" applyBorder="1" applyAlignment="1">
      <alignment horizontal="center"/>
    </xf>
    <xf numFmtId="0" fontId="65" fillId="44" borderId="0" xfId="0" applyFont="1" applyFill="1" applyBorder="1" applyAlignment="1">
      <alignment horizontal="left" vertical="center" readingOrder="1"/>
    </xf>
    <xf numFmtId="0" fontId="71" fillId="44" borderId="0" xfId="0" applyFont="1" applyFill="1" applyAlignment="1">
      <alignment horizontal="left" wrapText="1" readingOrder="1"/>
    </xf>
    <xf numFmtId="0" fontId="71" fillId="44" borderId="0" xfId="0" applyFont="1" applyFill="1" applyAlignment="1">
      <alignment horizontal="left" wrapText="1"/>
    </xf>
    <xf numFmtId="0" fontId="71" fillId="44" borderId="0" xfId="0" applyFont="1" applyFill="1" applyAlignment="1">
      <alignment horizontal="center" wrapText="1"/>
    </xf>
    <xf numFmtId="0" fontId="37" fillId="0" borderId="0" xfId="115" applyFont="1" applyAlignment="1">
      <alignment horizontal="left"/>
    </xf>
    <xf numFmtId="0" fontId="39" fillId="0" borderId="0" xfId="107" applyFont="1" applyFill="1" applyBorder="1" applyAlignment="1" applyProtection="1">
      <alignment horizontal="left"/>
    </xf>
    <xf numFmtId="0" fontId="41" fillId="0" borderId="0" xfId="0" applyFont="1" applyAlignment="1">
      <alignment horizontal="left"/>
    </xf>
    <xf numFmtId="0" fontId="41" fillId="0" borderId="0" xfId="0" applyFont="1" applyAlignment="1"/>
    <xf numFmtId="0" fontId="0" fillId="0" borderId="0" xfId="0" applyFill="1" applyAlignment="1">
      <alignment horizontal="left" wrapText="1"/>
    </xf>
    <xf numFmtId="165" fontId="34" fillId="0" borderId="0" xfId="0" applyNumberFormat="1" applyFont="1" applyFill="1" applyAlignment="1">
      <alignment horizontal="left" vertical="center" wrapText="1"/>
    </xf>
    <xf numFmtId="0" fontId="78" fillId="0" borderId="0" xfId="107" applyFont="1" applyFill="1" applyBorder="1" applyAlignment="1" applyProtection="1">
      <alignment horizontal="left"/>
    </xf>
    <xf numFmtId="0" fontId="77" fillId="0" borderId="0" xfId="115" applyFont="1" applyAlignment="1">
      <alignment horizontal="left"/>
    </xf>
    <xf numFmtId="0" fontId="78" fillId="0" borderId="0" xfId="132" applyFont="1" applyFill="1" applyBorder="1" applyAlignment="1" applyProtection="1">
      <alignment horizontal="left"/>
    </xf>
  </cellXfs>
  <cellStyles count="265">
    <cellStyle name="20% - Accent1" xfId="19" builtinId="30" customBuiltin="1"/>
    <cellStyle name="20% - Accent1 2" xfId="42"/>
    <cellStyle name="20% - Accent1 2 2" xfId="43"/>
    <cellStyle name="20% - Accent1 2 2 2" xfId="44"/>
    <cellStyle name="20% - Accent1 3" xfId="134"/>
    <cellStyle name="20% - Accent2" xfId="23" builtinId="34" customBuiltin="1"/>
    <cellStyle name="20% - Accent2 2" xfId="45"/>
    <cellStyle name="20% - Accent2 2 2" xfId="46"/>
    <cellStyle name="20% - Accent2 2 2 2" xfId="47"/>
    <cellStyle name="20% - Accent2 3" xfId="135"/>
    <cellStyle name="20% - Accent3" xfId="27" builtinId="38" customBuiltin="1"/>
    <cellStyle name="20% - Accent3 2" xfId="48"/>
    <cellStyle name="20% - Accent3 2 2" xfId="49"/>
    <cellStyle name="20% - Accent3 2 2 2" xfId="50"/>
    <cellStyle name="20% - Accent3 3" xfId="136"/>
    <cellStyle name="20% - Accent4" xfId="31" builtinId="42" customBuiltin="1"/>
    <cellStyle name="20% - Accent4 2" xfId="51"/>
    <cellStyle name="20% - Accent4 2 2" xfId="52"/>
    <cellStyle name="20% - Accent4 2 2 2" xfId="53"/>
    <cellStyle name="20% - Accent4 3" xfId="137"/>
    <cellStyle name="20% - Accent5" xfId="35" builtinId="46" customBuiltin="1"/>
    <cellStyle name="20% - Accent5 2" xfId="54"/>
    <cellStyle name="20% - Accent5 2 2" xfId="55"/>
    <cellStyle name="20% - Accent5 2 2 2" xfId="56"/>
    <cellStyle name="20% - Accent5 2 3" xfId="57"/>
    <cellStyle name="20% - Accent5 2 4" xfId="138"/>
    <cellStyle name="20% - Accent5 3" xfId="139"/>
    <cellStyle name="20% - Accent6" xfId="39" builtinId="50" customBuiltin="1"/>
    <cellStyle name="20% - Accent6 2" xfId="58"/>
    <cellStyle name="20% - Accent6 2 2" xfId="59"/>
    <cellStyle name="20% - Accent6 2 2 2" xfId="60"/>
    <cellStyle name="20% - Accent6 3" xfId="140"/>
    <cellStyle name="20% - Énfasis1" xfId="141"/>
    <cellStyle name="20% - Énfasis2" xfId="142"/>
    <cellStyle name="20% - Énfasis3" xfId="143"/>
    <cellStyle name="20% - Énfasis4" xfId="144"/>
    <cellStyle name="20% - Énfasis5" xfId="145"/>
    <cellStyle name="20% - Énfasis6" xfId="146"/>
    <cellStyle name="40% - Accent1" xfId="20" builtinId="31" customBuiltin="1"/>
    <cellStyle name="40% - Accent1 2" xfId="61"/>
    <cellStyle name="40% - Accent1 2 2" xfId="62"/>
    <cellStyle name="40% - Accent1 2 2 2" xfId="63"/>
    <cellStyle name="40% - Accent1 3" xfId="147"/>
    <cellStyle name="40% - Accent2" xfId="24" builtinId="35" customBuiltin="1"/>
    <cellStyle name="40% - Accent2 2" xfId="64"/>
    <cellStyle name="40% - Accent2 2 2" xfId="65"/>
    <cellStyle name="40% - Accent2 2 2 2" xfId="66"/>
    <cellStyle name="40% - Accent2 2 3" xfId="67"/>
    <cellStyle name="40% - Accent2 2 4" xfId="148"/>
    <cellStyle name="40% - Accent2 3" xfId="149"/>
    <cellStyle name="40% - Accent3" xfId="28" builtinId="39" customBuiltin="1"/>
    <cellStyle name="40% - Accent3 2" xfId="68"/>
    <cellStyle name="40% - Accent3 2 2" xfId="69"/>
    <cellStyle name="40% - Accent3 2 2 2" xfId="70"/>
    <cellStyle name="40% - Accent3 3" xfId="150"/>
    <cellStyle name="40% - Accent4" xfId="32" builtinId="43" customBuiltin="1"/>
    <cellStyle name="40% - Accent4 2" xfId="71"/>
    <cellStyle name="40% - Accent4 2 2" xfId="72"/>
    <cellStyle name="40% - Accent4 2 2 2" xfId="73"/>
    <cellStyle name="40% - Accent4 3" xfId="151"/>
    <cellStyle name="40% - Accent5" xfId="36" builtinId="47" customBuiltin="1"/>
    <cellStyle name="40% - Accent5 2" xfId="74"/>
    <cellStyle name="40% - Accent5 2 2" xfId="75"/>
    <cellStyle name="40% - Accent5 2 2 2" xfId="76"/>
    <cellStyle name="40% - Accent5 3" xfId="152"/>
    <cellStyle name="40% - Accent6" xfId="40" builtinId="51" customBuiltin="1"/>
    <cellStyle name="40% - Accent6 2" xfId="77"/>
    <cellStyle name="40% - Accent6 2 2" xfId="78"/>
    <cellStyle name="40% - Accent6 2 2 2" xfId="79"/>
    <cellStyle name="40% - Accent6 3" xfId="153"/>
    <cellStyle name="40% - Énfasis1" xfId="154"/>
    <cellStyle name="40% - Énfasis2" xfId="155"/>
    <cellStyle name="40% - Énfasis3" xfId="156"/>
    <cellStyle name="40% - Énfasis4" xfId="157"/>
    <cellStyle name="40% - Énfasis5" xfId="158"/>
    <cellStyle name="40% - Énfasis6" xfId="159"/>
    <cellStyle name="60% - Accent1" xfId="21" builtinId="32" customBuiltin="1"/>
    <cellStyle name="60% - Accent1 2" xfId="80"/>
    <cellStyle name="60% - Accent1 3" xfId="160"/>
    <cellStyle name="60% - Accent2" xfId="25" builtinId="36" customBuiltin="1"/>
    <cellStyle name="60% - Accent2 2" xfId="81"/>
    <cellStyle name="60% - Accent2 3" xfId="161"/>
    <cellStyle name="60% - Accent3" xfId="29" builtinId="40" customBuiltin="1"/>
    <cellStyle name="60% - Accent3 2" xfId="82"/>
    <cellStyle name="60% - Accent3 3" xfId="162"/>
    <cellStyle name="60% - Accent4" xfId="33" builtinId="44" customBuiltin="1"/>
    <cellStyle name="60% - Accent4 2" xfId="83"/>
    <cellStyle name="60% - Accent4 3" xfId="163"/>
    <cellStyle name="60% - Accent5" xfId="37" builtinId="48" customBuiltin="1"/>
    <cellStyle name="60% - Accent5 2" xfId="84"/>
    <cellStyle name="60% - Accent5 3" xfId="164"/>
    <cellStyle name="60% - Accent6" xfId="41" builtinId="52" customBuiltin="1"/>
    <cellStyle name="60% - Accent6 2" xfId="85"/>
    <cellStyle name="60% - Accent6 3" xfId="165"/>
    <cellStyle name="60% - Énfasis1" xfId="166"/>
    <cellStyle name="60% - Énfasis2" xfId="167"/>
    <cellStyle name="60% - Énfasis3" xfId="168"/>
    <cellStyle name="60% - Énfasis4" xfId="169"/>
    <cellStyle name="60% - Énfasis5" xfId="170"/>
    <cellStyle name="60% - Énfasis6" xfId="171"/>
    <cellStyle name="Accent1" xfId="18" builtinId="29" customBuiltin="1"/>
    <cellStyle name="Accent1 2" xfId="86"/>
    <cellStyle name="Accent1 3" xfId="172"/>
    <cellStyle name="Accent2" xfId="22" builtinId="33" customBuiltin="1"/>
    <cellStyle name="Accent2 2" xfId="87"/>
    <cellStyle name="Accent2 3" xfId="173"/>
    <cellStyle name="Accent3" xfId="26" builtinId="37" customBuiltin="1"/>
    <cellStyle name="Accent3 2" xfId="88"/>
    <cellStyle name="Accent3 3" xfId="174"/>
    <cellStyle name="Accent4" xfId="30" builtinId="41" customBuiltin="1"/>
    <cellStyle name="Accent4 2" xfId="89"/>
    <cellStyle name="Accent4 3" xfId="175"/>
    <cellStyle name="Accent5" xfId="34" builtinId="45" customBuiltin="1"/>
    <cellStyle name="Accent5 2" xfId="90"/>
    <cellStyle name="Accent5 2 2" xfId="176"/>
    <cellStyle name="Accent5 3" xfId="177"/>
    <cellStyle name="Accent6" xfId="38" builtinId="49" customBuiltin="1"/>
    <cellStyle name="Accent6 2" xfId="91"/>
    <cellStyle name="Accent6 3" xfId="178"/>
    <cellStyle name="Bad" xfId="7" builtinId="27" customBuiltin="1"/>
    <cellStyle name="Bad 2" xfId="92"/>
    <cellStyle name="Bad 3" xfId="179"/>
    <cellStyle name="Buena" xfId="180"/>
    <cellStyle name="Calculation" xfId="11" builtinId="22" customBuiltin="1"/>
    <cellStyle name="Calculation 2" xfId="93"/>
    <cellStyle name="Calculation 3" xfId="181"/>
    <cellStyle name="Cálculo" xfId="182"/>
    <cellStyle name="Celda de comprobación" xfId="183"/>
    <cellStyle name="Celda vinculada" xfId="184"/>
    <cellStyle name="Check Cell" xfId="13" builtinId="23" customBuiltin="1"/>
    <cellStyle name="Check Cell 2" xfId="94"/>
    <cellStyle name="Check Cell 2 2" xfId="95"/>
    <cellStyle name="Check Cell 2 3" xfId="185"/>
    <cellStyle name="Check Cell 3" xfId="186"/>
    <cellStyle name="Comma" xfId="133" builtinId="3"/>
    <cellStyle name="Comma 2" xfId="96"/>
    <cellStyle name="Comma 2 2" xfId="97"/>
    <cellStyle name="Comma 2 3" xfId="98"/>
    <cellStyle name="Comma 2 4" xfId="187"/>
    <cellStyle name="Comma 3" xfId="99"/>
    <cellStyle name="Comma 3 2" xfId="188"/>
    <cellStyle name="Currency" xfId="262" builtinId="4"/>
    <cellStyle name="Data_Green_dec1" xfId="100"/>
    <cellStyle name="Encabezado 4" xfId="189"/>
    <cellStyle name="Énfasis1" xfId="190"/>
    <cellStyle name="Énfasis2" xfId="191"/>
    <cellStyle name="Énfasis3" xfId="192"/>
    <cellStyle name="Énfasis4" xfId="193"/>
    <cellStyle name="Énfasis5" xfId="194"/>
    <cellStyle name="Énfasis6" xfId="195"/>
    <cellStyle name="Entrada" xfId="196"/>
    <cellStyle name="Explanatory Text" xfId="16" builtinId="53" customBuiltin="1"/>
    <cellStyle name="Explanatory Text 2" xfId="101"/>
    <cellStyle name="Explanatory Text 2 2" xfId="197"/>
    <cellStyle name="Explanatory Text 3" xfId="198"/>
    <cellStyle name="Followed Hyperlink 2" xfId="264"/>
    <cellStyle name="Good" xfId="6" builtinId="26" customBuiltin="1"/>
    <cellStyle name="Good 2" xfId="102"/>
    <cellStyle name="Good 3" xfId="199"/>
    <cellStyle name="Heading 1" xfId="2" builtinId="16" customBuiltin="1"/>
    <cellStyle name="Heading 1 2" xfId="103"/>
    <cellStyle name="Heading 1 3" xfId="200"/>
    <cellStyle name="Heading 2" xfId="3" builtinId="17" customBuiltin="1"/>
    <cellStyle name="Heading 2 2" xfId="104"/>
    <cellStyle name="Heading 2 3" xfId="201"/>
    <cellStyle name="Heading 3" xfId="4" builtinId="18" customBuiltin="1"/>
    <cellStyle name="Heading 3 2" xfId="105"/>
    <cellStyle name="Heading 3 3" xfId="202"/>
    <cellStyle name="Heading 4" xfId="5" builtinId="19" customBuiltin="1"/>
    <cellStyle name="Heading 4 2" xfId="106"/>
    <cellStyle name="Heading 4 3" xfId="203"/>
    <cellStyle name="Hyperlink" xfId="132" builtinId="8"/>
    <cellStyle name="Hyperlink 2" xfId="107"/>
    <cellStyle name="Hyperlink 2 2" xfId="205"/>
    <cellStyle name="Hyperlink 2 3" xfId="206"/>
    <cellStyle name="Hyperlink 2 4" xfId="204"/>
    <cellStyle name="Hyperlink 3" xfId="207"/>
    <cellStyle name="Hyperlink 3 2" xfId="208"/>
    <cellStyle name="Hyperlink 4" xfId="209"/>
    <cellStyle name="Hyperlink 5" xfId="263"/>
    <cellStyle name="Incorrecto" xfId="210"/>
    <cellStyle name="Input" xfId="9" builtinId="20" customBuiltin="1"/>
    <cellStyle name="Input 2" xfId="108"/>
    <cellStyle name="Input 3" xfId="211"/>
    <cellStyle name="Linked Cell" xfId="12" builtinId="24" customBuiltin="1"/>
    <cellStyle name="Linked Cell 2" xfId="109"/>
    <cellStyle name="Linked Cell 3" xfId="212"/>
    <cellStyle name="Neutral" xfId="8" builtinId="28" customBuiltin="1"/>
    <cellStyle name="Neutral 2" xfId="110"/>
    <cellStyle name="Neutral 3" xfId="213"/>
    <cellStyle name="Normal" xfId="0" builtinId="0"/>
    <cellStyle name="Normal 12" xfId="214"/>
    <cellStyle name="Normal 15" xfId="215"/>
    <cellStyle name="Normal 16" xfId="216"/>
    <cellStyle name="Normal 2" xfId="111"/>
    <cellStyle name="Normal 2 2" xfId="112"/>
    <cellStyle name="Normal 2 3" xfId="217"/>
    <cellStyle name="Normal 2 4" xfId="218"/>
    <cellStyle name="Normal 2 5" xfId="219"/>
    <cellStyle name="Normal 2 5 2" xfId="220"/>
    <cellStyle name="Normal 3" xfId="113"/>
    <cellStyle name="Normal 3 2" xfId="114"/>
    <cellStyle name="Normal 3 2 2" xfId="222"/>
    <cellStyle name="Normal 3 3" xfId="115"/>
    <cellStyle name="Normal 3 3 2" xfId="223"/>
    <cellStyle name="Normal 3 4" xfId="221"/>
    <cellStyle name="Normal 4" xfId="116"/>
    <cellStyle name="Normal 4 2" xfId="224"/>
    <cellStyle name="Normal 5" xfId="117"/>
    <cellStyle name="Normal 5 2" xfId="118"/>
    <cellStyle name="Normal 6" xfId="119"/>
    <cellStyle name="Normal 7" xfId="120"/>
    <cellStyle name="Normal 7 2" xfId="121"/>
    <cellStyle name="Normal 7 2 2" xfId="226"/>
    <cellStyle name="Normal 7 3" xfId="227"/>
    <cellStyle name="Normal 7 4" xfId="225"/>
    <cellStyle name="Normal 8" xfId="122"/>
    <cellStyle name="Normal 8 2" xfId="228"/>
    <cellStyle name="Normal 9" xfId="229"/>
    <cellStyle name="Notas" xfId="230"/>
    <cellStyle name="Note" xfId="15" builtinId="10" customBuiltin="1"/>
    <cellStyle name="Note 10" xfId="231"/>
    <cellStyle name="Note 11" xfId="232"/>
    <cellStyle name="Note 12" xfId="233"/>
    <cellStyle name="Note 13" xfId="234"/>
    <cellStyle name="Note 14" xfId="235"/>
    <cellStyle name="Note 15" xfId="236"/>
    <cellStyle name="Note 16" xfId="237"/>
    <cellStyle name="Note 2" xfId="123"/>
    <cellStyle name="Note 3" xfId="238"/>
    <cellStyle name="Note 4" xfId="239"/>
    <cellStyle name="Note 5" xfId="240"/>
    <cellStyle name="Note 6" xfId="241"/>
    <cellStyle name="Note 7" xfId="242"/>
    <cellStyle name="Note 8" xfId="243"/>
    <cellStyle name="Note 9" xfId="244"/>
    <cellStyle name="Output" xfId="10" builtinId="21" customBuiltin="1"/>
    <cellStyle name="Output 2" xfId="124"/>
    <cellStyle name="Output 3" xfId="245"/>
    <cellStyle name="Percent 2" xfId="246"/>
    <cellStyle name="Percent 2 2" xfId="247"/>
    <cellStyle name="Percent 2 2 2" xfId="248"/>
    <cellStyle name="Percent 2 3" xfId="249"/>
    <cellStyle name="Percent 3" xfId="250"/>
    <cellStyle name="Salida" xfId="251"/>
    <cellStyle name="SectionCalcHeader" xfId="125"/>
    <cellStyle name="SectionHead" xfId="126"/>
    <cellStyle name="SectionSubhead" xfId="127"/>
    <cellStyle name="Texto de advertencia" xfId="252"/>
    <cellStyle name="Texto explicativo" xfId="253"/>
    <cellStyle name="Title" xfId="1" builtinId="15" customBuiltin="1"/>
    <cellStyle name="Title 2" xfId="128"/>
    <cellStyle name="Title 3" xfId="254"/>
    <cellStyle name="Título" xfId="255"/>
    <cellStyle name="Título 1" xfId="256"/>
    <cellStyle name="Título 2" xfId="257"/>
    <cellStyle name="Título 3" xfId="258"/>
    <cellStyle name="Total" xfId="17" builtinId="25" customBuiltin="1"/>
    <cellStyle name="Total 2" xfId="129"/>
    <cellStyle name="Total 2 2" xfId="130"/>
    <cellStyle name="Total 3" xfId="259"/>
    <cellStyle name="Warning Text" xfId="14" builtinId="11" customBuiltin="1"/>
    <cellStyle name="Warning Text 2" xfId="131"/>
    <cellStyle name="Warning Text 2 2" xfId="260"/>
    <cellStyle name="Warning Text 3" xfId="261"/>
  </cellStyles>
  <dxfs count="0"/>
  <tableStyles count="0" defaultTableStyle="TableStyleMedium9" defaultPivotStyle="PivotStyleLight16"/>
  <colors>
    <mruColors>
      <color rgb="FF648F03"/>
      <color rgb="FFCAD0C6"/>
      <color rgb="FFB9C3AD"/>
    </mruColors>
  </colors>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4.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externalLink" Target="externalLinks/externalLink2.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1" Type="http://schemas.openxmlformats.org/officeDocument/2006/relationships/chartUserShapes" Target="../drawings/drawing3.xml"/></Relationships>
</file>

<file path=xl/charts/_rels/chart2.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3.xml.rels><?xml version="1.0" encoding="UTF-8" standalone="yes"?>
<Relationships xmlns="http://schemas.openxmlformats.org/package/2006/relationships"><Relationship Id="rId1" Type="http://schemas.openxmlformats.org/officeDocument/2006/relationships/chartUserShapes" Target="../drawings/drawing5.xml"/></Relationships>
</file>

<file path=xl/charts/chart1.xml><?xml version="1.0" encoding="utf-8"?>
<c:chartSpace xmlns:c="http://schemas.openxmlformats.org/drawingml/2006/chart" xmlns:a="http://schemas.openxmlformats.org/drawingml/2006/main" xmlns:r="http://schemas.openxmlformats.org/officeDocument/2006/relationships">
  <c:lang val="en-US"/>
  <c:chart>
    <c:title>
      <c:tx>
        <c:rich>
          <a:bodyPr/>
          <a:lstStyle/>
          <a:p>
            <a:pPr>
              <a:defRPr sz="1600"/>
            </a:pPr>
            <a:r>
              <a:rPr lang="en-US" sz="1600"/>
              <a:t>Ecological Footprint Per Person and HDI </a:t>
            </a:r>
          </a:p>
          <a:p>
            <a:pPr>
              <a:defRPr sz="1600"/>
            </a:pPr>
            <a:r>
              <a:rPr lang="en-US" sz="1600"/>
              <a:t>of</a:t>
            </a:r>
            <a:r>
              <a:rPr lang="en-US" sz="1600" baseline="0"/>
              <a:t> Nations</a:t>
            </a:r>
            <a:r>
              <a:rPr lang="en-US" sz="1600"/>
              <a:t> by World Regions (2012)</a:t>
            </a:r>
          </a:p>
        </c:rich>
      </c:tx>
      <c:layout>
        <c:manualLayout>
          <c:xMode val="edge"/>
          <c:yMode val="edge"/>
          <c:x val="6.0749568938887603E-2"/>
          <c:y val="5.5743687152942395E-2"/>
        </c:manualLayout>
      </c:layout>
      <c:overlay val="1"/>
    </c:title>
    <c:plotArea>
      <c:layout>
        <c:manualLayout>
          <c:layoutTarget val="inner"/>
          <c:xMode val="edge"/>
          <c:yMode val="edge"/>
          <c:x val="1.6323143816189861E-2"/>
          <c:y val="6.441854376703339E-2"/>
          <c:w val="0.91410839857437665"/>
          <c:h val="0.74522084536155264"/>
        </c:manualLayout>
      </c:layout>
      <c:scatterChart>
        <c:scatterStyle val="lineMarker"/>
        <c:ser>
          <c:idx val="0"/>
          <c:order val="0"/>
          <c:tx>
            <c:v>Africa</c:v>
          </c:tx>
          <c:spPr>
            <a:ln w="28575">
              <a:noFill/>
            </a:ln>
          </c:spPr>
          <c:marker>
            <c:symbol val="circle"/>
            <c:size val="7"/>
            <c:spPr>
              <a:solidFill>
                <a:srgbClr val="FFC000"/>
              </a:solidFill>
              <a:ln>
                <a:noFill/>
              </a:ln>
            </c:spPr>
          </c:marker>
          <c:xVal>
            <c:numLit>
              <c:formatCode>General</c:formatCode>
              <c:ptCount val="49"/>
              <c:pt idx="0">
                <c:v>0.38636800000000204</c:v>
              </c:pt>
              <c:pt idx="1">
                <c:v>0.55398499999999951</c:v>
              </c:pt>
              <c:pt idx="2">
                <c:v>0.50200500000000003</c:v>
              </c:pt>
              <c:pt idx="3">
                <c:v>0.38860500000000031</c:v>
              </c:pt>
              <c:pt idx="4">
                <c:v>0.429037</c:v>
              </c:pt>
              <c:pt idx="5">
                <c:v>0.38038900000000175</c:v>
              </c:pt>
              <c:pt idx="6">
                <c:v>0.53095099999999951</c:v>
              </c:pt>
              <c:pt idx="7">
                <c:v>0.76896799999999998</c:v>
              </c:pt>
              <c:pt idx="8">
                <c:v>0.49632600000000204</c:v>
              </c:pt>
              <c:pt idx="9">
                <c:v>0.47965800000000008</c:v>
              </c:pt>
              <c:pt idx="10">
                <c:v>0.48602700000000032</c:v>
              </c:pt>
              <c:pt idx="11">
                <c:v>0.41059800000000002</c:v>
              </c:pt>
              <c:pt idx="12">
                <c:v>0.48361400000000032</c:v>
              </c:pt>
              <c:pt idx="13">
                <c:v>0.4837010000000001</c:v>
              </c:pt>
              <c:pt idx="14">
                <c:v>0.52364699999999997</c:v>
              </c:pt>
              <c:pt idx="15">
                <c:v>0.37010500000000002</c:v>
              </c:pt>
              <c:pt idx="16">
                <c:v>0.50111199999999956</c:v>
              </c:pt>
              <c:pt idx="17">
                <c:v>0.55580099999999999</c:v>
              </c:pt>
              <c:pt idx="18">
                <c:v>0.66992400000000341</c:v>
              </c:pt>
              <c:pt idx="19">
                <c:v>0.36541400000000146</c:v>
              </c:pt>
              <c:pt idx="20">
                <c:v>0.33276300000000031</c:v>
              </c:pt>
              <c:pt idx="21">
                <c:v>0.56070699999999996</c:v>
              </c:pt>
              <c:pt idx="22">
                <c:v>0.55638100000000001</c:v>
              </c:pt>
              <c:pt idx="23">
                <c:v>0.71942600000000001</c:v>
              </c:pt>
              <c:pt idx="24">
                <c:v>0.61412500000000292</c:v>
              </c:pt>
              <c:pt idx="25">
                <c:v>0.78892200000000001</c:v>
              </c:pt>
              <c:pt idx="26">
                <c:v>0.71526699999999743</c:v>
              </c:pt>
              <c:pt idx="27">
                <c:v>0.680535</c:v>
              </c:pt>
              <c:pt idx="28">
                <c:v>0.6536580000000034</c:v>
              </c:pt>
              <c:pt idx="29">
                <c:v>0.62032699999999996</c:v>
              </c:pt>
              <c:pt idx="30">
                <c:v>0.48082800000000164</c:v>
              </c:pt>
              <c:pt idx="31">
                <c:v>0.68137499999999951</c:v>
              </c:pt>
              <c:pt idx="32">
                <c:v>0.52906900000000001</c:v>
              </c:pt>
              <c:pt idx="33">
                <c:v>0.4072070000000001</c:v>
              </c:pt>
              <c:pt idx="34">
                <c:v>0.39571100000000031</c:v>
              </c:pt>
              <c:pt idx="35">
                <c:v>0.40578400000000031</c:v>
              </c:pt>
              <c:pt idx="36">
                <c:v>0.57100099999999998</c:v>
              </c:pt>
              <c:pt idx="37">
                <c:v>0.48415000000000002</c:v>
              </c:pt>
              <c:pt idx="38">
                <c:v>0.46972200000000008</c:v>
              </c:pt>
              <c:pt idx="39">
                <c:v>0.48450400000000032</c:v>
              </c:pt>
              <c:pt idx="40">
                <c:v>0.38465400000000038</c:v>
              </c:pt>
              <c:pt idx="41">
                <c:v>0.44806000000000001</c:v>
              </c:pt>
              <c:pt idx="42">
                <c:v>0.36750800000000111</c:v>
              </c:pt>
              <c:pt idx="43">
                <c:v>0.63497800000000293</c:v>
              </c:pt>
              <c:pt idx="44">
                <c:v>0.43801000000000123</c:v>
              </c:pt>
              <c:pt idx="45">
                <c:v>0.33537700000000176</c:v>
              </c:pt>
              <c:pt idx="46">
                <c:v>0.47347800000000123</c:v>
              </c:pt>
              <c:pt idx="47">
                <c:v>0.39094800000000146</c:v>
              </c:pt>
              <c:pt idx="48">
                <c:v>0.500197</c:v>
              </c:pt>
            </c:numLit>
          </c:xVal>
          <c:yVal>
            <c:numLit>
              <c:formatCode>General</c:formatCode>
              <c:ptCount val="49"/>
              <c:pt idx="0">
                <c:v>0.62142120367125164</c:v>
              </c:pt>
              <c:pt idx="1">
                <c:v>0.990118697493929</c:v>
              </c:pt>
              <c:pt idx="2">
                <c:v>0.86519405084731604</c:v>
              </c:pt>
              <c:pt idx="3">
                <c:v>0.86801343077501203</c:v>
              </c:pt>
              <c:pt idx="4">
                <c:v>1.018860697182552</c:v>
              </c:pt>
              <c:pt idx="5">
                <c:v>0.42006665340733101</c:v>
              </c:pt>
              <c:pt idx="6">
                <c:v>1.0348172874268999</c:v>
              </c:pt>
              <c:pt idx="7">
                <c:v>3.4551721808665787</c:v>
              </c:pt>
              <c:pt idx="8">
                <c:v>0.98893150837706456</c:v>
              </c:pt>
              <c:pt idx="9">
                <c:v>1.2435068551473238</c:v>
              </c:pt>
              <c:pt idx="10">
                <c:v>1.0276586014161999</c:v>
              </c:pt>
              <c:pt idx="11">
                <c:v>0.80759978015344702</c:v>
              </c:pt>
              <c:pt idx="12">
                <c:v>1.3659031245128301</c:v>
              </c:pt>
              <c:pt idx="13">
                <c:v>1.32209863539186</c:v>
              </c:pt>
              <c:pt idx="14">
                <c:v>0.93473407794253505</c:v>
              </c:pt>
              <c:pt idx="15">
                <c:v>1.4556276265178598</c:v>
              </c:pt>
              <c:pt idx="16">
                <c:v>1.16876493839395</c:v>
              </c:pt>
              <c:pt idx="17">
                <c:v>3.9696901747758178</c:v>
              </c:pt>
              <c:pt idx="18">
                <c:v>2.0162985758523999</c:v>
              </c:pt>
              <c:pt idx="19">
                <c:v>1.2443906267473499</c:v>
              </c:pt>
              <c:pt idx="20">
                <c:v>0.81666446860662401</c:v>
              </c:pt>
              <c:pt idx="21">
                <c:v>1.2856987542641234</c:v>
              </c:pt>
              <c:pt idx="22">
                <c:v>1.4850217269590755</c:v>
              </c:pt>
              <c:pt idx="23">
                <c:v>2.3360730830199157</c:v>
              </c:pt>
              <c:pt idx="24">
                <c:v>1.6784059008849401</c:v>
              </c:pt>
              <c:pt idx="25">
                <c:v>3.6932678409006212</c:v>
              </c:pt>
              <c:pt idx="26">
                <c:v>2.1159717042415211</c:v>
              </c:pt>
              <c:pt idx="27">
                <c:v>2.1459860906872401</c:v>
              </c:pt>
              <c:pt idx="28">
                <c:v>3.3074114147616198</c:v>
              </c:pt>
              <c:pt idx="29">
                <c:v>2.4827403118862867</c:v>
              </c:pt>
              <c:pt idx="30">
                <c:v>1.6568246328453755</c:v>
              </c:pt>
              <c:pt idx="31">
                <c:v>3.8261431606404197</c:v>
              </c:pt>
              <c:pt idx="32">
                <c:v>2.0135926662495001</c:v>
              </c:pt>
              <c:pt idx="33">
                <c:v>1.2131209040899198</c:v>
              </c:pt>
              <c:pt idx="34">
                <c:v>1.534994348411125</c:v>
              </c:pt>
              <c:pt idx="35">
                <c:v>1.5291828390014244</c:v>
              </c:pt>
              <c:pt idx="36">
                <c:v>1.9723109892249644</c:v>
              </c:pt>
              <c:pt idx="37">
                <c:v>1.2100054176896855</c:v>
              </c:pt>
              <c:pt idx="38">
                <c:v>1.1265432333155301</c:v>
              </c:pt>
              <c:pt idx="39">
                <c:v>2.5430851338541967</c:v>
              </c:pt>
              <c:pt idx="40">
                <c:v>1.20589112439021</c:v>
              </c:pt>
              <c:pt idx="41">
                <c:v>1.273361206432825</c:v>
              </c:pt>
              <c:pt idx="42">
                <c:v>1.2352235010064898</c:v>
              </c:pt>
              <c:pt idx="43">
                <c:v>2.5217631431910998</c:v>
              </c:pt>
              <c:pt idx="44">
                <c:v>1.0323288423589598</c:v>
              </c:pt>
              <c:pt idx="45">
                <c:v>1.5617555204183449</c:v>
              </c:pt>
              <c:pt idx="46">
                <c:v>1.4103276202529598</c:v>
              </c:pt>
              <c:pt idx="47">
                <c:v>1.407758197190305</c:v>
              </c:pt>
              <c:pt idx="48">
                <c:v>1.1632803898171999</c:v>
              </c:pt>
            </c:numLit>
          </c:yVal>
        </c:ser>
        <c:ser>
          <c:idx val="1"/>
          <c:order val="1"/>
          <c:tx>
            <c:v>Middle East/Central Asia</c:v>
          </c:tx>
          <c:spPr>
            <a:ln w="28575">
              <a:noFill/>
            </a:ln>
          </c:spPr>
          <c:marker>
            <c:symbol val="circle"/>
            <c:size val="7"/>
            <c:spPr>
              <a:solidFill>
                <a:srgbClr val="FF0000"/>
              </a:solidFill>
              <a:ln>
                <a:noFill/>
              </a:ln>
            </c:spPr>
          </c:marker>
          <c:xVal>
            <c:numLit>
              <c:formatCode>General</c:formatCode>
              <c:ptCount val="23"/>
              <c:pt idx="0">
                <c:v>0.46567600000000031</c:v>
              </c:pt>
              <c:pt idx="1">
                <c:v>0.72804400000000291</c:v>
              </c:pt>
              <c:pt idx="2">
                <c:v>0.74465099999999995</c:v>
              </c:pt>
              <c:pt idx="3">
                <c:v>0.81337499999999996</c:v>
              </c:pt>
              <c:pt idx="4">
                <c:v>0.74108700000000005</c:v>
              </c:pt>
              <c:pt idx="5">
                <c:v>0.74940600000000002</c:v>
              </c:pt>
              <c:pt idx="6">
                <c:v>0.64070300000000269</c:v>
              </c:pt>
              <c:pt idx="7">
                <c:v>0.88642500000000002</c:v>
              </c:pt>
              <c:pt idx="8">
                <c:v>0.74427200000000004</c:v>
              </c:pt>
              <c:pt idx="9">
                <c:v>0.75451500000000005</c:v>
              </c:pt>
              <c:pt idx="10">
                <c:v>0.81349400000000005</c:v>
              </c:pt>
              <c:pt idx="11">
                <c:v>0.62121000000000004</c:v>
              </c:pt>
              <c:pt idx="12">
                <c:v>0.76375600000000221</c:v>
              </c:pt>
              <c:pt idx="13">
                <c:v>0.78056699999999613</c:v>
              </c:pt>
              <c:pt idx="14">
                <c:v>0.85007200000000005</c:v>
              </c:pt>
              <c:pt idx="15">
                <c:v>0.83302399999999999</c:v>
              </c:pt>
              <c:pt idx="16">
                <c:v>0.66153799999999996</c:v>
              </c:pt>
              <c:pt idx="17">
                <c:v>0.60339299999999996</c:v>
              </c:pt>
              <c:pt idx="18">
                <c:v>0.75615200000000005</c:v>
              </c:pt>
              <c:pt idx="19">
                <c:v>0.69344499999999998</c:v>
              </c:pt>
              <c:pt idx="20">
                <c:v>0.82527099999999998</c:v>
              </c:pt>
              <c:pt idx="21">
                <c:v>0.65705300000000222</c:v>
              </c:pt>
              <c:pt idx="22">
                <c:v>0.49852900000000111</c:v>
              </c:pt>
            </c:numLit>
          </c:xVal>
          <c:yVal>
            <c:numLit>
              <c:formatCode>General</c:formatCode>
              <c:ptCount val="23"/>
              <c:pt idx="0">
                <c:v>0.79476031743894004</c:v>
              </c:pt>
              <c:pt idx="1">
                <c:v>2.2329839624028698</c:v>
              </c:pt>
              <c:pt idx="2">
                <c:v>2.3099026391934756</c:v>
              </c:pt>
              <c:pt idx="3">
                <c:v>7.4889394904761124</c:v>
              </c:pt>
              <c:pt idx="4">
                <c:v>1.5789069717145101</c:v>
              </c:pt>
              <c:pt idx="5">
                <c:v>2.7853440113620098</c:v>
              </c:pt>
              <c:pt idx="6">
                <c:v>1.8800896710766244</c:v>
              </c:pt>
              <c:pt idx="7">
                <c:v>6.2199126600658889</c:v>
              </c:pt>
              <c:pt idx="8">
                <c:v>2.0984345093735999</c:v>
              </c:pt>
              <c:pt idx="9">
                <c:v>5.5487823071366797</c:v>
              </c:pt>
              <c:pt idx="10">
                <c:v>8.1327628313927303</c:v>
              </c:pt>
              <c:pt idx="11">
                <c:v>1.90663452737037</c:v>
              </c:pt>
              <c:pt idx="12">
                <c:v>3.8395329903443267</c:v>
              </c:pt>
              <c:pt idx="13">
                <c:v>7.5195378416075345</c:v>
              </c:pt>
              <c:pt idx="14">
                <c:v>10.803424136921748</c:v>
              </c:pt>
              <c:pt idx="15">
                <c:v>5.6145692085477732</c:v>
              </c:pt>
              <c:pt idx="16">
                <c:v>1.5078600787063798</c:v>
              </c:pt>
              <c:pt idx="17">
                <c:v>0.90634804837945604</c:v>
              </c:pt>
              <c:pt idx="18">
                <c:v>3.332443182577618</c:v>
              </c:pt>
              <c:pt idx="19">
                <c:v>5.4691289274788204</c:v>
              </c:pt>
              <c:pt idx="20">
                <c:v>10.9752553864768</c:v>
              </c:pt>
              <c:pt idx="21">
                <c:v>2.3193066849707527</c:v>
              </c:pt>
              <c:pt idx="22">
                <c:v>1.0252402931172298</c:v>
              </c:pt>
            </c:numLit>
          </c:yVal>
        </c:ser>
        <c:ser>
          <c:idx val="2"/>
          <c:order val="2"/>
          <c:tx>
            <c:v>Asia-Pacific</c:v>
          </c:tx>
          <c:spPr>
            <a:ln w="28575">
              <a:noFill/>
            </a:ln>
          </c:spPr>
          <c:marker>
            <c:symbol val="circle"/>
            <c:size val="7"/>
            <c:spPr>
              <a:solidFill>
                <a:schemeClr val="bg2">
                  <a:lumMod val="25000"/>
                </a:schemeClr>
              </a:solidFill>
              <a:ln>
                <a:noFill/>
              </a:ln>
            </c:spPr>
          </c:marker>
          <c:xVal>
            <c:numLit>
              <c:formatCode>General</c:formatCode>
              <c:ptCount val="28"/>
              <c:pt idx="0">
                <c:v>0.88830699999999707</c:v>
              </c:pt>
              <c:pt idx="1">
                <c:v>0.69206500000000004</c:v>
              </c:pt>
              <c:pt idx="2">
                <c:v>0.88845599999999958</c:v>
              </c:pt>
              <c:pt idx="3">
                <c:v>0.71491800000000005</c:v>
              </c:pt>
              <c:pt idx="4">
                <c:v>0.89941699999999658</c:v>
              </c:pt>
              <c:pt idx="5">
                <c:v>0.71999700000000222</c:v>
              </c:pt>
              <c:pt idx="6">
                <c:v>0.63511499999999999</c:v>
              </c:pt>
              <c:pt idx="7">
                <c:v>0.61569200000000246</c:v>
              </c:pt>
              <c:pt idx="8">
                <c:v>0.68118299999999743</c:v>
              </c:pt>
              <c:pt idx="9">
                <c:v>0.85206199999999999</c:v>
              </c:pt>
              <c:pt idx="10">
                <c:v>0.56464600000000065</c:v>
              </c:pt>
              <c:pt idx="11">
                <c:v>0.65603900000000293</c:v>
              </c:pt>
              <c:pt idx="12">
                <c:v>0.57935000000000003</c:v>
              </c:pt>
              <c:pt idx="13">
                <c:v>0.52038899999999777</c:v>
              </c:pt>
              <c:pt idx="14">
                <c:v>0.77032500000000292</c:v>
              </c:pt>
              <c:pt idx="15">
                <c:v>0.58323099999999717</c:v>
              </c:pt>
              <c:pt idx="16">
                <c:v>0.55384800000000245</c:v>
              </c:pt>
              <c:pt idx="17">
                <c:v>0.58034699999999706</c:v>
              </c:pt>
              <c:pt idx="18">
                <c:v>0.53693000000000002</c:v>
              </c:pt>
              <c:pt idx="19">
                <c:v>0.53524899999999997</c:v>
              </c:pt>
              <c:pt idx="20">
                <c:v>0.74545399999999951</c:v>
              </c:pt>
              <c:pt idx="21">
                <c:v>0.93140699999999743</c:v>
              </c:pt>
              <c:pt idx="22">
                <c:v>0.90849999999999997</c:v>
              </c:pt>
              <c:pt idx="23">
                <c:v>0.48947400000000146</c:v>
              </c:pt>
              <c:pt idx="24">
                <c:v>0.72178100000000245</c:v>
              </c:pt>
              <c:pt idx="25">
                <c:v>0.48992300000000111</c:v>
              </c:pt>
              <c:pt idx="26">
                <c:v>0.70382400000000245</c:v>
              </c:pt>
              <c:pt idx="27">
                <c:v>0.69287900000000269</c:v>
              </c:pt>
            </c:numLit>
          </c:xVal>
          <c:yVal>
            <c:numLit>
              <c:formatCode>General</c:formatCode>
              <c:ptCount val="28"/>
              <c:pt idx="0">
                <c:v>5.6882795772469255</c:v>
              </c:pt>
              <c:pt idx="1">
                <c:v>6.0818803209632399</c:v>
              </c:pt>
              <c:pt idx="2">
                <c:v>5.0208011732559745</c:v>
              </c:pt>
              <c:pt idx="3">
                <c:v>3.3830281827137787</c:v>
              </c:pt>
              <c:pt idx="4">
                <c:v>7.9747583990737034</c:v>
              </c:pt>
              <c:pt idx="5">
                <c:v>2.6636309492302002</c:v>
              </c:pt>
              <c:pt idx="6">
                <c:v>1.6495970839230401</c:v>
              </c:pt>
              <c:pt idx="7">
                <c:v>0.478002259561572</c:v>
              </c:pt>
              <c:pt idx="8">
                <c:v>1.57715696550496</c:v>
              </c:pt>
              <c:pt idx="9">
                <c:v>4.0581909594021095</c:v>
              </c:pt>
              <c:pt idx="10">
                <c:v>1.2189217400870334</c:v>
              </c:pt>
              <c:pt idx="11">
                <c:v>1.1002461614830565</c:v>
              </c:pt>
              <c:pt idx="12">
                <c:v>1.2074048514677798</c:v>
              </c:pt>
              <c:pt idx="13">
                <c:v>1.4313012182377534</c:v>
              </c:pt>
              <c:pt idx="14">
                <c:v>3.7076631385613998</c:v>
              </c:pt>
              <c:pt idx="15">
                <c:v>1.1592693488550498</c:v>
              </c:pt>
              <c:pt idx="16">
                <c:v>0.72198207806875303</c:v>
              </c:pt>
              <c:pt idx="17">
                <c:v>4.8449576932938196</c:v>
              </c:pt>
              <c:pt idx="18">
                <c:v>0.9776417799738234</c:v>
              </c:pt>
              <c:pt idx="19">
                <c:v>0.78942370957778296</c:v>
              </c:pt>
              <c:pt idx="20">
                <c:v>1.3248958626843899</c:v>
              </c:pt>
              <c:pt idx="21">
                <c:v>9.3057072263284759</c:v>
              </c:pt>
              <c:pt idx="22">
                <c:v>5.5978616350564696</c:v>
              </c:pt>
              <c:pt idx="23">
                <c:v>1.2851246731942243</c:v>
              </c:pt>
              <c:pt idx="24">
                <c:v>2.8977818137971401</c:v>
              </c:pt>
              <c:pt idx="25">
                <c:v>1.9117429424051</c:v>
              </c:pt>
              <c:pt idx="26">
                <c:v>2.6999637688924567</c:v>
              </c:pt>
              <c:pt idx="27">
                <c:v>2.77491973300301</c:v>
              </c:pt>
            </c:numLit>
          </c:yVal>
        </c:ser>
        <c:ser>
          <c:idx val="3"/>
          <c:order val="3"/>
          <c:tx>
            <c:v>South America</c:v>
          </c:tx>
          <c:spPr>
            <a:ln w="28575">
              <a:noFill/>
            </a:ln>
          </c:spPr>
          <c:marker>
            <c:symbol val="circle"/>
            <c:size val="7"/>
            <c:spPr>
              <a:solidFill>
                <a:srgbClr val="7030A0"/>
              </a:solidFill>
            </c:spPr>
          </c:marker>
          <c:xVal>
            <c:numLit>
              <c:formatCode>General</c:formatCode>
              <c:ptCount val="12"/>
              <c:pt idx="0">
                <c:v>0.74171699999999996</c:v>
              </c:pt>
              <c:pt idx="1">
                <c:v>0.67001900000000292</c:v>
              </c:pt>
              <c:pt idx="2">
                <c:v>0.63483199999999995</c:v>
              </c:pt>
              <c:pt idx="3">
                <c:v>0.80586599999999997</c:v>
              </c:pt>
              <c:pt idx="4">
                <c:v>0.73370600000000064</c:v>
              </c:pt>
              <c:pt idx="5">
                <c:v>0.81870399999999999</c:v>
              </c:pt>
              <c:pt idx="6">
                <c:v>0.70834600000000003</c:v>
              </c:pt>
              <c:pt idx="7">
                <c:v>0.78712700000000002</c:v>
              </c:pt>
              <c:pt idx="8">
                <c:v>0.70208300000000001</c:v>
              </c:pt>
              <c:pt idx="9">
                <c:v>0.66330400000000245</c:v>
              </c:pt>
              <c:pt idx="10">
                <c:v>0.70817500000000222</c:v>
              </c:pt>
              <c:pt idx="11">
                <c:v>0.76322400000000246</c:v>
              </c:pt>
            </c:numLit>
          </c:xVal>
          <c:yVal>
            <c:numLit>
              <c:formatCode>General</c:formatCode>
              <c:ptCount val="12"/>
              <c:pt idx="0">
                <c:v>3.1116435969464398</c:v>
              </c:pt>
              <c:pt idx="1">
                <c:v>4.1631932078322755</c:v>
              </c:pt>
              <c:pt idx="2">
                <c:v>3.0662420144700708</c:v>
              </c:pt>
              <c:pt idx="3">
                <c:v>3.1438576538742198</c:v>
              </c:pt>
              <c:pt idx="4">
                <c:v>2.2777755262067498</c:v>
              </c:pt>
              <c:pt idx="5">
                <c:v>4.35870400201006</c:v>
              </c:pt>
              <c:pt idx="6">
                <c:v>1.8736658963808099</c:v>
              </c:pt>
              <c:pt idx="7">
                <c:v>2.9117482324283777</c:v>
              </c:pt>
              <c:pt idx="8">
                <c:v>4.2526436573864546</c:v>
              </c:pt>
              <c:pt idx="9">
                <c:v>2.9625677530530301</c:v>
              </c:pt>
              <c:pt idx="10">
                <c:v>2.1712722047274999</c:v>
              </c:pt>
              <c:pt idx="11">
                <c:v>3.5671905080301367</c:v>
              </c:pt>
            </c:numLit>
          </c:yVal>
        </c:ser>
        <c:ser>
          <c:idx val="4"/>
          <c:order val="4"/>
          <c:tx>
            <c:v>Central America/Caribbean</c:v>
          </c:tx>
          <c:spPr>
            <a:ln w="28575">
              <a:noFill/>
            </a:ln>
          </c:spPr>
          <c:marker>
            <c:symbol val="circle"/>
            <c:size val="7"/>
            <c:spPr>
              <a:solidFill>
                <a:schemeClr val="bg1">
                  <a:lumMod val="75000"/>
                </a:schemeClr>
              </a:solidFill>
              <a:ln>
                <a:noFill/>
              </a:ln>
            </c:spPr>
          </c:marker>
          <c:xVal>
            <c:numLit>
              <c:formatCode>General</c:formatCode>
              <c:ptCount val="17"/>
              <c:pt idx="0">
                <c:v>0.77594100000000432</c:v>
              </c:pt>
              <c:pt idx="1">
                <c:v>0.71609800000000245</c:v>
              </c:pt>
              <c:pt idx="2">
                <c:v>0.81264499999999995</c:v>
              </c:pt>
              <c:pt idx="3">
                <c:v>0.4685470000000001</c:v>
              </c:pt>
              <c:pt idx="4">
                <c:v>0.69807500000000244</c:v>
              </c:pt>
              <c:pt idx="5">
                <c:v>0.74882800000000294</c:v>
              </c:pt>
              <c:pt idx="6">
                <c:v>0.74272400000000294</c:v>
              </c:pt>
              <c:pt idx="7">
                <c:v>0.7647780000000034</c:v>
              </c:pt>
              <c:pt idx="8">
                <c:v>0.71473399999999998</c:v>
              </c:pt>
              <c:pt idx="9">
                <c:v>0.788242</c:v>
              </c:pt>
              <c:pt idx="10">
                <c:v>0.71452199999999999</c:v>
              </c:pt>
              <c:pt idx="11">
                <c:v>0.76097000000000292</c:v>
              </c:pt>
              <c:pt idx="12">
                <c:v>0.65999900000000478</c:v>
              </c:pt>
              <c:pt idx="13">
                <c:v>0.61571299999999951</c:v>
              </c:pt>
              <c:pt idx="14">
                <c:v>0.76144400000000245</c:v>
              </c:pt>
              <c:pt idx="15">
                <c:v>0.61111300000000002</c:v>
              </c:pt>
              <c:pt idx="16">
                <c:v>0.62627500000000291</c:v>
              </c:pt>
            </c:numLit>
          </c:xVal>
          <c:yVal>
            <c:numLit>
              <c:formatCode>General</c:formatCode>
              <c:ptCount val="17"/>
              <c:pt idx="0">
                <c:v>4.4750314071694497</c:v>
              </c:pt>
              <c:pt idx="1">
                <c:v>2.5728369165390199</c:v>
              </c:pt>
              <c:pt idx="2">
                <c:v>1.9544041625423001</c:v>
              </c:pt>
              <c:pt idx="3">
                <c:v>0.60537077720501964</c:v>
              </c:pt>
              <c:pt idx="4">
                <c:v>1.5278713621585298</c:v>
              </c:pt>
              <c:pt idx="5">
                <c:v>4.9360010716201188</c:v>
              </c:pt>
              <c:pt idx="6">
                <c:v>2.9758082678673001</c:v>
              </c:pt>
              <c:pt idx="7">
                <c:v>7.9198047711166897</c:v>
              </c:pt>
              <c:pt idx="8">
                <c:v>2.4458666865683387</c:v>
              </c:pt>
              <c:pt idx="9">
                <c:v>6.8400180527683085</c:v>
              </c:pt>
              <c:pt idx="10">
                <c:v>1.8906828283268398</c:v>
              </c:pt>
              <c:pt idx="11">
                <c:v>2.8430989907908213</c:v>
              </c:pt>
              <c:pt idx="12">
                <c:v>2.0706367798063998</c:v>
              </c:pt>
              <c:pt idx="13">
                <c:v>1.6792735746887979</c:v>
              </c:pt>
              <c:pt idx="14">
                <c:v>2.7926065158282567</c:v>
              </c:pt>
              <c:pt idx="15">
                <c:v>1.3896074767402944</c:v>
              </c:pt>
              <c:pt idx="16">
                <c:v>1.8864533511017854</c:v>
              </c:pt>
            </c:numLit>
          </c:yVal>
        </c:ser>
        <c:ser>
          <c:idx val="5"/>
          <c:order val="5"/>
          <c:tx>
            <c:v>North America</c:v>
          </c:tx>
          <c:spPr>
            <a:ln w="28575">
              <a:noFill/>
            </a:ln>
          </c:spPr>
          <c:marker>
            <c:spPr>
              <a:solidFill>
                <a:schemeClr val="accent3">
                  <a:lumMod val="75000"/>
                </a:schemeClr>
              </a:solidFill>
              <a:ln>
                <a:noFill/>
              </a:ln>
            </c:spPr>
          </c:marker>
          <c:xVal>
            <c:numLit>
              <c:formatCode>General</c:formatCode>
              <c:ptCount val="3"/>
              <c:pt idx="0">
                <c:v>0.75490600000000063</c:v>
              </c:pt>
              <c:pt idx="1">
                <c:v>0.91243399999999741</c:v>
              </c:pt>
              <c:pt idx="2">
                <c:v>0.90065899999999999</c:v>
              </c:pt>
            </c:numLit>
          </c:xVal>
          <c:yVal>
            <c:numLit>
              <c:formatCode>General</c:formatCode>
              <c:ptCount val="3"/>
              <c:pt idx="0">
                <c:v>2.8854944435393799</c:v>
              </c:pt>
              <c:pt idx="1">
                <c:v>8.2193094592005682</c:v>
              </c:pt>
              <c:pt idx="2">
                <c:v>8.1718212341071279</c:v>
              </c:pt>
            </c:numLit>
          </c:yVal>
        </c:ser>
        <c:ser>
          <c:idx val="6"/>
          <c:order val="6"/>
          <c:tx>
            <c:v>EU</c:v>
          </c:tx>
          <c:spPr>
            <a:ln w="28575">
              <a:noFill/>
            </a:ln>
          </c:spPr>
          <c:marker>
            <c:symbol val="circle"/>
            <c:size val="7"/>
            <c:spPr>
              <a:solidFill>
                <a:srgbClr val="0070C0"/>
              </a:solidFill>
              <a:ln>
                <a:noFill/>
              </a:ln>
            </c:spPr>
          </c:marker>
          <c:xVal>
            <c:numLit>
              <c:formatCode>General</c:formatCode>
              <c:ptCount val="27"/>
              <c:pt idx="0">
                <c:v>0.84788799999999998</c:v>
              </c:pt>
              <c:pt idx="1">
                <c:v>0.77612200000000064</c:v>
              </c:pt>
              <c:pt idx="2">
                <c:v>0.83257999999999999</c:v>
              </c:pt>
              <c:pt idx="3">
                <c:v>0.816577</c:v>
              </c:pt>
              <c:pt idx="4">
                <c:v>0.86116400000000004</c:v>
              </c:pt>
              <c:pt idx="5">
                <c:v>0.82884500000000294</c:v>
              </c:pt>
              <c:pt idx="6">
                <c:v>0.78212000000000004</c:v>
              </c:pt>
              <c:pt idx="7">
                <c:v>0.89965099999999998</c:v>
              </c:pt>
              <c:pt idx="8">
                <c:v>0.89685499999999996</c:v>
              </c:pt>
              <c:pt idx="9">
                <c:v>0.80776700000000001</c:v>
              </c:pt>
              <c:pt idx="10">
                <c:v>0.83148900000000003</c:v>
              </c:pt>
              <c:pt idx="11">
                <c:v>0.83861200000000002</c:v>
              </c:pt>
              <c:pt idx="12">
                <c:v>0.890405</c:v>
              </c:pt>
              <c:pt idx="13">
                <c:v>0.90069699999999997</c:v>
              </c:pt>
              <c:pt idx="14">
                <c:v>0.87909700000000246</c:v>
              </c:pt>
              <c:pt idx="15">
                <c:v>0.87229200000000062</c:v>
              </c:pt>
              <c:pt idx="16">
                <c:v>0.8535779999999995</c:v>
              </c:pt>
              <c:pt idx="17">
                <c:v>0.86869900000000444</c:v>
              </c:pt>
              <c:pt idx="18">
                <c:v>0.87423600000000001</c:v>
              </c:pt>
              <c:pt idx="19">
                <c:v>0.82208099999999951</c:v>
              </c:pt>
              <c:pt idx="20">
                <c:v>0.81203599999999998</c:v>
              </c:pt>
              <c:pt idx="21">
                <c:v>0.91515599999999997</c:v>
              </c:pt>
              <c:pt idx="22">
                <c:v>0.88371</c:v>
              </c:pt>
              <c:pt idx="23">
                <c:v>0.88010299999999742</c:v>
              </c:pt>
              <c:pt idx="24">
                <c:v>0.88006599999999957</c:v>
              </c:pt>
              <c:pt idx="25">
                <c:v>0.88031899999999708</c:v>
              </c:pt>
              <c:pt idx="26">
                <c:v>0.91051399999999683</c:v>
              </c:pt>
            </c:numLit>
          </c:xVal>
          <c:yVal>
            <c:numLit>
              <c:formatCode>General</c:formatCode>
              <c:ptCount val="27"/>
              <c:pt idx="0">
                <c:v>4.2126527287848834</c:v>
              </c:pt>
              <c:pt idx="1">
                <c:v>3.3190707392019867</c:v>
              </c:pt>
              <c:pt idx="2">
                <c:v>4.4432347870531492</c:v>
              </c:pt>
              <c:pt idx="3">
                <c:v>2.9196420460495784</c:v>
              </c:pt>
              <c:pt idx="4">
                <c:v>5.1867674133985924</c:v>
              </c:pt>
              <c:pt idx="5">
                <c:v>4.06037844206522</c:v>
              </c:pt>
              <c:pt idx="6">
                <c:v>2.7075996365008099</c:v>
              </c:pt>
              <c:pt idx="7">
                <c:v>5.5076088169352255</c:v>
              </c:pt>
              <c:pt idx="8">
                <c:v>7.2484136805685324</c:v>
              </c:pt>
              <c:pt idx="9">
                <c:v>6.2899434947982096</c:v>
              </c:pt>
              <c:pt idx="10">
                <c:v>5.8347834608868698</c:v>
              </c:pt>
              <c:pt idx="11">
                <c:v>6.8585840816353745</c:v>
              </c:pt>
              <c:pt idx="12">
                <c:v>4.940476624044674</c:v>
              </c:pt>
              <c:pt idx="13">
                <c:v>5.5661912575469632</c:v>
              </c:pt>
              <c:pt idx="14">
                <c:v>5.8668100499296045</c:v>
              </c:pt>
              <c:pt idx="15">
                <c:v>4.6099417884132734</c:v>
              </c:pt>
              <c:pt idx="16">
                <c:v>4.3806759299337203</c:v>
              </c:pt>
              <c:pt idx="17">
                <c:v>3.6701357634708902</c:v>
              </c:pt>
              <c:pt idx="18">
                <c:v>5.8108698613058865</c:v>
              </c:pt>
              <c:pt idx="19">
                <c:v>3.8842879566633499</c:v>
              </c:pt>
              <c:pt idx="20">
                <c:v>3.9230284820472598</c:v>
              </c:pt>
              <c:pt idx="21">
                <c:v>5.2795104612490196</c:v>
              </c:pt>
              <c:pt idx="22">
                <c:v>5.1421942800815366</c:v>
              </c:pt>
              <c:pt idx="23">
                <c:v>7.4394148492431</c:v>
              </c:pt>
              <c:pt idx="24">
                <c:v>15.817476992543726</c:v>
              </c:pt>
              <c:pt idx="25">
                <c:v>6.0631462920449897</c:v>
              </c:pt>
              <c:pt idx="26">
                <c:v>5.2962891942998196</c:v>
              </c:pt>
            </c:numLit>
          </c:yVal>
        </c:ser>
        <c:ser>
          <c:idx val="7"/>
          <c:order val="7"/>
          <c:tx>
            <c:v>Other Europe</c:v>
          </c:tx>
          <c:spPr>
            <a:ln w="28575">
              <a:noFill/>
            </a:ln>
          </c:spPr>
          <c:marker>
            <c:symbol val="circle"/>
            <c:size val="7"/>
            <c:spPr>
              <a:solidFill>
                <a:schemeClr val="tx2">
                  <a:lumMod val="40000"/>
                  <a:lumOff val="60000"/>
                </a:schemeClr>
              </a:solidFill>
              <a:ln>
                <a:noFill/>
              </a:ln>
            </c:spPr>
          </c:marker>
          <c:xVal>
            <c:numLit>
              <c:formatCode>General</c:formatCode>
              <c:ptCount val="11"/>
              <c:pt idx="0">
                <c:v>0.77710000000000246</c:v>
              </c:pt>
              <c:pt idx="1">
                <c:v>0.65739400000000292</c:v>
              </c:pt>
              <c:pt idx="2">
                <c:v>0.78482300000000005</c:v>
              </c:pt>
              <c:pt idx="3">
                <c:v>0.73333499999999996</c:v>
              </c:pt>
              <c:pt idx="4">
                <c:v>0.94309399999999999</c:v>
              </c:pt>
              <c:pt idx="5">
                <c:v>0.72939500000000246</c:v>
              </c:pt>
              <c:pt idx="6">
                <c:v>0.72998399999999997</c:v>
              </c:pt>
              <c:pt idx="7">
                <c:v>0.74287200000000064</c:v>
              </c:pt>
              <c:pt idx="8">
                <c:v>0.71433999999999997</c:v>
              </c:pt>
              <c:pt idx="9">
                <c:v>0.78723299999999707</c:v>
              </c:pt>
              <c:pt idx="10">
                <c:v>0.91608900000000004</c:v>
              </c:pt>
            </c:numLit>
          </c:xVal>
          <c:yVal>
            <c:numLit>
              <c:formatCode>General</c:formatCode>
              <c:ptCount val="11"/>
              <c:pt idx="0">
                <c:v>5.6892326806199804</c:v>
              </c:pt>
              <c:pt idx="1">
                <c:v>1.7778257731978298</c:v>
              </c:pt>
              <c:pt idx="2">
                <c:v>5.0860171102454395</c:v>
              </c:pt>
              <c:pt idx="3">
                <c:v>2.8447978986382498</c:v>
              </c:pt>
              <c:pt idx="4">
                <c:v>3.874369493715109</c:v>
              </c:pt>
              <c:pt idx="5">
                <c:v>3.1201520873505002</c:v>
              </c:pt>
              <c:pt idx="6">
                <c:v>3.2607218729674972</c:v>
              </c:pt>
              <c:pt idx="7">
                <c:v>2.6986143901664899</c:v>
              </c:pt>
              <c:pt idx="8">
                <c:v>2.2071333463359428</c:v>
              </c:pt>
              <c:pt idx="9">
                <c:v>3.7838826528525278</c:v>
              </c:pt>
              <c:pt idx="10">
                <c:v>5.7866407539512927</c:v>
              </c:pt>
            </c:numLit>
          </c:yVal>
        </c:ser>
        <c:ser>
          <c:idx val="8"/>
          <c:order val="8"/>
          <c:spPr>
            <a:ln w="22225">
              <a:solidFill>
                <a:schemeClr val="bg1">
                  <a:lumMod val="65000"/>
                </a:schemeClr>
              </a:solidFill>
              <a:prstDash val="sysDash"/>
            </a:ln>
          </c:spPr>
          <c:marker>
            <c:symbol val="none"/>
          </c:marker>
          <c:xVal>
            <c:numLit>
              <c:formatCode>General</c:formatCode>
              <c:ptCount val="2"/>
              <c:pt idx="0">
                <c:v>0</c:v>
              </c:pt>
              <c:pt idx="1">
                <c:v>1</c:v>
              </c:pt>
            </c:numLit>
          </c:xVal>
          <c:yVal>
            <c:numLit>
              <c:formatCode>General</c:formatCode>
              <c:ptCount val="2"/>
              <c:pt idx="0">
                <c:v>3.1406780581400402</c:v>
              </c:pt>
              <c:pt idx="1">
                <c:v>3.1406780581400402</c:v>
              </c:pt>
            </c:numLit>
          </c:yVal>
        </c:ser>
        <c:ser>
          <c:idx val="9"/>
          <c:order val="9"/>
          <c:spPr>
            <a:ln w="19050">
              <a:prstDash val="sysDash"/>
            </a:ln>
          </c:spPr>
          <c:marker>
            <c:symbol val="none"/>
          </c:marker>
          <c:xVal>
            <c:numLit>
              <c:formatCode>General</c:formatCode>
              <c:ptCount val="2"/>
              <c:pt idx="0">
                <c:v>0</c:v>
              </c:pt>
              <c:pt idx="1">
                <c:v>1</c:v>
              </c:pt>
            </c:numLit>
          </c:xVal>
          <c:yVal>
            <c:numLit>
              <c:formatCode>General</c:formatCode>
              <c:ptCount val="2"/>
              <c:pt idx="0">
                <c:v>1.7314336703000253</c:v>
              </c:pt>
              <c:pt idx="1">
                <c:v>1.7314336703000253</c:v>
              </c:pt>
            </c:numLit>
          </c:yVal>
        </c:ser>
        <c:ser>
          <c:idx val="10"/>
          <c:order val="10"/>
          <c:spPr>
            <a:ln w="22225">
              <a:solidFill>
                <a:schemeClr val="bg1">
                  <a:lumMod val="85000"/>
                </a:schemeClr>
              </a:solidFill>
              <a:prstDash val="sysDash"/>
            </a:ln>
          </c:spPr>
          <c:marker>
            <c:symbol val="none"/>
          </c:marker>
          <c:xVal>
            <c:numLit>
              <c:formatCode>General</c:formatCode>
              <c:ptCount val="2"/>
              <c:pt idx="0">
                <c:v>0.70000000000000062</c:v>
              </c:pt>
              <c:pt idx="1">
                <c:v>0.70000000000000062</c:v>
              </c:pt>
            </c:numLit>
          </c:xVal>
          <c:yVal>
            <c:numLit>
              <c:formatCode>General</c:formatCode>
              <c:ptCount val="2"/>
              <c:pt idx="0">
                <c:v>14</c:v>
              </c:pt>
              <c:pt idx="1">
                <c:v>0</c:v>
              </c:pt>
            </c:numLit>
          </c:yVal>
        </c:ser>
        <c:ser>
          <c:idx val="11"/>
          <c:order val="11"/>
          <c:spPr>
            <a:ln w="22225">
              <a:solidFill>
                <a:schemeClr val="bg1">
                  <a:lumMod val="75000"/>
                </a:schemeClr>
              </a:solidFill>
              <a:prstDash val="sysDash"/>
            </a:ln>
          </c:spPr>
          <c:marker>
            <c:symbol val="none"/>
          </c:marker>
          <c:xVal>
            <c:numLit>
              <c:formatCode>General</c:formatCode>
              <c:ptCount val="2"/>
              <c:pt idx="0">
                <c:v>0.8</c:v>
              </c:pt>
              <c:pt idx="1">
                <c:v>0.8</c:v>
              </c:pt>
            </c:numLit>
          </c:xVal>
          <c:yVal>
            <c:numLit>
              <c:formatCode>General</c:formatCode>
              <c:ptCount val="2"/>
              <c:pt idx="0">
                <c:v>14</c:v>
              </c:pt>
              <c:pt idx="1">
                <c:v>0</c:v>
              </c:pt>
            </c:numLit>
          </c:yVal>
        </c:ser>
        <c:axId val="69711360"/>
        <c:axId val="69726208"/>
      </c:scatterChart>
      <c:valAx>
        <c:axId val="69711360"/>
        <c:scaling>
          <c:orientation val="minMax"/>
          <c:max val="1"/>
        </c:scaling>
        <c:axPos val="b"/>
        <c:title>
          <c:tx>
            <c:rich>
              <a:bodyPr/>
              <a:lstStyle/>
              <a:p>
                <a:pPr>
                  <a:defRPr sz="1200"/>
                </a:pPr>
                <a:r>
                  <a:rPr lang="en-US" sz="1200"/>
                  <a:t>U.N. Human</a:t>
                </a:r>
                <a:r>
                  <a:rPr lang="en-US" sz="1200" baseline="0"/>
                  <a:t> Development Index  (</a:t>
                </a:r>
                <a:r>
                  <a:rPr lang="en-US" sz="1200"/>
                  <a:t>HDI)</a:t>
                </a:r>
              </a:p>
            </c:rich>
          </c:tx>
        </c:title>
        <c:numFmt formatCode="General" sourceLinked="1"/>
        <c:tickLblPos val="nextTo"/>
        <c:crossAx val="69726208"/>
        <c:crosses val="autoZero"/>
        <c:crossBetween val="midCat"/>
        <c:majorUnit val="0.2"/>
      </c:valAx>
      <c:valAx>
        <c:axId val="69726208"/>
        <c:scaling>
          <c:orientation val="minMax"/>
          <c:max val="14"/>
        </c:scaling>
        <c:axPos val="r"/>
        <c:title>
          <c:tx>
            <c:rich>
              <a:bodyPr rot="-5400000" vert="horz"/>
              <a:lstStyle/>
              <a:p>
                <a:pPr>
                  <a:defRPr sz="1200"/>
                </a:pPr>
                <a:r>
                  <a:rPr lang="en-US" sz="1200"/>
                  <a:t>Ecological Footprint Per Person (gha)</a:t>
                </a:r>
              </a:p>
            </c:rich>
          </c:tx>
        </c:title>
        <c:numFmt formatCode="General" sourceLinked="1"/>
        <c:tickLblPos val="nextTo"/>
        <c:crossAx val="69711360"/>
        <c:crosses val="max"/>
        <c:crossBetween val="midCat"/>
      </c:valAx>
    </c:plotArea>
    <c:legend>
      <c:legendPos val="r"/>
      <c:legendEntry>
        <c:idx val="8"/>
        <c:delete val="1"/>
      </c:legendEntry>
      <c:legendEntry>
        <c:idx val="9"/>
        <c:delete val="1"/>
      </c:legendEntry>
      <c:legendEntry>
        <c:idx val="10"/>
        <c:delete val="1"/>
      </c:legendEntry>
      <c:legendEntry>
        <c:idx val="11"/>
        <c:delete val="1"/>
      </c:legendEntry>
      <c:layout>
        <c:manualLayout>
          <c:xMode val="edge"/>
          <c:yMode val="edge"/>
          <c:x val="2.5768062599496638E-2"/>
          <c:y val="0.22953904810167344"/>
          <c:w val="0.27323645967425508"/>
          <c:h val="0.28589353349661195"/>
        </c:manualLayout>
      </c:layout>
      <c:txPr>
        <a:bodyPr/>
        <a:lstStyle/>
        <a:p>
          <a:pPr>
            <a:defRPr sz="1100"/>
          </a:pPr>
          <a:endParaRPr lang="en-US"/>
        </a:p>
      </c:txPr>
    </c:legend>
    <c:plotVisOnly val="1"/>
    <c:dispBlanksAs val="gap"/>
  </c:chart>
  <c:spPr>
    <a:ln>
      <a:noFill/>
    </a:ln>
  </c:spPr>
  <c:printSettings>
    <c:headerFooter/>
    <c:pageMargins b="0.75000000000000766" l="0.70000000000000062" r="0.70000000000000062" t="0.75000000000000766" header="0.30000000000000032" footer="0.30000000000000032"/>
    <c:pageSetup orientation="portrait"/>
  </c:printSettings>
  <c:userShapes r:id="rId1"/>
</c:chartSpace>
</file>

<file path=xl/charts/chart2.xml><?xml version="1.0" encoding="utf-8"?>
<c:chartSpace xmlns:c="http://schemas.openxmlformats.org/drawingml/2006/chart" xmlns:a="http://schemas.openxmlformats.org/drawingml/2006/main" xmlns:r="http://schemas.openxmlformats.org/officeDocument/2006/relationships">
  <c:lang val="en-US"/>
  <c:clrMapOvr bg1="lt1" tx1="dk1" bg2="lt2" tx2="dk2" accent1="accent1" accent2="accent2" accent3="accent3" accent4="accent4" accent5="accent5" accent6="accent6" hlink="hlink" folHlink="folHlink"/>
  <c:chart>
    <c:title>
      <c:tx>
        <c:rich>
          <a:bodyPr/>
          <a:lstStyle/>
          <a:p>
            <a:pPr>
              <a:defRPr sz="1800" b="1">
                <a:latin typeface="Arial"/>
                <a:ea typeface="Arial"/>
                <a:cs typeface="Arial"/>
              </a:defRPr>
            </a:pPr>
            <a:r>
              <a:rPr lang="en-US" sz="1800"/>
              <a:t>World Ecological Footprint by Component</a:t>
            </a:r>
          </a:p>
        </c:rich>
      </c:tx>
      <c:layout>
        <c:manualLayout>
          <c:xMode val="edge"/>
          <c:yMode val="edge"/>
          <c:x val="0.26629208333947907"/>
          <c:y val="8.6048226768421734E-2"/>
        </c:manualLayout>
      </c:layout>
    </c:title>
    <c:plotArea>
      <c:layout>
        <c:manualLayout>
          <c:layoutTarget val="inner"/>
          <c:xMode val="edge"/>
          <c:yMode val="edge"/>
          <c:x val="7.855689042031383E-2"/>
          <c:y val="0.14437810945273641"/>
          <c:w val="0.73404774136525719"/>
          <c:h val="0.77839973361540404"/>
        </c:manualLayout>
      </c:layout>
      <c:areaChart>
        <c:grouping val="stacked"/>
        <c:ser>
          <c:idx val="0"/>
          <c:order val="0"/>
          <c:tx>
            <c:v>Grazing Products</c:v>
          </c:tx>
          <c:spPr>
            <a:solidFill>
              <a:srgbClr val="FFE49C"/>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8.4691062360168129E-2</c:v>
              </c:pt>
              <c:pt idx="1">
                <c:v>8.4154395952230829E-2</c:v>
              </c:pt>
              <c:pt idx="2">
                <c:v>8.6543271235949779E-2</c:v>
              </c:pt>
              <c:pt idx="3">
                <c:v>8.5857376010570099E-2</c:v>
              </c:pt>
              <c:pt idx="4">
                <c:v>8.7874427311081207E-2</c:v>
              </c:pt>
              <c:pt idx="5">
                <c:v>8.7221633183047501E-2</c:v>
              </c:pt>
              <c:pt idx="6">
                <c:v>8.7868895033280311E-2</c:v>
              </c:pt>
              <c:pt idx="7">
                <c:v>8.865984496694447E-2</c:v>
              </c:pt>
              <c:pt idx="8">
                <c:v>8.8469831009356584E-2</c:v>
              </c:pt>
              <c:pt idx="9">
                <c:v>8.8852628856781066E-2</c:v>
              </c:pt>
              <c:pt idx="10">
                <c:v>8.9430271154490204E-2</c:v>
              </c:pt>
              <c:pt idx="11">
                <c:v>9.2173439761226994E-2</c:v>
              </c:pt>
              <c:pt idx="12">
                <c:v>9.023470989050425E-2</c:v>
              </c:pt>
              <c:pt idx="13">
                <c:v>9.2832645138063663E-2</c:v>
              </c:pt>
              <c:pt idx="14">
                <c:v>9.7736241566328805E-2</c:v>
              </c:pt>
              <c:pt idx="15">
                <c:v>9.7186312739250796E-2</c:v>
              </c:pt>
              <c:pt idx="16">
                <c:v>9.7084827283666547E-2</c:v>
              </c:pt>
              <c:pt idx="17">
                <c:v>9.6001382161844728E-2</c:v>
              </c:pt>
              <c:pt idx="18">
                <c:v>9.7293652726695781E-2</c:v>
              </c:pt>
              <c:pt idx="19">
                <c:v>9.9729058217110228E-2</c:v>
              </c:pt>
              <c:pt idx="20">
                <c:v>9.8373314665568479E-2</c:v>
              </c:pt>
              <c:pt idx="21">
                <c:v>9.724693441071483E-2</c:v>
              </c:pt>
              <c:pt idx="22">
                <c:v>9.7908048926321781E-2</c:v>
              </c:pt>
              <c:pt idx="23">
                <c:v>9.5215597632197405E-2</c:v>
              </c:pt>
              <c:pt idx="24">
                <c:v>9.247036857265728E-2</c:v>
              </c:pt>
              <c:pt idx="25">
                <c:v>9.3302215953854503E-2</c:v>
              </c:pt>
              <c:pt idx="26">
                <c:v>9.4172980031172498E-2</c:v>
              </c:pt>
              <c:pt idx="27">
                <c:v>9.5175901024645446E-2</c:v>
              </c:pt>
              <c:pt idx="28">
                <c:v>9.5248097605679705E-2</c:v>
              </c:pt>
              <c:pt idx="29">
                <c:v>9.4867187617765081E-2</c:v>
              </c:pt>
              <c:pt idx="30">
                <c:v>9.7718046895025501E-2</c:v>
              </c:pt>
              <c:pt idx="31">
                <c:v>9.8517259156748027E-2</c:v>
              </c:pt>
              <c:pt idx="32">
                <c:v>9.7162825247500001E-2</c:v>
              </c:pt>
              <c:pt idx="33">
                <c:v>9.7265617540986005E-2</c:v>
              </c:pt>
              <c:pt idx="34">
                <c:v>9.8625853823927856E-2</c:v>
              </c:pt>
              <c:pt idx="35">
                <c:v>9.5760268781997684E-2</c:v>
              </c:pt>
              <c:pt idx="36">
                <c:v>9.6396227703167497E-2</c:v>
              </c:pt>
              <c:pt idx="37">
                <c:v>9.5260558794320063E-2</c:v>
              </c:pt>
              <c:pt idx="38">
                <c:v>9.5895851566933268E-2</c:v>
              </c:pt>
              <c:pt idx="39">
                <c:v>9.7666693550794548E-2</c:v>
              </c:pt>
              <c:pt idx="40">
                <c:v>9.6000965967331528E-2</c:v>
              </c:pt>
              <c:pt idx="41">
                <c:v>9.7021078071954397E-2</c:v>
              </c:pt>
              <c:pt idx="42">
                <c:v>9.6623851414413028E-2</c:v>
              </c:pt>
              <c:pt idx="43">
                <c:v>9.378007339497331E-2</c:v>
              </c:pt>
              <c:pt idx="44">
                <c:v>9.3976061196028124E-2</c:v>
              </c:pt>
              <c:pt idx="45">
                <c:v>9.4651463174632633E-2</c:v>
              </c:pt>
              <c:pt idx="46">
                <c:v>9.4220204913776223E-2</c:v>
              </c:pt>
              <c:pt idx="47">
                <c:v>9.2793288303637506E-2</c:v>
              </c:pt>
              <c:pt idx="48">
                <c:v>9.3544404210213913E-2</c:v>
              </c:pt>
              <c:pt idx="49">
                <c:v>9.2654385099648573E-2</c:v>
              </c:pt>
              <c:pt idx="50">
                <c:v>9.1918493838574394E-2</c:v>
              </c:pt>
              <c:pt idx="51">
                <c:v>9.1743174466267882E-2</c:v>
              </c:pt>
            </c:numLit>
          </c:val>
        </c:ser>
        <c:ser>
          <c:idx val="2"/>
          <c:order val="1"/>
          <c:tx>
            <c:v>Forest Products</c:v>
          </c:tx>
          <c:spPr>
            <a:solidFill>
              <a:srgbClr val="B0CA90"/>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0.13778138092509473</c:v>
              </c:pt>
              <c:pt idx="1">
                <c:v>0.13799547644728583</c:v>
              </c:pt>
              <c:pt idx="2">
                <c:v>0.13928608151114588</c:v>
              </c:pt>
              <c:pt idx="3">
                <c:v>0.14313867986203799</c:v>
              </c:pt>
              <c:pt idx="4">
                <c:v>0.14444329675862688</c:v>
              </c:pt>
              <c:pt idx="5">
                <c:v>0.14493920676785582</c:v>
              </c:pt>
              <c:pt idx="6">
                <c:v>0.14638219075740003</c:v>
              </c:pt>
              <c:pt idx="7">
                <c:v>0.14722767156642982</c:v>
              </c:pt>
              <c:pt idx="8">
                <c:v>0.14869749184932327</c:v>
              </c:pt>
              <c:pt idx="9">
                <c:v>0.15129392689042512</c:v>
              </c:pt>
              <c:pt idx="10">
                <c:v>0.15156236281024082</c:v>
              </c:pt>
              <c:pt idx="11">
                <c:v>0.15230449001771068</c:v>
              </c:pt>
              <c:pt idx="12">
                <c:v>0.15565914814608944</c:v>
              </c:pt>
              <c:pt idx="13">
                <c:v>0.15642834363041883</c:v>
              </c:pt>
              <c:pt idx="14">
                <c:v>0.15243955815507673</c:v>
              </c:pt>
              <c:pt idx="15">
                <c:v>0.15727100522240944</c:v>
              </c:pt>
              <c:pt idx="16">
                <c:v>0.15790105048763803</c:v>
              </c:pt>
              <c:pt idx="17">
                <c:v>0.15873492498701244</c:v>
              </c:pt>
              <c:pt idx="18">
                <c:v>0.16257928856379841</c:v>
              </c:pt>
              <c:pt idx="19">
                <c:v>0.161665185241647</c:v>
              </c:pt>
              <c:pt idx="20">
                <c:v>0.15852738838630412</c:v>
              </c:pt>
              <c:pt idx="21">
                <c:v>0.15571958907983982</c:v>
              </c:pt>
              <c:pt idx="22">
                <c:v>0.16261580992143501</c:v>
              </c:pt>
              <c:pt idx="23">
                <c:v>0.16452837051648353</c:v>
              </c:pt>
              <c:pt idx="24">
                <c:v>0.162161164894082</c:v>
              </c:pt>
              <c:pt idx="25">
                <c:v>0.16584723639355001</c:v>
              </c:pt>
              <c:pt idx="26">
                <c:v>0.16922548362406159</c:v>
              </c:pt>
              <c:pt idx="27">
                <c:v>0.17262892682726241</c:v>
              </c:pt>
              <c:pt idx="28">
                <c:v>0.17206292148601099</c:v>
              </c:pt>
              <c:pt idx="29">
                <c:v>0.170178656891109</c:v>
              </c:pt>
              <c:pt idx="30">
                <c:v>0.16398870449531641</c:v>
              </c:pt>
              <c:pt idx="31">
                <c:v>0.1584883923063935</c:v>
              </c:pt>
              <c:pt idx="32">
                <c:v>0.15689769878486373</c:v>
              </c:pt>
              <c:pt idx="33">
                <c:v>0.15538332430233859</c:v>
              </c:pt>
              <c:pt idx="34">
                <c:v>0.15954166337236794</c:v>
              </c:pt>
              <c:pt idx="35">
                <c:v>0.15539111279547282</c:v>
              </c:pt>
              <c:pt idx="36">
                <c:v>0.15827849866528076</c:v>
              </c:pt>
              <c:pt idx="37">
                <c:v>0.15563262174838388</c:v>
              </c:pt>
              <c:pt idx="38">
                <c:v>0.15806673054939926</c:v>
              </c:pt>
              <c:pt idx="39">
                <c:v>0.16362964940084487</c:v>
              </c:pt>
              <c:pt idx="40">
                <c:v>0.15709990385365241</c:v>
              </c:pt>
              <c:pt idx="41">
                <c:v>0.16107787544313287</c:v>
              </c:pt>
              <c:pt idx="42">
                <c:v>0.16341099944473741</c:v>
              </c:pt>
              <c:pt idx="43">
                <c:v>0.16320922848008601</c:v>
              </c:pt>
              <c:pt idx="44">
                <c:v>0.16618132822802487</c:v>
              </c:pt>
              <c:pt idx="45">
                <c:v>0.163626103190564</c:v>
              </c:pt>
              <c:pt idx="46">
                <c:v>0.16420732570049959</c:v>
              </c:pt>
              <c:pt idx="47">
                <c:v>0.15391049423130523</c:v>
              </c:pt>
              <c:pt idx="48">
                <c:v>0.148026362948217</c:v>
              </c:pt>
              <c:pt idx="49">
                <c:v>0.15454774106002603</c:v>
              </c:pt>
              <c:pt idx="50">
                <c:v>0.15796010811548894</c:v>
              </c:pt>
              <c:pt idx="51">
                <c:v>0.15825524282230247</c:v>
              </c:pt>
            </c:numLit>
          </c:val>
        </c:ser>
        <c:ser>
          <c:idx val="5"/>
          <c:order val="2"/>
          <c:tx>
            <c:v>Built-up Land</c:v>
          </c:tx>
          <c:spPr>
            <a:solidFill>
              <a:srgbClr val="C60C13"/>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8.8211552473250066E-3</c:v>
              </c:pt>
              <c:pt idx="1">
                <c:v>9.2836945935098614E-3</c:v>
              </c:pt>
              <c:pt idx="2">
                <c:v>9.504343928630558E-3</c:v>
              </c:pt>
              <c:pt idx="3">
                <c:v>9.8896694435637953E-3</c:v>
              </c:pt>
              <c:pt idx="4">
                <c:v>1.01875138255632E-2</c:v>
              </c:pt>
              <c:pt idx="5">
                <c:v>1.0924675996589549E-2</c:v>
              </c:pt>
              <c:pt idx="6">
                <c:v>1.1370669072485901E-2</c:v>
              </c:pt>
              <c:pt idx="7">
                <c:v>1.1829859022073057E-2</c:v>
              </c:pt>
              <c:pt idx="8">
                <c:v>1.2170001496116321E-2</c:v>
              </c:pt>
              <c:pt idx="9">
                <c:v>1.2700174894756073E-2</c:v>
              </c:pt>
              <c:pt idx="10">
                <c:v>1.3485719866855055E-2</c:v>
              </c:pt>
              <c:pt idx="11">
                <c:v>1.3499121261660682E-2</c:v>
              </c:pt>
              <c:pt idx="12">
                <c:v>1.4341765156984401E-2</c:v>
              </c:pt>
              <c:pt idx="13">
                <c:v>1.43357451390888E-2</c:v>
              </c:pt>
              <c:pt idx="14">
                <c:v>1.4721305456868648E-2</c:v>
              </c:pt>
              <c:pt idx="15">
                <c:v>1.5524766042984901E-2</c:v>
              </c:pt>
              <c:pt idx="16">
                <c:v>1.5886566200457364E-2</c:v>
              </c:pt>
              <c:pt idx="17">
                <c:v>1.6949077589110968E-2</c:v>
              </c:pt>
              <c:pt idx="18">
                <c:v>1.71222486665293E-2</c:v>
              </c:pt>
              <c:pt idx="19">
                <c:v>1.7186183294018584E-2</c:v>
              </c:pt>
              <c:pt idx="20">
                <c:v>1.8044245660255021E-2</c:v>
              </c:pt>
              <c:pt idx="21">
                <c:v>1.8988449786400723E-2</c:v>
              </c:pt>
              <c:pt idx="22">
                <c:v>1.89226127762731E-2</c:v>
              </c:pt>
              <c:pt idx="23">
                <c:v>2.0219343692202397E-2</c:v>
              </c:pt>
              <c:pt idx="24">
                <c:v>2.1299799110110401E-2</c:v>
              </c:pt>
              <c:pt idx="25">
                <c:v>2.1710346299438198E-2</c:v>
              </c:pt>
              <c:pt idx="26">
                <c:v>2.2142967732190152E-2</c:v>
              </c:pt>
              <c:pt idx="27">
                <c:v>2.1965065524766236E-2</c:v>
              </c:pt>
              <c:pt idx="28">
                <c:v>2.3170893353490287E-2</c:v>
              </c:pt>
              <c:pt idx="29">
                <c:v>2.4191113499165612E-2</c:v>
              </c:pt>
              <c:pt idx="30">
                <c:v>2.4104343985156956E-2</c:v>
              </c:pt>
              <c:pt idx="31">
                <c:v>2.4392990130739197E-2</c:v>
              </c:pt>
              <c:pt idx="32">
                <c:v>2.4595838957656602E-2</c:v>
              </c:pt>
              <c:pt idx="33">
                <c:v>2.5494983342071998E-2</c:v>
              </c:pt>
              <c:pt idx="34">
                <c:v>2.5383169003939752E-2</c:v>
              </c:pt>
              <c:pt idx="35">
                <c:v>2.6777903226614969E-2</c:v>
              </c:pt>
              <c:pt idx="36">
                <c:v>2.7399810745993302E-2</c:v>
              </c:pt>
              <c:pt idx="37">
                <c:v>2.80767962351712E-2</c:v>
              </c:pt>
              <c:pt idx="38">
                <c:v>2.87142971491815E-2</c:v>
              </c:pt>
              <c:pt idx="39">
                <c:v>2.9078381941681587E-2</c:v>
              </c:pt>
              <c:pt idx="40">
                <c:v>2.9948149826272752E-2</c:v>
              </c:pt>
              <c:pt idx="41">
                <c:v>3.0120414387326901E-2</c:v>
              </c:pt>
              <c:pt idx="42">
                <c:v>3.0806519794912401E-2</c:v>
              </c:pt>
              <c:pt idx="43">
                <c:v>3.2419034505361842E-2</c:v>
              </c:pt>
              <c:pt idx="44">
                <c:v>3.2595441773623862E-2</c:v>
              </c:pt>
              <c:pt idx="45">
                <c:v>3.3225683800885399E-2</c:v>
              </c:pt>
              <c:pt idx="46">
                <c:v>3.4103615774165139E-2</c:v>
              </c:pt>
              <c:pt idx="47">
                <c:v>3.5449980579667362E-2</c:v>
              </c:pt>
              <c:pt idx="48">
                <c:v>3.5802778431705012E-2</c:v>
              </c:pt>
              <c:pt idx="49">
                <c:v>3.6384024930930473E-2</c:v>
              </c:pt>
              <c:pt idx="50">
                <c:v>3.7037881342668603E-2</c:v>
              </c:pt>
              <c:pt idx="51">
                <c:v>3.7151410077610456E-2</c:v>
              </c:pt>
            </c:numLit>
          </c:val>
        </c:ser>
        <c:ser>
          <c:idx val="1"/>
          <c:order val="3"/>
          <c:tx>
            <c:v>Crops</c:v>
          </c:tx>
          <c:spPr>
            <a:solidFill>
              <a:srgbClr val="FFA25D"/>
            </a:solidFill>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0.15564764005516576</c:v>
              </c:pt>
              <c:pt idx="1">
                <c:v>0.16132518987817199</c:v>
              </c:pt>
              <c:pt idx="2">
                <c:v>0.16314440407204844</c:v>
              </c:pt>
              <c:pt idx="3">
                <c:v>0.16692960816129868</c:v>
              </c:pt>
              <c:pt idx="4">
                <c:v>0.16928421006573599</c:v>
              </c:pt>
              <c:pt idx="5">
                <c:v>0.17763330890423501</c:v>
              </c:pt>
              <c:pt idx="6">
                <c:v>0.18187592887609799</c:v>
              </c:pt>
              <c:pt idx="7">
                <c:v>0.18688712070079541</c:v>
              </c:pt>
              <c:pt idx="8">
                <c:v>0.19075196803170597</c:v>
              </c:pt>
              <c:pt idx="9">
                <c:v>0.19488773160373488</c:v>
              </c:pt>
              <c:pt idx="10">
                <c:v>0.20259851263742959</c:v>
              </c:pt>
              <c:pt idx="11">
                <c:v>0.19854022986997599</c:v>
              </c:pt>
              <c:pt idx="12">
                <c:v>0.20791143076469912</c:v>
              </c:pt>
              <c:pt idx="13">
                <c:v>0.20388076791753187</c:v>
              </c:pt>
              <c:pt idx="14">
                <c:v>0.20541404148657194</c:v>
              </c:pt>
              <c:pt idx="15">
                <c:v>0.21312580292655567</c:v>
              </c:pt>
              <c:pt idx="16">
                <c:v>0.21382469837237053</c:v>
              </c:pt>
              <c:pt idx="17">
                <c:v>0.22504772385440999</c:v>
              </c:pt>
              <c:pt idx="18">
                <c:v>0.22393510575435399</c:v>
              </c:pt>
              <c:pt idx="19">
                <c:v>0.22112841972742653</c:v>
              </c:pt>
              <c:pt idx="20">
                <c:v>0.22777326308531501</c:v>
              </c:pt>
              <c:pt idx="21">
                <c:v>0.23776405522014299</c:v>
              </c:pt>
              <c:pt idx="22">
                <c:v>0.233269556228478</c:v>
              </c:pt>
              <c:pt idx="23">
                <c:v>0.24776482165448099</c:v>
              </c:pt>
              <c:pt idx="24">
                <c:v>0.25908627809417512</c:v>
              </c:pt>
              <c:pt idx="25">
                <c:v>0.26110895327848138</c:v>
              </c:pt>
              <c:pt idx="26">
                <c:v>0.26245175394239101</c:v>
              </c:pt>
              <c:pt idx="27">
                <c:v>0.25611990236076132</c:v>
              </c:pt>
              <c:pt idx="28">
                <c:v>0.26605009579946648</c:v>
              </c:pt>
              <c:pt idx="29">
                <c:v>0.27388305403070701</c:v>
              </c:pt>
              <c:pt idx="30">
                <c:v>0.26913467616166598</c:v>
              </c:pt>
              <c:pt idx="31">
                <c:v>0.26815381513805098</c:v>
              </c:pt>
              <c:pt idx="32">
                <c:v>0.26652783567195498</c:v>
              </c:pt>
              <c:pt idx="33">
                <c:v>0.27240519041021499</c:v>
              </c:pt>
              <c:pt idx="34">
                <c:v>0.26752887513495593</c:v>
              </c:pt>
              <c:pt idx="35">
                <c:v>0.27713222584581232</c:v>
              </c:pt>
              <c:pt idx="36">
                <c:v>0.28100251248670999</c:v>
              </c:pt>
              <c:pt idx="37">
                <c:v>0.28493285195521811</c:v>
              </c:pt>
              <c:pt idx="38">
                <c:v>0.28815055280115576</c:v>
              </c:pt>
              <c:pt idx="39">
                <c:v>0.28755837245187132</c:v>
              </c:pt>
              <c:pt idx="40">
                <c:v>0.2923288413509943</c:v>
              </c:pt>
              <c:pt idx="41">
                <c:v>0.28974668255140401</c:v>
              </c:pt>
              <c:pt idx="42">
                <c:v>0.29425267977971348</c:v>
              </c:pt>
              <c:pt idx="43">
                <c:v>0.30709165562202001</c:v>
              </c:pt>
              <c:pt idx="44">
                <c:v>0.30652770838985793</c:v>
              </c:pt>
              <c:pt idx="45">
                <c:v>0.30681345910886176</c:v>
              </c:pt>
              <c:pt idx="46">
                <c:v>0.31150758031577935</c:v>
              </c:pt>
              <c:pt idx="47">
                <c:v>0.32086372245148698</c:v>
              </c:pt>
              <c:pt idx="48">
                <c:v>0.31974605277423701</c:v>
              </c:pt>
              <c:pt idx="49">
                <c:v>0.320787451638677</c:v>
              </c:pt>
              <c:pt idx="50">
                <c:v>0.32508200126298653</c:v>
              </c:pt>
              <c:pt idx="51">
                <c:v>0.32608564748857</c:v>
              </c:pt>
            </c:numLit>
          </c:val>
        </c:ser>
        <c:ser>
          <c:idx val="3"/>
          <c:order val="4"/>
          <c:tx>
            <c:v>Fish</c:v>
          </c:tx>
          <c:spPr>
            <a:solidFill>
              <a:srgbClr val="4C88C4"/>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3.05220366483273E-2</c:v>
              </c:pt>
              <c:pt idx="1">
                <c:v>3.1731176264238298E-2</c:v>
              </c:pt>
              <c:pt idx="2">
                <c:v>3.2697030766587601E-2</c:v>
              </c:pt>
              <c:pt idx="3">
                <c:v>3.1759444956595002E-2</c:v>
              </c:pt>
              <c:pt idx="4">
                <c:v>3.4089074151448698E-2</c:v>
              </c:pt>
              <c:pt idx="5">
                <c:v>3.60051019981419E-2</c:v>
              </c:pt>
              <c:pt idx="6">
                <c:v>3.8160439246639165E-2</c:v>
              </c:pt>
              <c:pt idx="7">
                <c:v>4.0345244030586501E-2</c:v>
              </c:pt>
              <c:pt idx="8">
                <c:v>3.998907720434261E-2</c:v>
              </c:pt>
              <c:pt idx="9">
                <c:v>4.03442688699115E-2</c:v>
              </c:pt>
              <c:pt idx="10">
                <c:v>3.9262221372243201E-2</c:v>
              </c:pt>
              <c:pt idx="11">
                <c:v>4.1288927953404032E-2</c:v>
              </c:pt>
              <c:pt idx="12">
                <c:v>4.2138645255024802E-2</c:v>
              </c:pt>
              <c:pt idx="13">
                <c:v>4.3619995157997214E-2</c:v>
              </c:pt>
              <c:pt idx="14">
                <c:v>4.1307219421500903E-2</c:v>
              </c:pt>
              <c:pt idx="15">
                <c:v>4.1915676066411812E-2</c:v>
              </c:pt>
              <c:pt idx="16">
                <c:v>4.0382021175477095E-2</c:v>
              </c:pt>
              <c:pt idx="17">
                <c:v>3.9760106917936799E-2</c:v>
              </c:pt>
              <c:pt idx="18">
                <c:v>4.0127273512825322E-2</c:v>
              </c:pt>
              <c:pt idx="19">
                <c:v>4.0776370754724324E-2</c:v>
              </c:pt>
              <c:pt idx="20">
                <c:v>4.1275894994434396E-2</c:v>
              </c:pt>
              <c:pt idx="21">
                <c:v>4.1086098509537802E-2</c:v>
              </c:pt>
              <c:pt idx="22">
                <c:v>4.1355026888358098E-2</c:v>
              </c:pt>
              <c:pt idx="23">
                <c:v>4.1359741882293799E-2</c:v>
              </c:pt>
              <c:pt idx="24">
                <c:v>4.1271604676763357E-2</c:v>
              </c:pt>
              <c:pt idx="25">
                <c:v>4.2921197492963699E-2</c:v>
              </c:pt>
              <c:pt idx="26">
                <c:v>4.4881690201580733E-2</c:v>
              </c:pt>
              <c:pt idx="27">
                <c:v>4.6731128136920902E-2</c:v>
              </c:pt>
              <c:pt idx="28">
                <c:v>4.5873917389794704E-2</c:v>
              </c:pt>
              <c:pt idx="29">
                <c:v>4.4611113059926606E-2</c:v>
              </c:pt>
              <c:pt idx="30">
                <c:v>4.4549081474326402E-2</c:v>
              </c:pt>
              <c:pt idx="31">
                <c:v>4.4609592542266402E-2</c:v>
              </c:pt>
              <c:pt idx="32">
                <c:v>4.5230466135789599E-2</c:v>
              </c:pt>
              <c:pt idx="33">
                <c:v>4.7101617214336707E-2</c:v>
              </c:pt>
              <c:pt idx="34">
                <c:v>4.95916961905149E-2</c:v>
              </c:pt>
              <c:pt idx="35">
                <c:v>4.9453187296623527E-2</c:v>
              </c:pt>
              <c:pt idx="36">
                <c:v>4.9596038191925665E-2</c:v>
              </c:pt>
              <c:pt idx="37">
                <c:v>4.9407602291709804E-2</c:v>
              </c:pt>
              <c:pt idx="38">
                <c:v>4.95498758263564E-2</c:v>
              </c:pt>
              <c:pt idx="39">
                <c:v>4.9152290134024397E-2</c:v>
              </c:pt>
              <c:pt idx="40">
                <c:v>4.9315165453749102E-2</c:v>
              </c:pt>
              <c:pt idx="41">
                <c:v>4.9644091501177302E-2</c:v>
              </c:pt>
              <c:pt idx="42">
                <c:v>5.0911624238423075E-2</c:v>
              </c:pt>
              <c:pt idx="43">
                <c:v>5.1338711941116486E-2</c:v>
              </c:pt>
              <c:pt idx="44">
                <c:v>5.1387323606631424E-2</c:v>
              </c:pt>
              <c:pt idx="45">
                <c:v>5.1871735468951685E-2</c:v>
              </c:pt>
              <c:pt idx="46">
                <c:v>5.1047775486177657E-2</c:v>
              </c:pt>
              <c:pt idx="47">
                <c:v>4.9884846966633332E-2</c:v>
              </c:pt>
              <c:pt idx="48">
                <c:v>4.9717657786107615E-2</c:v>
              </c:pt>
              <c:pt idx="49">
                <c:v>4.9925556517332485E-2</c:v>
              </c:pt>
              <c:pt idx="50">
                <c:v>5.0144867518651298E-2</c:v>
              </c:pt>
              <c:pt idx="51">
                <c:v>5.0976500043945133E-2</c:v>
              </c:pt>
            </c:numLit>
          </c:val>
        </c:ser>
        <c:ser>
          <c:idx val="4"/>
          <c:order val="5"/>
          <c:tx>
            <c:v>Carbon</c:v>
          </c:tx>
          <c:spPr>
            <a:solidFill>
              <a:srgbClr val="005595"/>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0.314281608033605</c:v>
              </c:pt>
              <c:pt idx="1">
                <c:v>0.32573455246432775</c:v>
              </c:pt>
              <c:pt idx="2">
                <c:v>0.348609518065014</c:v>
              </c:pt>
              <c:pt idx="3">
                <c:v>0.368482173904295</c:v>
              </c:pt>
              <c:pt idx="4">
                <c:v>0.38745502875430532</c:v>
              </c:pt>
              <c:pt idx="5">
                <c:v>0.40373260388276538</c:v>
              </c:pt>
              <c:pt idx="6">
                <c:v>0.41335915010278701</c:v>
              </c:pt>
              <c:pt idx="7">
                <c:v>0.43559946642219999</c:v>
              </c:pt>
              <c:pt idx="8">
                <c:v>0.46777455752162</c:v>
              </c:pt>
              <c:pt idx="9">
                <c:v>0.51089915203576564</c:v>
              </c:pt>
              <c:pt idx="10">
                <c:v>0.52730349062799198</c:v>
              </c:pt>
              <c:pt idx="11">
                <c:v>0.557135154947072</c:v>
              </c:pt>
              <c:pt idx="12">
                <c:v>0.58810480374719798</c:v>
              </c:pt>
              <c:pt idx="13">
                <c:v>0.58242111959807363</c:v>
              </c:pt>
              <c:pt idx="14">
                <c:v>0.57511425136113403</c:v>
              </c:pt>
              <c:pt idx="15">
                <c:v>0.60698762566474063</c:v>
              </c:pt>
              <c:pt idx="16">
                <c:v>0.62819927092380734</c:v>
              </c:pt>
              <c:pt idx="17">
                <c:v>0.63327869050162799</c:v>
              </c:pt>
              <c:pt idx="18">
                <c:v>0.66071011465749052</c:v>
              </c:pt>
              <c:pt idx="19">
                <c:v>0.64120768038028864</c:v>
              </c:pt>
              <c:pt idx="20">
                <c:v>0.61119150737561823</c:v>
              </c:pt>
              <c:pt idx="21">
                <c:v>0.58882240788839302</c:v>
              </c:pt>
              <c:pt idx="22">
                <c:v>0.58896490332249996</c:v>
              </c:pt>
              <c:pt idx="23">
                <c:v>0.60021149395340123</c:v>
              </c:pt>
              <c:pt idx="24">
                <c:v>0.60312778317881965</c:v>
              </c:pt>
              <c:pt idx="25">
                <c:v>0.61477027254553507</c:v>
              </c:pt>
              <c:pt idx="26">
                <c:v>0.63600906107669863</c:v>
              </c:pt>
              <c:pt idx="27">
                <c:v>0.67108356579032857</c:v>
              </c:pt>
              <c:pt idx="28">
                <c:v>0.67651097501144897</c:v>
              </c:pt>
              <c:pt idx="29">
                <c:v>0.670061851771386</c:v>
              </c:pt>
              <c:pt idx="30">
                <c:v>0.684100061181386</c:v>
              </c:pt>
              <c:pt idx="31">
                <c:v>0.67798082250738534</c:v>
              </c:pt>
              <c:pt idx="32">
                <c:v>0.68222168490643698</c:v>
              </c:pt>
              <c:pt idx="33">
                <c:v>0.68307456307561598</c:v>
              </c:pt>
              <c:pt idx="34">
                <c:v>0.70805063415105862</c:v>
              </c:pt>
              <c:pt idx="35">
                <c:v>0.7169395736775217</c:v>
              </c:pt>
              <c:pt idx="36">
                <c:v>0.72013973608371895</c:v>
              </c:pt>
              <c:pt idx="37">
                <c:v>0.71364134303601723</c:v>
              </c:pt>
              <c:pt idx="38">
                <c:v>0.70803787985828004</c:v>
              </c:pt>
              <c:pt idx="39">
                <c:v>0.73522646715800599</c:v>
              </c:pt>
              <c:pt idx="40">
                <c:v>0.73840929727833571</c:v>
              </c:pt>
              <c:pt idx="41">
                <c:v>0.75278671320641999</c:v>
              </c:pt>
              <c:pt idx="42">
                <c:v>0.79507088664994963</c:v>
              </c:pt>
              <c:pt idx="43">
                <c:v>0.82725784606234298</c:v>
              </c:pt>
              <c:pt idx="44">
                <c:v>0.86476958713770402</c:v>
              </c:pt>
              <c:pt idx="45">
                <c:v>0.89998116173791765</c:v>
              </c:pt>
              <c:pt idx="46">
                <c:v>0.92768338753173596</c:v>
              </c:pt>
              <c:pt idx="47">
                <c:v>0.92367555664039747</c:v>
              </c:pt>
              <c:pt idx="48">
                <c:v>0.904221917417663</c:v>
              </c:pt>
              <c:pt idx="49">
                <c:v>0.96458495137273959</c:v>
              </c:pt>
              <c:pt idx="50">
                <c:v>0.98332544461620996</c:v>
              </c:pt>
              <c:pt idx="51">
                <c:v>0.97865320909159959</c:v>
              </c:pt>
            </c:numLit>
          </c:val>
        </c:ser>
        <c:axId val="102439168"/>
        <c:axId val="70300416"/>
      </c:areaChart>
      <c:lineChart>
        <c:grouping val="standard"/>
        <c:ser>
          <c:idx val="6"/>
          <c:order val="6"/>
          <c:tx>
            <c:v>World Biocapacity</c:v>
          </c:tx>
          <c:spPr>
            <a:ln w="38100">
              <a:solidFill>
                <a:srgbClr val="00A100"/>
              </a:solidFill>
            </a:ln>
          </c:spPr>
          <c:marker>
            <c:symbol val="none"/>
          </c:marke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numLit>
          </c:val>
        </c:ser>
        <c:marker val="1"/>
        <c:axId val="102439168"/>
        <c:axId val="70300416"/>
      </c:lineChart>
      <c:dateAx>
        <c:axId val="102439168"/>
        <c:scaling>
          <c:orientation val="minMax"/>
          <c:max val="40912"/>
          <c:min val="22282"/>
        </c:scaling>
        <c:axPos val="b"/>
        <c:numFmt formatCode="yyyy" sourceLinked="0"/>
        <c:tickLblPos val="nextTo"/>
        <c:txPr>
          <a:bodyPr rot="0" vert="horz"/>
          <a:lstStyle/>
          <a:p>
            <a:pPr>
              <a:defRPr sz="1400">
                <a:latin typeface="Arial"/>
                <a:ea typeface="Arial"/>
                <a:cs typeface="Arial"/>
              </a:defRPr>
            </a:pPr>
            <a:endParaRPr lang="en-US"/>
          </a:p>
        </c:txPr>
        <c:crossAx val="70300416"/>
        <c:crossesAt val="0"/>
        <c:lblOffset val="100"/>
        <c:baseTimeUnit val="days"/>
        <c:majorUnit val="3726"/>
        <c:majorTimeUnit val="days"/>
      </c:dateAx>
      <c:valAx>
        <c:axId val="70300416"/>
        <c:scaling>
          <c:orientation val="minMax"/>
          <c:max val="1.8"/>
          <c:min val="0"/>
        </c:scaling>
        <c:axPos val="l"/>
        <c:title>
          <c:tx>
            <c:rich>
              <a:bodyPr rot="-5400000" vert="horz"/>
              <a:lstStyle/>
              <a:p>
                <a:pPr>
                  <a:defRPr sz="1600">
                    <a:solidFill>
                      <a:sysClr val="windowText" lastClr="000000"/>
                    </a:solidFill>
                  </a:defRPr>
                </a:pPr>
                <a:r>
                  <a:rPr lang="en-US" sz="1600" b="0" i="0" baseline="0">
                    <a:solidFill>
                      <a:sysClr val="windowText" lastClr="000000"/>
                    </a:solidFill>
                  </a:rPr>
                  <a:t>Number of Earths available and demanded</a:t>
                </a:r>
              </a:p>
            </c:rich>
          </c:tx>
          <c:layout>
            <c:manualLayout>
              <c:xMode val="edge"/>
              <c:yMode val="edge"/>
              <c:x val="1.2534475953612081E-2"/>
              <c:y val="0.25795034290833679"/>
            </c:manualLayout>
          </c:layout>
        </c:title>
        <c:numFmt formatCode="General" sourceLinked="0"/>
        <c:majorTickMark val="none"/>
        <c:tickLblPos val="nextTo"/>
        <c:txPr>
          <a:bodyPr/>
          <a:lstStyle/>
          <a:p>
            <a:pPr>
              <a:defRPr sz="1400">
                <a:latin typeface="Arial"/>
                <a:ea typeface="Arial"/>
                <a:cs typeface="Arial"/>
              </a:defRPr>
            </a:pPr>
            <a:endParaRPr lang="en-US"/>
          </a:p>
        </c:txPr>
        <c:crossAx val="102439168"/>
        <c:crosses val="autoZero"/>
        <c:crossBetween val="midCat"/>
        <c:majorUnit val="0.5"/>
      </c:valAx>
      <c:spPr>
        <a:noFill/>
      </c:spPr>
    </c:plotArea>
    <c:legend>
      <c:legendPos val="r"/>
      <c:legendEntry>
        <c:idx val="6"/>
        <c:delete val="1"/>
      </c:legendEntry>
      <c:layout>
        <c:manualLayout>
          <c:xMode val="edge"/>
          <c:yMode val="edge"/>
          <c:x val="0.81498696443044127"/>
          <c:y val="0.42902830653744695"/>
          <c:w val="0.18339435211427388"/>
          <c:h val="0.34039895524215524"/>
        </c:manualLayout>
      </c:layout>
      <c:txPr>
        <a:bodyPr/>
        <a:lstStyle/>
        <a:p>
          <a:pPr>
            <a:defRPr sz="1400" b="0">
              <a:latin typeface="Arial"/>
              <a:ea typeface="Arial"/>
              <a:cs typeface="Arial"/>
            </a:defRPr>
          </a:pPr>
          <a:endParaRPr lang="en-US"/>
        </a:p>
      </c:txPr>
    </c:legend>
    <c:plotVisOnly val="1"/>
    <c:dispBlanksAs val="zero"/>
  </c:chart>
  <c:spPr>
    <a:noFill/>
    <a:ln>
      <a:noFill/>
    </a:ln>
  </c:spPr>
  <c:printSettings>
    <c:headerFooter/>
    <c:pageMargins b="0.75000000000001465" l="0.70000000000000062" r="0.70000000000000062" t="0.75000000000001465" header="0.30000000000000032" footer="0.30000000000000032"/>
    <c:pageSetup orientation="portrait"/>
  </c:printSettings>
</c:chartSpace>
</file>

<file path=xl/charts/chart3.xml><?xml version="1.0" encoding="utf-8"?>
<c:chartSpace xmlns:c="http://schemas.openxmlformats.org/drawingml/2006/chart" xmlns:a="http://schemas.openxmlformats.org/drawingml/2006/main" xmlns:r="http://schemas.openxmlformats.org/officeDocument/2006/relationships">
  <c:lang val="en-US"/>
  <c:chart>
    <c:title>
      <c:tx>
        <c:rich>
          <a:bodyPr/>
          <a:lstStyle/>
          <a:p>
            <a:pPr>
              <a:defRPr/>
            </a:pPr>
            <a:r>
              <a:rPr lang="en-US"/>
              <a:t>Ecological Footprint Per Person and HDI of</a:t>
            </a:r>
            <a:r>
              <a:rPr lang="en-US" baseline="0"/>
              <a:t> </a:t>
            </a:r>
          </a:p>
          <a:p>
            <a:pPr>
              <a:defRPr/>
            </a:pPr>
            <a:r>
              <a:rPr lang="en-US" baseline="0"/>
              <a:t>Nations</a:t>
            </a:r>
            <a:r>
              <a:rPr lang="en-US"/>
              <a:t> by World Regions (2012)</a:t>
            </a:r>
          </a:p>
        </c:rich>
      </c:tx>
      <c:layout>
        <c:manualLayout>
          <c:xMode val="edge"/>
          <c:yMode val="edge"/>
          <c:x val="0.18438595776106384"/>
          <c:y val="1.7694265772908717E-2"/>
        </c:manualLayout>
      </c:layout>
      <c:overlay val="1"/>
    </c:title>
    <c:plotArea>
      <c:layout>
        <c:manualLayout>
          <c:layoutTarget val="inner"/>
          <c:xMode val="edge"/>
          <c:yMode val="edge"/>
          <c:x val="1.6323143816189861E-2"/>
          <c:y val="6.441854376703339E-2"/>
          <c:w val="0.91410839857437665"/>
          <c:h val="0.81665358991527959"/>
        </c:manualLayout>
      </c:layout>
      <c:scatterChart>
        <c:scatterStyle val="lineMarker"/>
        <c:ser>
          <c:idx val="0"/>
          <c:order val="0"/>
          <c:tx>
            <c:v>Africa</c:v>
          </c:tx>
          <c:spPr>
            <a:ln w="28575">
              <a:noFill/>
            </a:ln>
          </c:spPr>
          <c:marker>
            <c:symbol val="circle"/>
            <c:size val="7"/>
            <c:spPr>
              <a:solidFill>
                <a:srgbClr val="FFC000"/>
              </a:solidFill>
              <a:ln>
                <a:noFill/>
              </a:ln>
            </c:spPr>
          </c:marker>
          <c:xVal>
            <c:numLit>
              <c:formatCode>General</c:formatCode>
              <c:ptCount val="49"/>
              <c:pt idx="0">
                <c:v>0.38636800000000188</c:v>
              </c:pt>
              <c:pt idx="1">
                <c:v>0.55398499999999951</c:v>
              </c:pt>
              <c:pt idx="2">
                <c:v>0.50200500000000003</c:v>
              </c:pt>
              <c:pt idx="3">
                <c:v>0.38860500000000031</c:v>
              </c:pt>
              <c:pt idx="4">
                <c:v>0.429037</c:v>
              </c:pt>
              <c:pt idx="5">
                <c:v>0.38038900000000153</c:v>
              </c:pt>
              <c:pt idx="6">
                <c:v>0.53095099999999951</c:v>
              </c:pt>
              <c:pt idx="7">
                <c:v>0.76896799999999998</c:v>
              </c:pt>
              <c:pt idx="8">
                <c:v>0.49632600000000188</c:v>
              </c:pt>
              <c:pt idx="9">
                <c:v>0.47965800000000008</c:v>
              </c:pt>
              <c:pt idx="10">
                <c:v>0.48602700000000032</c:v>
              </c:pt>
              <c:pt idx="11">
                <c:v>0.41059800000000002</c:v>
              </c:pt>
              <c:pt idx="12">
                <c:v>0.48361400000000032</c:v>
              </c:pt>
              <c:pt idx="13">
                <c:v>0.4837010000000001</c:v>
              </c:pt>
              <c:pt idx="14">
                <c:v>0.52364699999999997</c:v>
              </c:pt>
              <c:pt idx="15">
                <c:v>0.37010500000000002</c:v>
              </c:pt>
              <c:pt idx="16">
                <c:v>0.50111199999999956</c:v>
              </c:pt>
              <c:pt idx="17">
                <c:v>0.55580099999999999</c:v>
              </c:pt>
              <c:pt idx="18">
                <c:v>0.66992400000000296</c:v>
              </c:pt>
              <c:pt idx="19">
                <c:v>0.36541400000000135</c:v>
              </c:pt>
              <c:pt idx="20">
                <c:v>0.33276300000000031</c:v>
              </c:pt>
              <c:pt idx="21">
                <c:v>0.56070699999999996</c:v>
              </c:pt>
              <c:pt idx="22">
                <c:v>0.55638100000000001</c:v>
              </c:pt>
              <c:pt idx="23">
                <c:v>0.71942600000000001</c:v>
              </c:pt>
              <c:pt idx="24">
                <c:v>0.61412500000000259</c:v>
              </c:pt>
              <c:pt idx="25">
                <c:v>0.78892200000000001</c:v>
              </c:pt>
              <c:pt idx="26">
                <c:v>0.71526699999999777</c:v>
              </c:pt>
              <c:pt idx="27">
                <c:v>0.680535</c:v>
              </c:pt>
              <c:pt idx="28">
                <c:v>0.65365800000000296</c:v>
              </c:pt>
              <c:pt idx="29">
                <c:v>0.62032699999999996</c:v>
              </c:pt>
              <c:pt idx="30">
                <c:v>0.48082800000000148</c:v>
              </c:pt>
              <c:pt idx="31">
                <c:v>0.68137499999999951</c:v>
              </c:pt>
              <c:pt idx="32">
                <c:v>0.52906900000000001</c:v>
              </c:pt>
              <c:pt idx="33">
                <c:v>0.4072070000000001</c:v>
              </c:pt>
              <c:pt idx="34">
                <c:v>0.39571100000000031</c:v>
              </c:pt>
              <c:pt idx="35">
                <c:v>0.40578400000000031</c:v>
              </c:pt>
              <c:pt idx="36">
                <c:v>0.57100099999999998</c:v>
              </c:pt>
              <c:pt idx="37">
                <c:v>0.48415000000000002</c:v>
              </c:pt>
              <c:pt idx="38">
                <c:v>0.46972200000000008</c:v>
              </c:pt>
              <c:pt idx="39">
                <c:v>0.48450400000000032</c:v>
              </c:pt>
              <c:pt idx="40">
                <c:v>0.38465400000000038</c:v>
              </c:pt>
              <c:pt idx="41">
                <c:v>0.44806000000000001</c:v>
              </c:pt>
              <c:pt idx="42">
                <c:v>0.367508000000001</c:v>
              </c:pt>
              <c:pt idx="43">
                <c:v>0.63497800000000271</c:v>
              </c:pt>
              <c:pt idx="44">
                <c:v>0.43801000000000112</c:v>
              </c:pt>
              <c:pt idx="45">
                <c:v>0.33537700000000153</c:v>
              </c:pt>
              <c:pt idx="46">
                <c:v>0.47347800000000112</c:v>
              </c:pt>
              <c:pt idx="47">
                <c:v>0.39094800000000135</c:v>
              </c:pt>
              <c:pt idx="48">
                <c:v>0.500197</c:v>
              </c:pt>
            </c:numLit>
          </c:xVal>
          <c:yVal>
            <c:numLit>
              <c:formatCode>General</c:formatCode>
              <c:ptCount val="49"/>
              <c:pt idx="0">
                <c:v>0.62142120367125164</c:v>
              </c:pt>
              <c:pt idx="1">
                <c:v>0.990118697493929</c:v>
              </c:pt>
              <c:pt idx="2">
                <c:v>0.86519405084731604</c:v>
              </c:pt>
              <c:pt idx="3">
                <c:v>0.86801343077501203</c:v>
              </c:pt>
              <c:pt idx="4">
                <c:v>1.0188606971825529</c:v>
              </c:pt>
              <c:pt idx="5">
                <c:v>0.42006665340733101</c:v>
              </c:pt>
              <c:pt idx="6">
                <c:v>1.0348172874268999</c:v>
              </c:pt>
              <c:pt idx="7">
                <c:v>3.4551721808665787</c:v>
              </c:pt>
              <c:pt idx="8">
                <c:v>0.98893150837706456</c:v>
              </c:pt>
              <c:pt idx="9">
                <c:v>1.2435068551473247</c:v>
              </c:pt>
              <c:pt idx="10">
                <c:v>1.0276586014161999</c:v>
              </c:pt>
              <c:pt idx="11">
                <c:v>0.80759978015344702</c:v>
              </c:pt>
              <c:pt idx="12">
                <c:v>1.3659031245128301</c:v>
              </c:pt>
              <c:pt idx="13">
                <c:v>1.32209863539186</c:v>
              </c:pt>
              <c:pt idx="14">
                <c:v>0.93473407794253505</c:v>
              </c:pt>
              <c:pt idx="15">
                <c:v>1.4556276265178598</c:v>
              </c:pt>
              <c:pt idx="16">
                <c:v>1.16876493839395</c:v>
              </c:pt>
              <c:pt idx="17">
                <c:v>3.9696901747758178</c:v>
              </c:pt>
              <c:pt idx="18">
                <c:v>2.0162985758523999</c:v>
              </c:pt>
              <c:pt idx="19">
                <c:v>1.2443906267473499</c:v>
              </c:pt>
              <c:pt idx="20">
                <c:v>0.81666446860662401</c:v>
              </c:pt>
              <c:pt idx="21">
                <c:v>1.2856987542641241</c:v>
              </c:pt>
              <c:pt idx="22">
                <c:v>1.485021726959076</c:v>
              </c:pt>
              <c:pt idx="23">
                <c:v>2.3360730830199166</c:v>
              </c:pt>
              <c:pt idx="24">
                <c:v>1.6784059008849401</c:v>
              </c:pt>
              <c:pt idx="25">
                <c:v>3.6932678409006212</c:v>
              </c:pt>
              <c:pt idx="26">
                <c:v>2.1159717042415211</c:v>
              </c:pt>
              <c:pt idx="27">
                <c:v>2.1459860906872401</c:v>
              </c:pt>
              <c:pt idx="28">
                <c:v>3.3074114147616198</c:v>
              </c:pt>
              <c:pt idx="29">
                <c:v>2.4827403118862867</c:v>
              </c:pt>
              <c:pt idx="30">
                <c:v>1.656824632845376</c:v>
              </c:pt>
              <c:pt idx="31">
                <c:v>3.8261431606404197</c:v>
              </c:pt>
              <c:pt idx="32">
                <c:v>2.0135926662495001</c:v>
              </c:pt>
              <c:pt idx="33">
                <c:v>1.2131209040899198</c:v>
              </c:pt>
              <c:pt idx="34">
                <c:v>1.5349943484111255</c:v>
              </c:pt>
              <c:pt idx="35">
                <c:v>1.5291828390014239</c:v>
              </c:pt>
              <c:pt idx="36">
                <c:v>1.972310989224964</c:v>
              </c:pt>
              <c:pt idx="37">
                <c:v>1.2100054176896859</c:v>
              </c:pt>
              <c:pt idx="38">
                <c:v>1.1265432333155301</c:v>
              </c:pt>
              <c:pt idx="39">
                <c:v>2.5430851338541967</c:v>
              </c:pt>
              <c:pt idx="40">
                <c:v>1.20589112439021</c:v>
              </c:pt>
              <c:pt idx="41">
                <c:v>1.2733612064328255</c:v>
              </c:pt>
              <c:pt idx="42">
                <c:v>1.2352235010064898</c:v>
              </c:pt>
              <c:pt idx="43">
                <c:v>2.5217631431910998</c:v>
              </c:pt>
              <c:pt idx="44">
                <c:v>1.0323288423589598</c:v>
              </c:pt>
              <c:pt idx="45">
                <c:v>1.5617555204183444</c:v>
              </c:pt>
              <c:pt idx="46">
                <c:v>1.4103276202529598</c:v>
              </c:pt>
              <c:pt idx="47">
                <c:v>1.4077581971903055</c:v>
              </c:pt>
              <c:pt idx="48">
                <c:v>1.1632803898171999</c:v>
              </c:pt>
            </c:numLit>
          </c:yVal>
        </c:ser>
        <c:ser>
          <c:idx val="1"/>
          <c:order val="1"/>
          <c:tx>
            <c:v>Middle East/Central Asia</c:v>
          </c:tx>
          <c:spPr>
            <a:ln w="28575">
              <a:noFill/>
            </a:ln>
          </c:spPr>
          <c:marker>
            <c:symbol val="circle"/>
            <c:size val="7"/>
            <c:spPr>
              <a:solidFill>
                <a:srgbClr val="FF0000"/>
              </a:solidFill>
              <a:ln>
                <a:noFill/>
              </a:ln>
            </c:spPr>
          </c:marker>
          <c:xVal>
            <c:numLit>
              <c:formatCode>General</c:formatCode>
              <c:ptCount val="23"/>
              <c:pt idx="0">
                <c:v>0.46567600000000031</c:v>
              </c:pt>
              <c:pt idx="1">
                <c:v>0.72804400000000258</c:v>
              </c:pt>
              <c:pt idx="2">
                <c:v>0.74465099999999995</c:v>
              </c:pt>
              <c:pt idx="3">
                <c:v>0.81337499999999996</c:v>
              </c:pt>
              <c:pt idx="4">
                <c:v>0.74108700000000005</c:v>
              </c:pt>
              <c:pt idx="5">
                <c:v>0.74940600000000002</c:v>
              </c:pt>
              <c:pt idx="6">
                <c:v>0.64070300000000235</c:v>
              </c:pt>
              <c:pt idx="7">
                <c:v>0.88642500000000002</c:v>
              </c:pt>
              <c:pt idx="8">
                <c:v>0.74427200000000004</c:v>
              </c:pt>
              <c:pt idx="9">
                <c:v>0.75451500000000005</c:v>
              </c:pt>
              <c:pt idx="10">
                <c:v>0.81349400000000005</c:v>
              </c:pt>
              <c:pt idx="11">
                <c:v>0.62121000000000004</c:v>
              </c:pt>
              <c:pt idx="12">
                <c:v>0.76375600000000199</c:v>
              </c:pt>
              <c:pt idx="13">
                <c:v>0.78056699999999646</c:v>
              </c:pt>
              <c:pt idx="14">
                <c:v>0.85007200000000005</c:v>
              </c:pt>
              <c:pt idx="15">
                <c:v>0.83302399999999999</c:v>
              </c:pt>
              <c:pt idx="16">
                <c:v>0.66153799999999996</c:v>
              </c:pt>
              <c:pt idx="17">
                <c:v>0.60339299999999996</c:v>
              </c:pt>
              <c:pt idx="18">
                <c:v>0.75615200000000005</c:v>
              </c:pt>
              <c:pt idx="19">
                <c:v>0.69344499999999998</c:v>
              </c:pt>
              <c:pt idx="20">
                <c:v>0.82527099999999998</c:v>
              </c:pt>
              <c:pt idx="21">
                <c:v>0.657053000000002</c:v>
              </c:pt>
              <c:pt idx="22">
                <c:v>0.498529000000001</c:v>
              </c:pt>
            </c:numLit>
          </c:xVal>
          <c:yVal>
            <c:numLit>
              <c:formatCode>General</c:formatCode>
              <c:ptCount val="23"/>
              <c:pt idx="0">
                <c:v>0.79476031743894004</c:v>
              </c:pt>
              <c:pt idx="1">
                <c:v>2.2329839624028698</c:v>
              </c:pt>
              <c:pt idx="2">
                <c:v>2.3099026391934765</c:v>
              </c:pt>
              <c:pt idx="3">
                <c:v>7.4889394904761124</c:v>
              </c:pt>
              <c:pt idx="4">
                <c:v>1.5789069717145101</c:v>
              </c:pt>
              <c:pt idx="5">
                <c:v>2.7853440113620089</c:v>
              </c:pt>
              <c:pt idx="6">
                <c:v>1.8800896710766239</c:v>
              </c:pt>
              <c:pt idx="7">
                <c:v>6.2199126600658907</c:v>
              </c:pt>
              <c:pt idx="8">
                <c:v>2.0984345093735999</c:v>
              </c:pt>
              <c:pt idx="9">
                <c:v>5.5487823071366797</c:v>
              </c:pt>
              <c:pt idx="10">
                <c:v>8.1327628313927303</c:v>
              </c:pt>
              <c:pt idx="11">
                <c:v>1.90663452737037</c:v>
              </c:pt>
              <c:pt idx="12">
                <c:v>3.8395329903443267</c:v>
              </c:pt>
              <c:pt idx="13">
                <c:v>7.5195378416075345</c:v>
              </c:pt>
              <c:pt idx="14">
                <c:v>10.803424136921741</c:v>
              </c:pt>
              <c:pt idx="15">
                <c:v>5.614569208547775</c:v>
              </c:pt>
              <c:pt idx="16">
                <c:v>1.5078600787063798</c:v>
              </c:pt>
              <c:pt idx="17">
                <c:v>0.90634804837945604</c:v>
              </c:pt>
              <c:pt idx="18">
                <c:v>3.3324431825776188</c:v>
              </c:pt>
              <c:pt idx="19">
                <c:v>5.4691289274788204</c:v>
              </c:pt>
              <c:pt idx="20">
                <c:v>10.9752553864768</c:v>
              </c:pt>
              <c:pt idx="21">
                <c:v>2.3193066849707527</c:v>
              </c:pt>
              <c:pt idx="22">
                <c:v>1.0252402931172298</c:v>
              </c:pt>
            </c:numLit>
          </c:yVal>
        </c:ser>
        <c:ser>
          <c:idx val="2"/>
          <c:order val="2"/>
          <c:tx>
            <c:v>Asia-Pacific</c:v>
          </c:tx>
          <c:spPr>
            <a:ln w="28575">
              <a:noFill/>
            </a:ln>
          </c:spPr>
          <c:marker>
            <c:symbol val="circle"/>
            <c:size val="7"/>
            <c:spPr>
              <a:solidFill>
                <a:schemeClr val="bg2">
                  <a:lumMod val="25000"/>
                </a:schemeClr>
              </a:solidFill>
              <a:ln>
                <a:noFill/>
              </a:ln>
            </c:spPr>
          </c:marker>
          <c:xVal>
            <c:numLit>
              <c:formatCode>General</c:formatCode>
              <c:ptCount val="28"/>
              <c:pt idx="0">
                <c:v>0.88830699999999729</c:v>
              </c:pt>
              <c:pt idx="1">
                <c:v>0.69206500000000004</c:v>
              </c:pt>
              <c:pt idx="2">
                <c:v>0.88845599999999958</c:v>
              </c:pt>
              <c:pt idx="3">
                <c:v>0.71491800000000005</c:v>
              </c:pt>
              <c:pt idx="4">
                <c:v>0.89941699999999702</c:v>
              </c:pt>
              <c:pt idx="5">
                <c:v>0.719997000000002</c:v>
              </c:pt>
              <c:pt idx="6">
                <c:v>0.63511499999999999</c:v>
              </c:pt>
              <c:pt idx="7">
                <c:v>0.61569200000000224</c:v>
              </c:pt>
              <c:pt idx="8">
                <c:v>0.68118299999999776</c:v>
              </c:pt>
              <c:pt idx="9">
                <c:v>0.85206199999999999</c:v>
              </c:pt>
              <c:pt idx="10">
                <c:v>0.56464600000000065</c:v>
              </c:pt>
              <c:pt idx="11">
                <c:v>0.6560390000000027</c:v>
              </c:pt>
              <c:pt idx="12">
                <c:v>0.57935000000000003</c:v>
              </c:pt>
              <c:pt idx="13">
                <c:v>0.52038899999999799</c:v>
              </c:pt>
              <c:pt idx="14">
                <c:v>0.7703250000000027</c:v>
              </c:pt>
              <c:pt idx="15">
                <c:v>0.58323099999999739</c:v>
              </c:pt>
              <c:pt idx="16">
                <c:v>0.55384800000000223</c:v>
              </c:pt>
              <c:pt idx="17">
                <c:v>0.58034699999999728</c:v>
              </c:pt>
              <c:pt idx="18">
                <c:v>0.53693000000000002</c:v>
              </c:pt>
              <c:pt idx="19">
                <c:v>0.53524899999999997</c:v>
              </c:pt>
              <c:pt idx="20">
                <c:v>0.74545399999999951</c:v>
              </c:pt>
              <c:pt idx="21">
                <c:v>0.93140699999999776</c:v>
              </c:pt>
              <c:pt idx="22">
                <c:v>0.90849999999999997</c:v>
              </c:pt>
              <c:pt idx="23">
                <c:v>0.48947400000000135</c:v>
              </c:pt>
              <c:pt idx="24">
                <c:v>0.72178100000000223</c:v>
              </c:pt>
              <c:pt idx="25">
                <c:v>0.489923000000001</c:v>
              </c:pt>
              <c:pt idx="26">
                <c:v>0.70382400000000223</c:v>
              </c:pt>
              <c:pt idx="27">
                <c:v>0.69287900000000235</c:v>
              </c:pt>
            </c:numLit>
          </c:xVal>
          <c:yVal>
            <c:numLit>
              <c:formatCode>General</c:formatCode>
              <c:ptCount val="28"/>
              <c:pt idx="0">
                <c:v>5.6882795772469255</c:v>
              </c:pt>
              <c:pt idx="1">
                <c:v>6.0818803209632399</c:v>
              </c:pt>
              <c:pt idx="2">
                <c:v>5.0208011732559745</c:v>
              </c:pt>
              <c:pt idx="3">
                <c:v>3.3830281827137787</c:v>
              </c:pt>
              <c:pt idx="4">
                <c:v>7.9747583990737034</c:v>
              </c:pt>
              <c:pt idx="5">
                <c:v>2.6636309492302002</c:v>
              </c:pt>
              <c:pt idx="6">
                <c:v>1.6495970839230401</c:v>
              </c:pt>
              <c:pt idx="7">
                <c:v>0.478002259561572</c:v>
              </c:pt>
              <c:pt idx="8">
                <c:v>1.57715696550496</c:v>
              </c:pt>
              <c:pt idx="9">
                <c:v>4.0581909594021095</c:v>
              </c:pt>
              <c:pt idx="10">
                <c:v>1.2189217400870338</c:v>
              </c:pt>
              <c:pt idx="11">
                <c:v>1.1002461614830561</c:v>
              </c:pt>
              <c:pt idx="12">
                <c:v>1.2074048514677798</c:v>
              </c:pt>
              <c:pt idx="13">
                <c:v>1.4313012182377538</c:v>
              </c:pt>
              <c:pt idx="14">
                <c:v>3.707663138561399</c:v>
              </c:pt>
              <c:pt idx="15">
                <c:v>1.1592693488550498</c:v>
              </c:pt>
              <c:pt idx="16">
                <c:v>0.72198207806875303</c:v>
              </c:pt>
              <c:pt idx="17">
                <c:v>4.8449576932938196</c:v>
              </c:pt>
              <c:pt idx="18">
                <c:v>0.97764177997382296</c:v>
              </c:pt>
              <c:pt idx="19">
                <c:v>0.78942370957778296</c:v>
              </c:pt>
              <c:pt idx="20">
                <c:v>1.3248958626843899</c:v>
              </c:pt>
              <c:pt idx="21">
                <c:v>9.3057072263284724</c:v>
              </c:pt>
              <c:pt idx="22">
                <c:v>5.5978616350564696</c:v>
              </c:pt>
              <c:pt idx="23">
                <c:v>1.285124673194225</c:v>
              </c:pt>
              <c:pt idx="24">
                <c:v>2.8977818137971401</c:v>
              </c:pt>
              <c:pt idx="25">
                <c:v>1.9117429424051</c:v>
              </c:pt>
              <c:pt idx="26">
                <c:v>2.6999637688924549</c:v>
              </c:pt>
              <c:pt idx="27">
                <c:v>2.77491973300301</c:v>
              </c:pt>
            </c:numLit>
          </c:yVal>
        </c:ser>
        <c:ser>
          <c:idx val="3"/>
          <c:order val="3"/>
          <c:tx>
            <c:v>South America</c:v>
          </c:tx>
          <c:spPr>
            <a:ln w="28575">
              <a:noFill/>
            </a:ln>
          </c:spPr>
          <c:marker>
            <c:symbol val="circle"/>
            <c:size val="7"/>
            <c:spPr>
              <a:solidFill>
                <a:srgbClr val="7030A0"/>
              </a:solidFill>
            </c:spPr>
          </c:marker>
          <c:xVal>
            <c:numLit>
              <c:formatCode>General</c:formatCode>
              <c:ptCount val="12"/>
              <c:pt idx="0">
                <c:v>0.74171699999999996</c:v>
              </c:pt>
              <c:pt idx="1">
                <c:v>0.67001900000000258</c:v>
              </c:pt>
              <c:pt idx="2">
                <c:v>0.63483199999999995</c:v>
              </c:pt>
              <c:pt idx="3">
                <c:v>0.80586599999999997</c:v>
              </c:pt>
              <c:pt idx="4">
                <c:v>0.73370600000000064</c:v>
              </c:pt>
              <c:pt idx="5">
                <c:v>0.81870399999999999</c:v>
              </c:pt>
              <c:pt idx="6">
                <c:v>0.70834600000000003</c:v>
              </c:pt>
              <c:pt idx="7">
                <c:v>0.78712700000000002</c:v>
              </c:pt>
              <c:pt idx="8">
                <c:v>0.70208300000000001</c:v>
              </c:pt>
              <c:pt idx="9">
                <c:v>0.66330400000000223</c:v>
              </c:pt>
              <c:pt idx="10">
                <c:v>0.708175000000002</c:v>
              </c:pt>
              <c:pt idx="11">
                <c:v>0.76322400000000223</c:v>
              </c:pt>
            </c:numLit>
          </c:xVal>
          <c:yVal>
            <c:numLit>
              <c:formatCode>General</c:formatCode>
              <c:ptCount val="12"/>
              <c:pt idx="0">
                <c:v>3.1116435969464398</c:v>
              </c:pt>
              <c:pt idx="1">
                <c:v>4.1631932078322755</c:v>
              </c:pt>
              <c:pt idx="2">
                <c:v>3.0662420144700717</c:v>
              </c:pt>
              <c:pt idx="3">
                <c:v>3.1438576538742198</c:v>
              </c:pt>
              <c:pt idx="4">
                <c:v>2.2777755262067498</c:v>
              </c:pt>
              <c:pt idx="5">
                <c:v>4.35870400201006</c:v>
              </c:pt>
              <c:pt idx="6">
                <c:v>1.8736658963808099</c:v>
              </c:pt>
              <c:pt idx="7">
                <c:v>2.9117482324283777</c:v>
              </c:pt>
              <c:pt idx="8">
                <c:v>4.2526436573864546</c:v>
              </c:pt>
              <c:pt idx="9">
                <c:v>2.9625677530530301</c:v>
              </c:pt>
              <c:pt idx="10">
                <c:v>2.1712722047274999</c:v>
              </c:pt>
              <c:pt idx="11">
                <c:v>3.5671905080301349</c:v>
              </c:pt>
            </c:numLit>
          </c:yVal>
        </c:ser>
        <c:ser>
          <c:idx val="4"/>
          <c:order val="4"/>
          <c:tx>
            <c:v>Central America/Caribbean</c:v>
          </c:tx>
          <c:spPr>
            <a:ln w="28575">
              <a:noFill/>
            </a:ln>
          </c:spPr>
          <c:marker>
            <c:symbol val="circle"/>
            <c:size val="7"/>
            <c:spPr>
              <a:solidFill>
                <a:schemeClr val="bg1">
                  <a:lumMod val="75000"/>
                </a:schemeClr>
              </a:solidFill>
              <a:ln>
                <a:noFill/>
              </a:ln>
            </c:spPr>
          </c:marker>
          <c:xVal>
            <c:numLit>
              <c:formatCode>General</c:formatCode>
              <c:ptCount val="17"/>
              <c:pt idx="0">
                <c:v>0.77594100000000388</c:v>
              </c:pt>
              <c:pt idx="1">
                <c:v>0.71609800000000223</c:v>
              </c:pt>
              <c:pt idx="2">
                <c:v>0.81264499999999995</c:v>
              </c:pt>
              <c:pt idx="3">
                <c:v>0.4685470000000001</c:v>
              </c:pt>
              <c:pt idx="4">
                <c:v>0.69807500000000222</c:v>
              </c:pt>
              <c:pt idx="5">
                <c:v>0.74882800000000271</c:v>
              </c:pt>
              <c:pt idx="6">
                <c:v>0.74272400000000272</c:v>
              </c:pt>
              <c:pt idx="7">
                <c:v>0.76477800000000296</c:v>
              </c:pt>
              <c:pt idx="8">
                <c:v>0.71473399999999998</c:v>
              </c:pt>
              <c:pt idx="9">
                <c:v>0.788242</c:v>
              </c:pt>
              <c:pt idx="10">
                <c:v>0.71452199999999999</c:v>
              </c:pt>
              <c:pt idx="11">
                <c:v>0.7609700000000027</c:v>
              </c:pt>
              <c:pt idx="12">
                <c:v>0.65999900000000433</c:v>
              </c:pt>
              <c:pt idx="13">
                <c:v>0.61571299999999951</c:v>
              </c:pt>
              <c:pt idx="14">
                <c:v>0.76144400000000223</c:v>
              </c:pt>
              <c:pt idx="15">
                <c:v>0.61111300000000002</c:v>
              </c:pt>
              <c:pt idx="16">
                <c:v>0.62627500000000258</c:v>
              </c:pt>
            </c:numLit>
          </c:xVal>
          <c:yVal>
            <c:numLit>
              <c:formatCode>General</c:formatCode>
              <c:ptCount val="17"/>
              <c:pt idx="0">
                <c:v>4.4750314071694497</c:v>
              </c:pt>
              <c:pt idx="1">
                <c:v>2.5728369165390212</c:v>
              </c:pt>
              <c:pt idx="2">
                <c:v>1.9544041625423001</c:v>
              </c:pt>
              <c:pt idx="3">
                <c:v>0.60537077720501964</c:v>
              </c:pt>
              <c:pt idx="4">
                <c:v>1.5278713621585298</c:v>
              </c:pt>
              <c:pt idx="5">
                <c:v>4.936001071620117</c:v>
              </c:pt>
              <c:pt idx="6">
                <c:v>2.9758082678673001</c:v>
              </c:pt>
              <c:pt idx="7">
                <c:v>7.9198047711166897</c:v>
              </c:pt>
              <c:pt idx="8">
                <c:v>2.4458666865683387</c:v>
              </c:pt>
              <c:pt idx="9">
                <c:v>6.8400180527683085</c:v>
              </c:pt>
              <c:pt idx="10">
                <c:v>1.8906828283268389</c:v>
              </c:pt>
              <c:pt idx="11">
                <c:v>2.8430989907908222</c:v>
              </c:pt>
              <c:pt idx="12">
                <c:v>2.0706367798063989</c:v>
              </c:pt>
              <c:pt idx="13">
                <c:v>1.679273574688797</c:v>
              </c:pt>
              <c:pt idx="14">
                <c:v>2.7926065158282567</c:v>
              </c:pt>
              <c:pt idx="15">
                <c:v>1.3896074767402939</c:v>
              </c:pt>
              <c:pt idx="16">
                <c:v>1.8864533511017849</c:v>
              </c:pt>
            </c:numLit>
          </c:yVal>
        </c:ser>
        <c:ser>
          <c:idx val="5"/>
          <c:order val="5"/>
          <c:tx>
            <c:v>North America</c:v>
          </c:tx>
          <c:spPr>
            <a:ln w="28575">
              <a:noFill/>
            </a:ln>
          </c:spPr>
          <c:marker>
            <c:spPr>
              <a:solidFill>
                <a:schemeClr val="accent3">
                  <a:lumMod val="75000"/>
                </a:schemeClr>
              </a:solidFill>
              <a:ln>
                <a:noFill/>
              </a:ln>
            </c:spPr>
          </c:marker>
          <c:xVal>
            <c:numLit>
              <c:formatCode>General</c:formatCode>
              <c:ptCount val="3"/>
              <c:pt idx="0">
                <c:v>0.75490600000000063</c:v>
              </c:pt>
              <c:pt idx="1">
                <c:v>0.91243399999999775</c:v>
              </c:pt>
              <c:pt idx="2">
                <c:v>0.90065899999999999</c:v>
              </c:pt>
            </c:numLit>
          </c:xVal>
          <c:yVal>
            <c:numLit>
              <c:formatCode>General</c:formatCode>
              <c:ptCount val="3"/>
              <c:pt idx="0">
                <c:v>2.8854944435393799</c:v>
              </c:pt>
              <c:pt idx="1">
                <c:v>8.2193094592005682</c:v>
              </c:pt>
              <c:pt idx="2">
                <c:v>8.1718212341071279</c:v>
              </c:pt>
            </c:numLit>
          </c:yVal>
        </c:ser>
        <c:ser>
          <c:idx val="6"/>
          <c:order val="6"/>
          <c:tx>
            <c:v>EU</c:v>
          </c:tx>
          <c:spPr>
            <a:ln w="28575">
              <a:noFill/>
            </a:ln>
          </c:spPr>
          <c:marker>
            <c:symbol val="circle"/>
            <c:size val="7"/>
            <c:spPr>
              <a:solidFill>
                <a:srgbClr val="0070C0"/>
              </a:solidFill>
              <a:ln>
                <a:noFill/>
              </a:ln>
            </c:spPr>
          </c:marker>
          <c:xVal>
            <c:numLit>
              <c:formatCode>General</c:formatCode>
              <c:ptCount val="27"/>
              <c:pt idx="0">
                <c:v>0.84788799999999998</c:v>
              </c:pt>
              <c:pt idx="1">
                <c:v>0.77612200000000064</c:v>
              </c:pt>
              <c:pt idx="2">
                <c:v>0.83257999999999999</c:v>
              </c:pt>
              <c:pt idx="3">
                <c:v>0.816577</c:v>
              </c:pt>
              <c:pt idx="4">
                <c:v>0.86116400000000004</c:v>
              </c:pt>
              <c:pt idx="5">
                <c:v>0.82884500000000272</c:v>
              </c:pt>
              <c:pt idx="6">
                <c:v>0.78212000000000004</c:v>
              </c:pt>
              <c:pt idx="7">
                <c:v>0.89965099999999998</c:v>
              </c:pt>
              <c:pt idx="8">
                <c:v>0.89685499999999996</c:v>
              </c:pt>
              <c:pt idx="9">
                <c:v>0.80776700000000001</c:v>
              </c:pt>
              <c:pt idx="10">
                <c:v>0.83148900000000003</c:v>
              </c:pt>
              <c:pt idx="11">
                <c:v>0.83861200000000002</c:v>
              </c:pt>
              <c:pt idx="12">
                <c:v>0.890405</c:v>
              </c:pt>
              <c:pt idx="13">
                <c:v>0.90069699999999997</c:v>
              </c:pt>
              <c:pt idx="14">
                <c:v>0.87909700000000224</c:v>
              </c:pt>
              <c:pt idx="15">
                <c:v>0.87229200000000062</c:v>
              </c:pt>
              <c:pt idx="16">
                <c:v>0.8535779999999995</c:v>
              </c:pt>
              <c:pt idx="17">
                <c:v>0.868699000000004</c:v>
              </c:pt>
              <c:pt idx="18">
                <c:v>0.87423600000000001</c:v>
              </c:pt>
              <c:pt idx="19">
                <c:v>0.82208099999999951</c:v>
              </c:pt>
              <c:pt idx="20">
                <c:v>0.81203599999999998</c:v>
              </c:pt>
              <c:pt idx="21">
                <c:v>0.91515599999999997</c:v>
              </c:pt>
              <c:pt idx="22">
                <c:v>0.88371</c:v>
              </c:pt>
              <c:pt idx="23">
                <c:v>0.88010299999999775</c:v>
              </c:pt>
              <c:pt idx="24">
                <c:v>0.88006599999999957</c:v>
              </c:pt>
              <c:pt idx="25">
                <c:v>0.8803189999999973</c:v>
              </c:pt>
              <c:pt idx="26">
                <c:v>0.91051399999999716</c:v>
              </c:pt>
            </c:numLit>
          </c:xVal>
          <c:yVal>
            <c:numLit>
              <c:formatCode>General</c:formatCode>
              <c:ptCount val="27"/>
              <c:pt idx="0">
                <c:v>4.2126527287848834</c:v>
              </c:pt>
              <c:pt idx="1">
                <c:v>3.3190707392019867</c:v>
              </c:pt>
              <c:pt idx="2">
                <c:v>4.4432347870531466</c:v>
              </c:pt>
              <c:pt idx="3">
                <c:v>2.9196420460495793</c:v>
              </c:pt>
              <c:pt idx="4">
                <c:v>5.1867674133985924</c:v>
              </c:pt>
              <c:pt idx="5">
                <c:v>4.06037844206522</c:v>
              </c:pt>
              <c:pt idx="6">
                <c:v>2.7075996365008099</c:v>
              </c:pt>
              <c:pt idx="7">
                <c:v>5.5076088169352255</c:v>
              </c:pt>
              <c:pt idx="8">
                <c:v>7.2484136805685324</c:v>
              </c:pt>
              <c:pt idx="9">
                <c:v>6.289943494798206</c:v>
              </c:pt>
              <c:pt idx="10">
                <c:v>5.8347834608868698</c:v>
              </c:pt>
              <c:pt idx="11">
                <c:v>6.8585840816353745</c:v>
              </c:pt>
              <c:pt idx="12">
                <c:v>4.9404766240446722</c:v>
              </c:pt>
              <c:pt idx="13">
                <c:v>5.566191257546965</c:v>
              </c:pt>
              <c:pt idx="14">
                <c:v>5.8668100499296045</c:v>
              </c:pt>
              <c:pt idx="15">
                <c:v>4.6099417884132734</c:v>
              </c:pt>
              <c:pt idx="16">
                <c:v>4.3806759299337203</c:v>
              </c:pt>
              <c:pt idx="17">
                <c:v>3.6701357634708902</c:v>
              </c:pt>
              <c:pt idx="18">
                <c:v>5.8108698613058865</c:v>
              </c:pt>
              <c:pt idx="19">
                <c:v>3.8842879566633499</c:v>
              </c:pt>
              <c:pt idx="20">
                <c:v>3.9230284820472598</c:v>
              </c:pt>
              <c:pt idx="21">
                <c:v>5.2795104612490196</c:v>
              </c:pt>
              <c:pt idx="22">
                <c:v>5.1421942800815366</c:v>
              </c:pt>
              <c:pt idx="23">
                <c:v>7.4394148492431</c:v>
              </c:pt>
              <c:pt idx="24">
                <c:v>15.817476992543726</c:v>
              </c:pt>
              <c:pt idx="25">
                <c:v>6.0631462920449897</c:v>
              </c:pt>
              <c:pt idx="26">
                <c:v>5.296289194299816</c:v>
              </c:pt>
            </c:numLit>
          </c:yVal>
        </c:ser>
        <c:ser>
          <c:idx val="7"/>
          <c:order val="7"/>
          <c:tx>
            <c:v>Other Europe</c:v>
          </c:tx>
          <c:spPr>
            <a:ln w="28575">
              <a:noFill/>
            </a:ln>
          </c:spPr>
          <c:marker>
            <c:symbol val="circle"/>
            <c:size val="7"/>
            <c:spPr>
              <a:solidFill>
                <a:schemeClr val="tx2">
                  <a:lumMod val="40000"/>
                  <a:lumOff val="60000"/>
                </a:schemeClr>
              </a:solidFill>
              <a:ln>
                <a:noFill/>
              </a:ln>
            </c:spPr>
          </c:marker>
          <c:xVal>
            <c:numLit>
              <c:formatCode>General</c:formatCode>
              <c:ptCount val="11"/>
              <c:pt idx="0">
                <c:v>0.77710000000000223</c:v>
              </c:pt>
              <c:pt idx="1">
                <c:v>0.65739400000000259</c:v>
              </c:pt>
              <c:pt idx="2">
                <c:v>0.78482300000000005</c:v>
              </c:pt>
              <c:pt idx="3">
                <c:v>0.73333499999999996</c:v>
              </c:pt>
              <c:pt idx="4">
                <c:v>0.94309399999999999</c:v>
              </c:pt>
              <c:pt idx="5">
                <c:v>0.72939500000000224</c:v>
              </c:pt>
              <c:pt idx="6">
                <c:v>0.72998399999999997</c:v>
              </c:pt>
              <c:pt idx="7">
                <c:v>0.74287200000000064</c:v>
              </c:pt>
              <c:pt idx="8">
                <c:v>0.71433999999999997</c:v>
              </c:pt>
              <c:pt idx="9">
                <c:v>0.7872329999999973</c:v>
              </c:pt>
              <c:pt idx="10">
                <c:v>0.91608900000000004</c:v>
              </c:pt>
            </c:numLit>
          </c:xVal>
          <c:yVal>
            <c:numLit>
              <c:formatCode>General</c:formatCode>
              <c:ptCount val="11"/>
              <c:pt idx="0">
                <c:v>5.6892326806199804</c:v>
              </c:pt>
              <c:pt idx="1">
                <c:v>1.7778257731978298</c:v>
              </c:pt>
              <c:pt idx="2">
                <c:v>5.0860171102454395</c:v>
              </c:pt>
              <c:pt idx="3">
                <c:v>2.8447978986382498</c:v>
              </c:pt>
              <c:pt idx="4">
                <c:v>3.8743694937151103</c:v>
              </c:pt>
              <c:pt idx="5">
                <c:v>3.1201520873505002</c:v>
              </c:pt>
              <c:pt idx="6">
                <c:v>3.2607218729674945</c:v>
              </c:pt>
              <c:pt idx="7">
                <c:v>2.6986143901664899</c:v>
              </c:pt>
              <c:pt idx="8">
                <c:v>2.207133346335941</c:v>
              </c:pt>
              <c:pt idx="9">
                <c:v>3.783882652852526</c:v>
              </c:pt>
              <c:pt idx="10">
                <c:v>5.786640753951291</c:v>
              </c:pt>
            </c:numLit>
          </c:yVal>
        </c:ser>
        <c:ser>
          <c:idx val="8"/>
          <c:order val="8"/>
          <c:spPr>
            <a:ln w="22225">
              <a:solidFill>
                <a:schemeClr val="bg1">
                  <a:lumMod val="65000"/>
                </a:schemeClr>
              </a:solidFill>
              <a:prstDash val="sysDash"/>
            </a:ln>
          </c:spPr>
          <c:marker>
            <c:symbol val="none"/>
          </c:marker>
          <c:xVal>
            <c:numLit>
              <c:formatCode>General</c:formatCode>
              <c:ptCount val="2"/>
              <c:pt idx="0">
                <c:v>0</c:v>
              </c:pt>
              <c:pt idx="1">
                <c:v>1</c:v>
              </c:pt>
            </c:numLit>
          </c:xVal>
          <c:yVal>
            <c:numLit>
              <c:formatCode>General</c:formatCode>
              <c:ptCount val="2"/>
              <c:pt idx="0">
                <c:v>3.1406780581400402</c:v>
              </c:pt>
              <c:pt idx="1">
                <c:v>3.1406780581400402</c:v>
              </c:pt>
            </c:numLit>
          </c:yVal>
        </c:ser>
        <c:ser>
          <c:idx val="9"/>
          <c:order val="9"/>
          <c:spPr>
            <a:ln w="19050">
              <a:prstDash val="sysDash"/>
            </a:ln>
          </c:spPr>
          <c:marker>
            <c:symbol val="none"/>
          </c:marker>
          <c:xVal>
            <c:numLit>
              <c:formatCode>General</c:formatCode>
              <c:ptCount val="2"/>
              <c:pt idx="0">
                <c:v>0</c:v>
              </c:pt>
              <c:pt idx="1">
                <c:v>1</c:v>
              </c:pt>
            </c:numLit>
          </c:xVal>
          <c:yVal>
            <c:numLit>
              <c:formatCode>General</c:formatCode>
              <c:ptCount val="2"/>
              <c:pt idx="0">
                <c:v>1.7314336703000257</c:v>
              </c:pt>
              <c:pt idx="1">
                <c:v>1.7314336703000257</c:v>
              </c:pt>
            </c:numLit>
          </c:yVal>
        </c:ser>
        <c:ser>
          <c:idx val="10"/>
          <c:order val="10"/>
          <c:spPr>
            <a:ln w="22225">
              <a:solidFill>
                <a:schemeClr val="bg1">
                  <a:lumMod val="85000"/>
                </a:schemeClr>
              </a:solidFill>
              <a:prstDash val="sysDash"/>
            </a:ln>
          </c:spPr>
          <c:marker>
            <c:symbol val="none"/>
          </c:marker>
          <c:xVal>
            <c:numLit>
              <c:formatCode>General</c:formatCode>
              <c:ptCount val="2"/>
              <c:pt idx="0">
                <c:v>0.70000000000000062</c:v>
              </c:pt>
              <c:pt idx="1">
                <c:v>0.70000000000000062</c:v>
              </c:pt>
            </c:numLit>
          </c:xVal>
          <c:yVal>
            <c:numLit>
              <c:formatCode>General</c:formatCode>
              <c:ptCount val="2"/>
              <c:pt idx="0">
                <c:v>14</c:v>
              </c:pt>
              <c:pt idx="1">
                <c:v>0</c:v>
              </c:pt>
            </c:numLit>
          </c:yVal>
        </c:ser>
        <c:ser>
          <c:idx val="11"/>
          <c:order val="11"/>
          <c:spPr>
            <a:ln w="22225">
              <a:solidFill>
                <a:schemeClr val="bg1">
                  <a:lumMod val="75000"/>
                </a:schemeClr>
              </a:solidFill>
              <a:prstDash val="sysDash"/>
            </a:ln>
          </c:spPr>
          <c:marker>
            <c:symbol val="none"/>
          </c:marker>
          <c:xVal>
            <c:numLit>
              <c:formatCode>General</c:formatCode>
              <c:ptCount val="2"/>
              <c:pt idx="0">
                <c:v>0.8</c:v>
              </c:pt>
              <c:pt idx="1">
                <c:v>0.8</c:v>
              </c:pt>
            </c:numLit>
          </c:xVal>
          <c:yVal>
            <c:numLit>
              <c:formatCode>General</c:formatCode>
              <c:ptCount val="2"/>
              <c:pt idx="0">
                <c:v>14</c:v>
              </c:pt>
              <c:pt idx="1">
                <c:v>0</c:v>
              </c:pt>
            </c:numLit>
          </c:yVal>
        </c:ser>
        <c:axId val="83634816"/>
        <c:axId val="83661568"/>
      </c:scatterChart>
      <c:valAx>
        <c:axId val="83634816"/>
        <c:scaling>
          <c:orientation val="minMax"/>
          <c:max val="1"/>
        </c:scaling>
        <c:axPos val="b"/>
        <c:title>
          <c:tx>
            <c:rich>
              <a:bodyPr/>
              <a:lstStyle/>
              <a:p>
                <a:pPr>
                  <a:defRPr sz="1200"/>
                </a:pPr>
                <a:r>
                  <a:rPr lang="en-US" sz="1200"/>
                  <a:t>U.N. Human</a:t>
                </a:r>
                <a:r>
                  <a:rPr lang="en-US" sz="1200" baseline="0"/>
                  <a:t> Development Index  (</a:t>
                </a:r>
                <a:r>
                  <a:rPr lang="en-US" sz="1200"/>
                  <a:t>HDI)</a:t>
                </a:r>
              </a:p>
            </c:rich>
          </c:tx>
          <c:layout/>
        </c:title>
        <c:numFmt formatCode="General" sourceLinked="1"/>
        <c:tickLblPos val="nextTo"/>
        <c:crossAx val="83661568"/>
        <c:crosses val="autoZero"/>
        <c:crossBetween val="midCat"/>
        <c:majorUnit val="0.2"/>
      </c:valAx>
      <c:valAx>
        <c:axId val="83661568"/>
        <c:scaling>
          <c:orientation val="minMax"/>
          <c:max val="14"/>
        </c:scaling>
        <c:axPos val="r"/>
        <c:title>
          <c:tx>
            <c:rich>
              <a:bodyPr rot="-5400000" vert="horz"/>
              <a:lstStyle/>
              <a:p>
                <a:pPr>
                  <a:defRPr sz="1200"/>
                </a:pPr>
                <a:r>
                  <a:rPr lang="en-US" sz="1200"/>
                  <a:t>Ecological Footprint Per Person (gha)</a:t>
                </a:r>
              </a:p>
            </c:rich>
          </c:tx>
          <c:layout/>
        </c:title>
        <c:numFmt formatCode="General" sourceLinked="1"/>
        <c:tickLblPos val="nextTo"/>
        <c:crossAx val="83634816"/>
        <c:crosses val="max"/>
        <c:crossBetween val="midCat"/>
      </c:valAx>
    </c:plotArea>
    <c:legend>
      <c:legendPos val="r"/>
      <c:legendEntry>
        <c:idx val="8"/>
        <c:delete val="1"/>
      </c:legendEntry>
      <c:legendEntry>
        <c:idx val="9"/>
        <c:delete val="1"/>
      </c:legendEntry>
      <c:legendEntry>
        <c:idx val="10"/>
        <c:delete val="1"/>
      </c:legendEntry>
      <c:legendEntry>
        <c:idx val="11"/>
        <c:delete val="1"/>
      </c:legendEntry>
      <c:layout>
        <c:manualLayout>
          <c:xMode val="edge"/>
          <c:yMode val="edge"/>
          <c:x val="3.2108336280274957E-2"/>
          <c:y val="0.11745329094377824"/>
          <c:w val="0.27323645967425508"/>
          <c:h val="0.28589353349661195"/>
        </c:manualLayout>
      </c:layout>
      <c:txPr>
        <a:bodyPr/>
        <a:lstStyle/>
        <a:p>
          <a:pPr>
            <a:defRPr sz="1200"/>
          </a:pPr>
          <a:endParaRPr lang="en-US"/>
        </a:p>
      </c:txPr>
    </c:legend>
    <c:plotVisOnly val="1"/>
    <c:dispBlanksAs val="gap"/>
  </c:chart>
  <c:printSettings>
    <c:headerFooter/>
    <c:pageMargins b="0.75000000000000744" l="0.70000000000000062" r="0.70000000000000062" t="0.75000000000000744" header="0.30000000000000032" footer="0.30000000000000032"/>
    <c:pageSetup orientation="portrait"/>
  </c:printSettings>
  <c:userShapes r:id="rId1"/>
</c:chartSpac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2.jpeg"/><Relationship Id="rId1" Type="http://schemas.openxmlformats.org/officeDocument/2006/relationships/hyperlink" Target="http://www.footprintnetwork.org" TargetMode="External"/></Relationships>
</file>

<file path=xl/drawings/_rels/drawing4.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chart" Target="../charts/chart3.xml"/><Relationship Id="rId1" Type="http://schemas.openxmlformats.org/officeDocument/2006/relationships/chart" Target="../charts/chart2.xml"/></Relationships>
</file>

<file path=xl/drawings/_rels/drawing6.xml.rels><?xml version="1.0" encoding="UTF-8" standalone="yes"?>
<Relationships xmlns="http://schemas.openxmlformats.org/package/2006/relationships"><Relationship Id="rId26" Type="http://schemas.openxmlformats.org/officeDocument/2006/relationships/image" Target="../media/image29.png"/><Relationship Id="rId117" Type="http://schemas.openxmlformats.org/officeDocument/2006/relationships/image" Target="../media/image120.png"/><Relationship Id="rId21" Type="http://schemas.openxmlformats.org/officeDocument/2006/relationships/image" Target="../media/image24.png"/><Relationship Id="rId42" Type="http://schemas.openxmlformats.org/officeDocument/2006/relationships/image" Target="../media/image45.png"/><Relationship Id="rId47" Type="http://schemas.openxmlformats.org/officeDocument/2006/relationships/image" Target="../media/image50.png"/><Relationship Id="rId63" Type="http://schemas.openxmlformats.org/officeDocument/2006/relationships/image" Target="../media/image66.png"/><Relationship Id="rId68" Type="http://schemas.openxmlformats.org/officeDocument/2006/relationships/image" Target="../media/image71.png"/><Relationship Id="rId84" Type="http://schemas.openxmlformats.org/officeDocument/2006/relationships/image" Target="../media/image87.png"/><Relationship Id="rId89" Type="http://schemas.openxmlformats.org/officeDocument/2006/relationships/image" Target="../media/image92.png"/><Relationship Id="rId112" Type="http://schemas.openxmlformats.org/officeDocument/2006/relationships/image" Target="../media/image115.png"/><Relationship Id="rId133" Type="http://schemas.openxmlformats.org/officeDocument/2006/relationships/image" Target="../media/image136.png"/><Relationship Id="rId138" Type="http://schemas.openxmlformats.org/officeDocument/2006/relationships/image" Target="../media/image141.png"/><Relationship Id="rId154" Type="http://schemas.openxmlformats.org/officeDocument/2006/relationships/image" Target="../media/image157.png"/><Relationship Id="rId159" Type="http://schemas.openxmlformats.org/officeDocument/2006/relationships/image" Target="../media/image162.png"/><Relationship Id="rId16" Type="http://schemas.openxmlformats.org/officeDocument/2006/relationships/image" Target="../media/image19.png"/><Relationship Id="rId107" Type="http://schemas.openxmlformats.org/officeDocument/2006/relationships/image" Target="../media/image110.png"/><Relationship Id="rId11" Type="http://schemas.openxmlformats.org/officeDocument/2006/relationships/image" Target="../media/image14.png"/><Relationship Id="rId32" Type="http://schemas.openxmlformats.org/officeDocument/2006/relationships/image" Target="../media/image35.png"/><Relationship Id="rId37" Type="http://schemas.openxmlformats.org/officeDocument/2006/relationships/image" Target="../media/image40.png"/><Relationship Id="rId53" Type="http://schemas.openxmlformats.org/officeDocument/2006/relationships/image" Target="../media/image56.png"/><Relationship Id="rId58" Type="http://schemas.openxmlformats.org/officeDocument/2006/relationships/image" Target="../media/image61.png"/><Relationship Id="rId74" Type="http://schemas.openxmlformats.org/officeDocument/2006/relationships/image" Target="../media/image77.png"/><Relationship Id="rId79" Type="http://schemas.openxmlformats.org/officeDocument/2006/relationships/image" Target="../media/image82.png"/><Relationship Id="rId102" Type="http://schemas.openxmlformats.org/officeDocument/2006/relationships/image" Target="../media/image105.png"/><Relationship Id="rId123" Type="http://schemas.openxmlformats.org/officeDocument/2006/relationships/image" Target="../media/image126.png"/><Relationship Id="rId128" Type="http://schemas.openxmlformats.org/officeDocument/2006/relationships/image" Target="../media/image131.png"/><Relationship Id="rId144" Type="http://schemas.openxmlformats.org/officeDocument/2006/relationships/image" Target="../media/image147.png"/><Relationship Id="rId149" Type="http://schemas.openxmlformats.org/officeDocument/2006/relationships/image" Target="../media/image152.png"/><Relationship Id="rId5" Type="http://schemas.openxmlformats.org/officeDocument/2006/relationships/image" Target="../media/image8.png"/><Relationship Id="rId90" Type="http://schemas.openxmlformats.org/officeDocument/2006/relationships/image" Target="../media/image93.png"/><Relationship Id="rId95" Type="http://schemas.openxmlformats.org/officeDocument/2006/relationships/image" Target="../media/image98.png"/><Relationship Id="rId160" Type="http://schemas.openxmlformats.org/officeDocument/2006/relationships/image" Target="../media/image163.png"/><Relationship Id="rId165" Type="http://schemas.openxmlformats.org/officeDocument/2006/relationships/image" Target="../media/image168.png"/><Relationship Id="rId22" Type="http://schemas.openxmlformats.org/officeDocument/2006/relationships/image" Target="../media/image25.png"/><Relationship Id="rId27" Type="http://schemas.openxmlformats.org/officeDocument/2006/relationships/image" Target="../media/image30.png"/><Relationship Id="rId43" Type="http://schemas.openxmlformats.org/officeDocument/2006/relationships/image" Target="../media/image46.png"/><Relationship Id="rId48" Type="http://schemas.openxmlformats.org/officeDocument/2006/relationships/image" Target="../media/image51.png"/><Relationship Id="rId64" Type="http://schemas.openxmlformats.org/officeDocument/2006/relationships/image" Target="../media/image67.png"/><Relationship Id="rId69" Type="http://schemas.openxmlformats.org/officeDocument/2006/relationships/image" Target="../media/image72.png"/><Relationship Id="rId113" Type="http://schemas.openxmlformats.org/officeDocument/2006/relationships/image" Target="../media/image116.png"/><Relationship Id="rId118" Type="http://schemas.openxmlformats.org/officeDocument/2006/relationships/image" Target="../media/image121.png"/><Relationship Id="rId134" Type="http://schemas.openxmlformats.org/officeDocument/2006/relationships/image" Target="../media/image137.png"/><Relationship Id="rId139" Type="http://schemas.openxmlformats.org/officeDocument/2006/relationships/image" Target="../media/image142.png"/><Relationship Id="rId80" Type="http://schemas.openxmlformats.org/officeDocument/2006/relationships/image" Target="../media/image83.png"/><Relationship Id="rId85" Type="http://schemas.openxmlformats.org/officeDocument/2006/relationships/image" Target="../media/image88.png"/><Relationship Id="rId150" Type="http://schemas.openxmlformats.org/officeDocument/2006/relationships/image" Target="../media/image153.png"/><Relationship Id="rId155" Type="http://schemas.openxmlformats.org/officeDocument/2006/relationships/image" Target="../media/image158.png"/><Relationship Id="rId12" Type="http://schemas.openxmlformats.org/officeDocument/2006/relationships/image" Target="../media/image15.png"/><Relationship Id="rId17" Type="http://schemas.openxmlformats.org/officeDocument/2006/relationships/image" Target="../media/image20.png"/><Relationship Id="rId33" Type="http://schemas.openxmlformats.org/officeDocument/2006/relationships/image" Target="../media/image36.png"/><Relationship Id="rId38" Type="http://schemas.openxmlformats.org/officeDocument/2006/relationships/image" Target="../media/image41.png"/><Relationship Id="rId59" Type="http://schemas.openxmlformats.org/officeDocument/2006/relationships/image" Target="../media/image62.png"/><Relationship Id="rId103" Type="http://schemas.openxmlformats.org/officeDocument/2006/relationships/image" Target="../media/image106.png"/><Relationship Id="rId108" Type="http://schemas.openxmlformats.org/officeDocument/2006/relationships/image" Target="../media/image111.png"/><Relationship Id="rId124" Type="http://schemas.openxmlformats.org/officeDocument/2006/relationships/image" Target="../media/image127.png"/><Relationship Id="rId129" Type="http://schemas.openxmlformats.org/officeDocument/2006/relationships/image" Target="../media/image132.png"/><Relationship Id="rId54" Type="http://schemas.openxmlformats.org/officeDocument/2006/relationships/image" Target="../media/image57.png"/><Relationship Id="rId70" Type="http://schemas.openxmlformats.org/officeDocument/2006/relationships/image" Target="../media/image73.png"/><Relationship Id="rId75" Type="http://schemas.openxmlformats.org/officeDocument/2006/relationships/image" Target="../media/image78.png"/><Relationship Id="rId91" Type="http://schemas.openxmlformats.org/officeDocument/2006/relationships/image" Target="../media/image94.png"/><Relationship Id="rId96" Type="http://schemas.openxmlformats.org/officeDocument/2006/relationships/image" Target="../media/image99.png"/><Relationship Id="rId140" Type="http://schemas.openxmlformats.org/officeDocument/2006/relationships/image" Target="../media/image143.png"/><Relationship Id="rId145" Type="http://schemas.openxmlformats.org/officeDocument/2006/relationships/image" Target="../media/image148.png"/><Relationship Id="rId161" Type="http://schemas.openxmlformats.org/officeDocument/2006/relationships/image" Target="../media/image164.png"/><Relationship Id="rId1" Type="http://schemas.openxmlformats.org/officeDocument/2006/relationships/image" Target="../media/image4.png"/><Relationship Id="rId6" Type="http://schemas.openxmlformats.org/officeDocument/2006/relationships/image" Target="../media/image9.png"/><Relationship Id="rId15" Type="http://schemas.openxmlformats.org/officeDocument/2006/relationships/image" Target="../media/image18.png"/><Relationship Id="rId23" Type="http://schemas.openxmlformats.org/officeDocument/2006/relationships/image" Target="../media/image26.png"/><Relationship Id="rId28" Type="http://schemas.openxmlformats.org/officeDocument/2006/relationships/image" Target="../media/image31.png"/><Relationship Id="rId36" Type="http://schemas.openxmlformats.org/officeDocument/2006/relationships/image" Target="../media/image39.png"/><Relationship Id="rId49" Type="http://schemas.openxmlformats.org/officeDocument/2006/relationships/image" Target="../media/image52.png"/><Relationship Id="rId57" Type="http://schemas.openxmlformats.org/officeDocument/2006/relationships/image" Target="../media/image60.png"/><Relationship Id="rId106" Type="http://schemas.openxmlformats.org/officeDocument/2006/relationships/image" Target="../media/image109.png"/><Relationship Id="rId114" Type="http://schemas.openxmlformats.org/officeDocument/2006/relationships/image" Target="../media/image117.png"/><Relationship Id="rId119" Type="http://schemas.openxmlformats.org/officeDocument/2006/relationships/image" Target="../media/image122.png"/><Relationship Id="rId127" Type="http://schemas.openxmlformats.org/officeDocument/2006/relationships/image" Target="../media/image130.png"/><Relationship Id="rId10" Type="http://schemas.openxmlformats.org/officeDocument/2006/relationships/image" Target="../media/image13.png"/><Relationship Id="rId31" Type="http://schemas.openxmlformats.org/officeDocument/2006/relationships/image" Target="../media/image34.png"/><Relationship Id="rId44" Type="http://schemas.openxmlformats.org/officeDocument/2006/relationships/image" Target="../media/image47.png"/><Relationship Id="rId52" Type="http://schemas.openxmlformats.org/officeDocument/2006/relationships/image" Target="../media/image55.png"/><Relationship Id="rId60" Type="http://schemas.openxmlformats.org/officeDocument/2006/relationships/image" Target="../media/image63.png"/><Relationship Id="rId65" Type="http://schemas.openxmlformats.org/officeDocument/2006/relationships/image" Target="../media/image68.png"/><Relationship Id="rId73" Type="http://schemas.openxmlformats.org/officeDocument/2006/relationships/image" Target="../media/image76.png"/><Relationship Id="rId78" Type="http://schemas.openxmlformats.org/officeDocument/2006/relationships/image" Target="../media/image81.png"/><Relationship Id="rId81" Type="http://schemas.openxmlformats.org/officeDocument/2006/relationships/image" Target="../media/image84.png"/><Relationship Id="rId86" Type="http://schemas.openxmlformats.org/officeDocument/2006/relationships/image" Target="../media/image89.png"/><Relationship Id="rId94" Type="http://schemas.openxmlformats.org/officeDocument/2006/relationships/image" Target="../media/image97.png"/><Relationship Id="rId99" Type="http://schemas.openxmlformats.org/officeDocument/2006/relationships/image" Target="../media/image102.png"/><Relationship Id="rId101" Type="http://schemas.openxmlformats.org/officeDocument/2006/relationships/image" Target="../media/image104.png"/><Relationship Id="rId122" Type="http://schemas.openxmlformats.org/officeDocument/2006/relationships/image" Target="../media/image125.png"/><Relationship Id="rId130" Type="http://schemas.openxmlformats.org/officeDocument/2006/relationships/image" Target="../media/image133.png"/><Relationship Id="rId135" Type="http://schemas.openxmlformats.org/officeDocument/2006/relationships/image" Target="../media/image138.png"/><Relationship Id="rId143" Type="http://schemas.openxmlformats.org/officeDocument/2006/relationships/image" Target="../media/image146.png"/><Relationship Id="rId148" Type="http://schemas.openxmlformats.org/officeDocument/2006/relationships/image" Target="../media/image151.png"/><Relationship Id="rId151" Type="http://schemas.openxmlformats.org/officeDocument/2006/relationships/image" Target="../media/image154.png"/><Relationship Id="rId156" Type="http://schemas.openxmlformats.org/officeDocument/2006/relationships/image" Target="../media/image159.png"/><Relationship Id="rId164" Type="http://schemas.openxmlformats.org/officeDocument/2006/relationships/image" Target="../media/image167.png"/><Relationship Id="rId4" Type="http://schemas.openxmlformats.org/officeDocument/2006/relationships/image" Target="../media/image7.png"/><Relationship Id="rId9" Type="http://schemas.openxmlformats.org/officeDocument/2006/relationships/image" Target="../media/image12.png"/><Relationship Id="rId13" Type="http://schemas.openxmlformats.org/officeDocument/2006/relationships/image" Target="../media/image16.png"/><Relationship Id="rId18" Type="http://schemas.openxmlformats.org/officeDocument/2006/relationships/image" Target="../media/image21.png"/><Relationship Id="rId39" Type="http://schemas.openxmlformats.org/officeDocument/2006/relationships/image" Target="../media/image42.png"/><Relationship Id="rId109" Type="http://schemas.openxmlformats.org/officeDocument/2006/relationships/image" Target="../media/image112.png"/><Relationship Id="rId34" Type="http://schemas.openxmlformats.org/officeDocument/2006/relationships/image" Target="../media/image37.png"/><Relationship Id="rId50" Type="http://schemas.openxmlformats.org/officeDocument/2006/relationships/image" Target="../media/image53.png"/><Relationship Id="rId55" Type="http://schemas.openxmlformats.org/officeDocument/2006/relationships/image" Target="../media/image58.png"/><Relationship Id="rId76" Type="http://schemas.openxmlformats.org/officeDocument/2006/relationships/image" Target="../media/image79.png"/><Relationship Id="rId97" Type="http://schemas.openxmlformats.org/officeDocument/2006/relationships/image" Target="../media/image100.png"/><Relationship Id="rId104" Type="http://schemas.openxmlformats.org/officeDocument/2006/relationships/image" Target="../media/image107.png"/><Relationship Id="rId120" Type="http://schemas.openxmlformats.org/officeDocument/2006/relationships/image" Target="../media/image123.png"/><Relationship Id="rId125" Type="http://schemas.openxmlformats.org/officeDocument/2006/relationships/image" Target="../media/image128.png"/><Relationship Id="rId141" Type="http://schemas.openxmlformats.org/officeDocument/2006/relationships/image" Target="../media/image144.png"/><Relationship Id="rId146" Type="http://schemas.openxmlformats.org/officeDocument/2006/relationships/image" Target="../media/image149.png"/><Relationship Id="rId7" Type="http://schemas.openxmlformats.org/officeDocument/2006/relationships/image" Target="../media/image10.png"/><Relationship Id="rId71" Type="http://schemas.openxmlformats.org/officeDocument/2006/relationships/image" Target="../media/image74.png"/><Relationship Id="rId92" Type="http://schemas.openxmlformats.org/officeDocument/2006/relationships/image" Target="../media/image95.png"/><Relationship Id="rId162" Type="http://schemas.openxmlformats.org/officeDocument/2006/relationships/image" Target="../media/image165.png"/><Relationship Id="rId2" Type="http://schemas.openxmlformats.org/officeDocument/2006/relationships/image" Target="../media/image5.png"/><Relationship Id="rId29" Type="http://schemas.openxmlformats.org/officeDocument/2006/relationships/image" Target="../media/image32.png"/><Relationship Id="rId24" Type="http://schemas.openxmlformats.org/officeDocument/2006/relationships/image" Target="../media/image27.png"/><Relationship Id="rId40" Type="http://schemas.openxmlformats.org/officeDocument/2006/relationships/image" Target="../media/image43.png"/><Relationship Id="rId45" Type="http://schemas.openxmlformats.org/officeDocument/2006/relationships/image" Target="../media/image48.png"/><Relationship Id="rId66" Type="http://schemas.openxmlformats.org/officeDocument/2006/relationships/image" Target="../media/image69.png"/><Relationship Id="rId87" Type="http://schemas.openxmlformats.org/officeDocument/2006/relationships/image" Target="../media/image90.png"/><Relationship Id="rId110" Type="http://schemas.openxmlformats.org/officeDocument/2006/relationships/image" Target="../media/image113.png"/><Relationship Id="rId115" Type="http://schemas.openxmlformats.org/officeDocument/2006/relationships/image" Target="../media/image118.png"/><Relationship Id="rId131" Type="http://schemas.openxmlformats.org/officeDocument/2006/relationships/image" Target="../media/image134.png"/><Relationship Id="rId136" Type="http://schemas.openxmlformats.org/officeDocument/2006/relationships/image" Target="../media/image139.png"/><Relationship Id="rId157" Type="http://schemas.openxmlformats.org/officeDocument/2006/relationships/image" Target="../media/image160.png"/><Relationship Id="rId61" Type="http://schemas.openxmlformats.org/officeDocument/2006/relationships/image" Target="../media/image64.png"/><Relationship Id="rId82" Type="http://schemas.openxmlformats.org/officeDocument/2006/relationships/image" Target="../media/image85.png"/><Relationship Id="rId152" Type="http://schemas.openxmlformats.org/officeDocument/2006/relationships/image" Target="../media/image155.png"/><Relationship Id="rId19" Type="http://schemas.openxmlformats.org/officeDocument/2006/relationships/image" Target="../media/image22.png"/><Relationship Id="rId14" Type="http://schemas.openxmlformats.org/officeDocument/2006/relationships/image" Target="../media/image17.png"/><Relationship Id="rId30" Type="http://schemas.openxmlformats.org/officeDocument/2006/relationships/image" Target="../media/image33.png"/><Relationship Id="rId35" Type="http://schemas.openxmlformats.org/officeDocument/2006/relationships/image" Target="../media/image38.png"/><Relationship Id="rId56" Type="http://schemas.openxmlformats.org/officeDocument/2006/relationships/image" Target="../media/image59.png"/><Relationship Id="rId77" Type="http://schemas.openxmlformats.org/officeDocument/2006/relationships/image" Target="../media/image80.png"/><Relationship Id="rId100" Type="http://schemas.openxmlformats.org/officeDocument/2006/relationships/image" Target="../media/image103.png"/><Relationship Id="rId105" Type="http://schemas.openxmlformats.org/officeDocument/2006/relationships/image" Target="../media/image108.png"/><Relationship Id="rId126" Type="http://schemas.openxmlformats.org/officeDocument/2006/relationships/image" Target="../media/image129.png"/><Relationship Id="rId147" Type="http://schemas.openxmlformats.org/officeDocument/2006/relationships/image" Target="../media/image150.png"/><Relationship Id="rId8" Type="http://schemas.openxmlformats.org/officeDocument/2006/relationships/image" Target="../media/image11.png"/><Relationship Id="rId51" Type="http://schemas.openxmlformats.org/officeDocument/2006/relationships/image" Target="../media/image54.png"/><Relationship Id="rId72" Type="http://schemas.openxmlformats.org/officeDocument/2006/relationships/image" Target="../media/image75.png"/><Relationship Id="rId93" Type="http://schemas.openxmlformats.org/officeDocument/2006/relationships/image" Target="../media/image96.png"/><Relationship Id="rId98" Type="http://schemas.openxmlformats.org/officeDocument/2006/relationships/image" Target="../media/image101.png"/><Relationship Id="rId121" Type="http://schemas.openxmlformats.org/officeDocument/2006/relationships/image" Target="../media/image124.png"/><Relationship Id="rId142" Type="http://schemas.openxmlformats.org/officeDocument/2006/relationships/image" Target="../media/image145.png"/><Relationship Id="rId163" Type="http://schemas.openxmlformats.org/officeDocument/2006/relationships/image" Target="../media/image166.png"/><Relationship Id="rId3" Type="http://schemas.openxmlformats.org/officeDocument/2006/relationships/image" Target="../media/image6.png"/><Relationship Id="rId25" Type="http://schemas.openxmlformats.org/officeDocument/2006/relationships/image" Target="../media/image28.png"/><Relationship Id="rId46" Type="http://schemas.openxmlformats.org/officeDocument/2006/relationships/image" Target="../media/image49.png"/><Relationship Id="rId67" Type="http://schemas.openxmlformats.org/officeDocument/2006/relationships/image" Target="../media/image70.png"/><Relationship Id="rId116" Type="http://schemas.openxmlformats.org/officeDocument/2006/relationships/image" Target="../media/image119.png"/><Relationship Id="rId137" Type="http://schemas.openxmlformats.org/officeDocument/2006/relationships/image" Target="../media/image140.png"/><Relationship Id="rId158" Type="http://schemas.openxmlformats.org/officeDocument/2006/relationships/image" Target="../media/image161.png"/><Relationship Id="rId20" Type="http://schemas.openxmlformats.org/officeDocument/2006/relationships/image" Target="../media/image23.png"/><Relationship Id="rId41" Type="http://schemas.openxmlformats.org/officeDocument/2006/relationships/image" Target="../media/image44.png"/><Relationship Id="rId62" Type="http://schemas.openxmlformats.org/officeDocument/2006/relationships/image" Target="../media/image65.png"/><Relationship Id="rId83" Type="http://schemas.openxmlformats.org/officeDocument/2006/relationships/image" Target="../media/image86.png"/><Relationship Id="rId88" Type="http://schemas.openxmlformats.org/officeDocument/2006/relationships/image" Target="../media/image91.png"/><Relationship Id="rId111" Type="http://schemas.openxmlformats.org/officeDocument/2006/relationships/image" Target="../media/image114.png"/><Relationship Id="rId132" Type="http://schemas.openxmlformats.org/officeDocument/2006/relationships/image" Target="../media/image135.png"/><Relationship Id="rId153" Type="http://schemas.openxmlformats.org/officeDocument/2006/relationships/image" Target="../media/image156.png"/></Relationships>
</file>

<file path=xl/drawings/_rels/drawing7.xml.rels><?xml version="1.0" encoding="UTF-8" standalone="yes"?>
<Relationships xmlns="http://schemas.openxmlformats.org/package/2006/relationships"><Relationship Id="rId2" Type="http://schemas.openxmlformats.org/officeDocument/2006/relationships/image" Target="../media/image169.png"/><Relationship Id="rId1" Type="http://schemas.openxmlformats.org/officeDocument/2006/relationships/hyperlink" Target="http://www.footprintnetwork.org/" TargetMode="External"/></Relationships>
</file>

<file path=xl/drawings/_rels/drawing8.xml.rels><?xml version="1.0" encoding="UTF-8" standalone="yes"?>
<Relationships xmlns="http://schemas.openxmlformats.org/package/2006/relationships"><Relationship Id="rId2" Type="http://schemas.openxmlformats.org/officeDocument/2006/relationships/image" Target="../media/image169.png"/><Relationship Id="rId1" Type="http://schemas.openxmlformats.org/officeDocument/2006/relationships/hyperlink" Target="http://www.footprintnetwork.org/" TargetMode="Externa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70.emf"/></Relationships>
</file>

<file path=xl/drawings/drawing1.xml><?xml version="1.0" encoding="utf-8"?>
<xdr:wsDr xmlns:xdr="http://schemas.openxmlformats.org/drawingml/2006/spreadsheetDrawing" xmlns:a="http://schemas.openxmlformats.org/drawingml/2006/main">
  <xdr:twoCellAnchor editAs="oneCell">
    <xdr:from>
      <xdr:col>1</xdr:col>
      <xdr:colOff>85725</xdr:colOff>
      <xdr:row>0</xdr:row>
      <xdr:rowOff>28575</xdr:rowOff>
    </xdr:from>
    <xdr:to>
      <xdr:col>1</xdr:col>
      <xdr:colOff>2324100</xdr:colOff>
      <xdr:row>5</xdr:row>
      <xdr:rowOff>25146</xdr:rowOff>
    </xdr:to>
    <xdr:pic>
      <xdr:nvPicPr>
        <xdr:cNvPr id="2" name="Picture 1" descr="GFN_horiz_r.jpg"/>
        <xdr:cNvPicPr>
          <a:picLocks noChangeAspect="1"/>
        </xdr:cNvPicPr>
      </xdr:nvPicPr>
      <xdr:blipFill>
        <a:blip xmlns:r="http://schemas.openxmlformats.org/officeDocument/2006/relationships" r:embed="rId1" cstate="print"/>
        <a:srcRect/>
        <a:stretch>
          <a:fillRect/>
        </a:stretch>
      </xdr:blipFill>
      <xdr:spPr bwMode="auto">
        <a:xfrm>
          <a:off x="695325" y="28575"/>
          <a:ext cx="523875" cy="949071"/>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180976</xdr:colOff>
      <xdr:row>0</xdr:row>
      <xdr:rowOff>85726</xdr:rowOff>
    </xdr:from>
    <xdr:to>
      <xdr:col>6</xdr:col>
      <xdr:colOff>256522</xdr:colOff>
      <xdr:row>7</xdr:row>
      <xdr:rowOff>9526</xdr:rowOff>
    </xdr:to>
    <xdr:pic>
      <xdr:nvPicPr>
        <xdr:cNvPr id="2" name="Picture 1" descr="GFN_primary photo highres.jpg">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180976" y="85726"/>
          <a:ext cx="3733146" cy="1257300"/>
        </a:xfrm>
        <a:prstGeom prst="rect">
          <a:avLst/>
        </a:prstGeom>
      </xdr:spPr>
    </xdr:pic>
    <xdr:clientData/>
  </xdr:twoCellAnchor>
  <xdr:twoCellAnchor>
    <xdr:from>
      <xdr:col>0</xdr:col>
      <xdr:colOff>201706</xdr:colOff>
      <xdr:row>28</xdr:row>
      <xdr:rowOff>44824</xdr:rowOff>
    </xdr:from>
    <xdr:to>
      <xdr:col>16</xdr:col>
      <xdr:colOff>268940</xdr:colOff>
      <xdr:row>43</xdr:row>
      <xdr:rowOff>67235</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0.02867</cdr:x>
      <cdr:y>0.6713</cdr:y>
    </cdr:from>
    <cdr:to>
      <cdr:x>0.19229</cdr:x>
      <cdr:y>0.72271</cdr:y>
    </cdr:to>
    <cdr:sp macro="" textlink="">
      <cdr:nvSpPr>
        <cdr:cNvPr id="4" name="TextBox 3"/>
        <cdr:cNvSpPr txBox="1"/>
      </cdr:nvSpPr>
      <cdr:spPr>
        <a:xfrm xmlns:a="http://schemas.openxmlformats.org/drawingml/2006/main">
          <a:off x="301915" y="4910355"/>
          <a:ext cx="1723076" cy="37604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100"/>
            <a:t>World Biocapacity in 1961</a:t>
          </a:r>
        </a:p>
      </cdr:txBody>
    </cdr:sp>
  </cdr:relSizeAnchor>
  <cdr:relSizeAnchor xmlns:cdr="http://schemas.openxmlformats.org/drawingml/2006/chartDrawing">
    <cdr:from>
      <cdr:x>0.02816</cdr:x>
      <cdr:y>0.74684</cdr:y>
    </cdr:from>
    <cdr:to>
      <cdr:x>0.19746</cdr:x>
      <cdr:y>0.79026</cdr:y>
    </cdr:to>
    <cdr:sp macro="" textlink="">
      <cdr:nvSpPr>
        <cdr:cNvPr id="5" name="TextBox 4"/>
        <cdr:cNvSpPr txBox="1"/>
      </cdr:nvSpPr>
      <cdr:spPr>
        <a:xfrm xmlns:a="http://schemas.openxmlformats.org/drawingml/2006/main">
          <a:off x="294298" y="5649311"/>
          <a:ext cx="1769342" cy="32844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100"/>
            <a:t>World Biocapacity in 2012</a:t>
          </a:r>
        </a:p>
      </cdr:txBody>
    </cdr:sp>
  </cdr:relSizeAnchor>
  <cdr:relSizeAnchor xmlns:cdr="http://schemas.openxmlformats.org/drawingml/2006/chartDrawing">
    <cdr:from>
      <cdr:x>0.65832</cdr:x>
      <cdr:y>0.09735</cdr:y>
    </cdr:from>
    <cdr:to>
      <cdr:x>0.74662</cdr:x>
      <cdr:y>0.3186</cdr:y>
    </cdr:to>
    <cdr:sp macro="" textlink="">
      <cdr:nvSpPr>
        <cdr:cNvPr id="6" name="TextBox 5"/>
        <cdr:cNvSpPr txBox="1"/>
      </cdr:nvSpPr>
      <cdr:spPr>
        <a:xfrm xmlns:a="http://schemas.openxmlformats.org/drawingml/2006/main">
          <a:off x="5274595" y="469084"/>
          <a:ext cx="707477" cy="1066122"/>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000"/>
            <a:t>High Human Development</a:t>
          </a:r>
        </a:p>
        <a:p xmlns:a="http://schemas.openxmlformats.org/drawingml/2006/main">
          <a:endParaRPr lang="en-US" sz="1000"/>
        </a:p>
      </cdr:txBody>
    </cdr:sp>
  </cdr:relSizeAnchor>
  <cdr:relSizeAnchor xmlns:cdr="http://schemas.openxmlformats.org/drawingml/2006/chartDrawing">
    <cdr:from>
      <cdr:x>0.75027</cdr:x>
      <cdr:y>0.09844</cdr:y>
    </cdr:from>
    <cdr:to>
      <cdr:x>0.91189</cdr:x>
      <cdr:y>0.17209</cdr:y>
    </cdr:to>
    <cdr:sp macro="" textlink="">
      <cdr:nvSpPr>
        <cdr:cNvPr id="7" name="TextBox 1"/>
        <cdr:cNvSpPr txBox="1"/>
      </cdr:nvSpPr>
      <cdr:spPr>
        <a:xfrm xmlns:a="http://schemas.openxmlformats.org/drawingml/2006/main">
          <a:off x="6011317" y="474336"/>
          <a:ext cx="1294918" cy="354900"/>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Calibri"/>
            </a:defRPr>
          </a:lvl1pPr>
          <a:lvl2pPr marL="457200" indent="0">
            <a:defRPr sz="1100">
              <a:latin typeface="Calibri"/>
            </a:defRPr>
          </a:lvl2pPr>
          <a:lvl3pPr marL="914400" indent="0">
            <a:defRPr sz="1100">
              <a:latin typeface="Calibri"/>
            </a:defRPr>
          </a:lvl3pPr>
          <a:lvl4pPr marL="1371600" indent="0">
            <a:defRPr sz="1100">
              <a:latin typeface="Calibri"/>
            </a:defRPr>
          </a:lvl4pPr>
          <a:lvl5pPr marL="1828800" indent="0">
            <a:defRPr sz="1100">
              <a:latin typeface="Calibri"/>
            </a:defRPr>
          </a:lvl5pPr>
          <a:lvl6pPr marL="2286000" indent="0">
            <a:defRPr sz="1100">
              <a:latin typeface="Calibri"/>
            </a:defRPr>
          </a:lvl6pPr>
          <a:lvl7pPr marL="2743200" indent="0">
            <a:defRPr sz="1100">
              <a:latin typeface="Calibri"/>
            </a:defRPr>
          </a:lvl7pPr>
          <a:lvl8pPr marL="3200400" indent="0">
            <a:defRPr sz="1100">
              <a:latin typeface="Calibri"/>
            </a:defRPr>
          </a:lvl8pPr>
          <a:lvl9pPr marL="3657600" indent="0">
            <a:defRPr sz="1100">
              <a:latin typeface="Calibri"/>
            </a:defRPr>
          </a:lvl9pPr>
        </a:lstStyle>
        <a:p xmlns:a="http://schemas.openxmlformats.org/drawingml/2006/main">
          <a:r>
            <a:rPr lang="en-US" sz="1000"/>
            <a:t>Very High Human Development</a:t>
          </a:r>
        </a:p>
        <a:p xmlns:a="http://schemas.openxmlformats.org/drawingml/2006/main">
          <a:endParaRPr lang="en-US" sz="1000"/>
        </a:p>
      </cdr:txBody>
    </cdr:sp>
  </cdr:relSizeAnchor>
  <cdr:relSizeAnchor xmlns:cdr="http://schemas.openxmlformats.org/drawingml/2006/chartDrawing">
    <cdr:from>
      <cdr:x>0.65454</cdr:x>
      <cdr:y>0.71703</cdr:y>
    </cdr:from>
    <cdr:to>
      <cdr:x>0.93147</cdr:x>
      <cdr:y>0.81055</cdr:y>
    </cdr:to>
    <cdr:sp macro="" textlink="">
      <cdr:nvSpPr>
        <cdr:cNvPr id="8" name="Rectangle 7"/>
        <cdr:cNvSpPr/>
      </cdr:nvSpPr>
      <cdr:spPr>
        <a:xfrm xmlns:a="http://schemas.openxmlformats.org/drawingml/2006/main">
          <a:off x="5244320" y="3350557"/>
          <a:ext cx="2218798" cy="437031"/>
        </a:xfrm>
        <a:prstGeom xmlns:a="http://schemas.openxmlformats.org/drawingml/2006/main" prst="rect">
          <a:avLst/>
        </a:prstGeom>
        <a:solidFill xmlns:a="http://schemas.openxmlformats.org/drawingml/2006/main">
          <a:srgbClr val="4F81BD">
            <a:alpha val="17000"/>
          </a:srgbClr>
        </a:solidFill>
        <a:ln xmlns:a="http://schemas.openxmlformats.org/drawingml/2006/main" w="25400" cap="flat" cmpd="sng" algn="ctr">
          <a:noFill/>
          <a:prstDash val="solid"/>
        </a:ln>
        <a:effectLst xmlns:a="http://schemas.openxmlformats.org/drawingml/2006/mai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nchor="ctr" anchorCtr="1"/>
        <a:lstStyle xmlns:a="http://schemas.openxmlformats.org/drawingml/2006/main">
          <a:lvl1pPr marL="0" indent="0">
            <a:defRPr sz="1100">
              <a:solidFill>
                <a:sysClr val="window" lastClr="FFFFFF"/>
              </a:solidFill>
              <a:latin typeface="Calibri"/>
            </a:defRPr>
          </a:lvl1pPr>
          <a:lvl2pPr marL="457200" indent="0">
            <a:defRPr sz="1100">
              <a:solidFill>
                <a:sysClr val="window" lastClr="FFFFFF"/>
              </a:solidFill>
              <a:latin typeface="Calibri"/>
            </a:defRPr>
          </a:lvl2pPr>
          <a:lvl3pPr marL="914400" indent="0">
            <a:defRPr sz="1100">
              <a:solidFill>
                <a:sysClr val="window" lastClr="FFFFFF"/>
              </a:solidFill>
              <a:latin typeface="Calibri"/>
            </a:defRPr>
          </a:lvl3pPr>
          <a:lvl4pPr marL="1371600" indent="0">
            <a:defRPr sz="1100">
              <a:solidFill>
                <a:sysClr val="window" lastClr="FFFFFF"/>
              </a:solidFill>
              <a:latin typeface="Calibri"/>
            </a:defRPr>
          </a:lvl4pPr>
          <a:lvl5pPr marL="1828800" indent="0">
            <a:defRPr sz="1100">
              <a:solidFill>
                <a:sysClr val="window" lastClr="FFFFFF"/>
              </a:solidFill>
              <a:latin typeface="Calibri"/>
            </a:defRPr>
          </a:lvl5pPr>
          <a:lvl6pPr marL="2286000" indent="0">
            <a:defRPr sz="1100">
              <a:solidFill>
                <a:sysClr val="window" lastClr="FFFFFF"/>
              </a:solidFill>
              <a:latin typeface="Calibri"/>
            </a:defRPr>
          </a:lvl6pPr>
          <a:lvl7pPr marL="2743200" indent="0">
            <a:defRPr sz="1100">
              <a:solidFill>
                <a:sysClr val="window" lastClr="FFFFFF"/>
              </a:solidFill>
              <a:latin typeface="Calibri"/>
            </a:defRPr>
          </a:lvl7pPr>
          <a:lvl8pPr marL="3200400" indent="0">
            <a:defRPr sz="1100">
              <a:solidFill>
                <a:sysClr val="window" lastClr="FFFFFF"/>
              </a:solidFill>
              <a:latin typeface="Calibri"/>
            </a:defRPr>
          </a:lvl8pPr>
          <a:lvl9pPr marL="3657600" indent="0">
            <a:defRPr sz="1100">
              <a:solidFill>
                <a:sysClr val="window" lastClr="FFFFFF"/>
              </a:solidFill>
              <a:latin typeface="Calibri"/>
            </a:defRPr>
          </a:lvl9pPr>
        </a:lstStyle>
        <a:p xmlns:a="http://schemas.openxmlformats.org/drawingml/2006/main">
          <a:pPr algn="ctr"/>
          <a:r>
            <a:rPr lang="en-US" sz="1000">
              <a:solidFill>
                <a:sysClr val="windowText" lastClr="000000"/>
              </a:solidFill>
              <a:latin typeface="Calibri"/>
            </a:rPr>
            <a:t>Global Sustainable </a:t>
          </a:r>
        </a:p>
        <a:p xmlns:a="http://schemas.openxmlformats.org/drawingml/2006/main">
          <a:pPr algn="ctr"/>
          <a:r>
            <a:rPr lang="en-US" sz="1000">
              <a:solidFill>
                <a:sysClr val="windowText" lastClr="000000"/>
              </a:solidFill>
              <a:latin typeface="Calibri"/>
            </a:rPr>
            <a:t>Development Quadrant</a:t>
          </a:r>
          <a:endParaRPr lang="en-US" sz="1000">
            <a:solidFill>
              <a:sysClr val="windowText" lastClr="000000"/>
            </a:solidFill>
          </a:endParaRPr>
        </a:p>
      </cdr:txBody>
    </cdr:sp>
  </cdr:relSizeAnchor>
  <cdr:relSizeAnchor xmlns:cdr="http://schemas.openxmlformats.org/drawingml/2006/chartDrawing">
    <cdr:from>
      <cdr:x>0.01932</cdr:x>
      <cdr:y>0.91607</cdr:y>
    </cdr:from>
    <cdr:to>
      <cdr:x>0.67058</cdr:x>
      <cdr:y>0.98155</cdr:y>
    </cdr:to>
    <cdr:sp macro="" textlink="">
      <cdr:nvSpPr>
        <cdr:cNvPr id="9" name="TextBox 1"/>
        <cdr:cNvSpPr txBox="1"/>
      </cdr:nvSpPr>
      <cdr:spPr>
        <a:xfrm xmlns:a="http://schemas.openxmlformats.org/drawingml/2006/main">
          <a:off x="154811" y="4280647"/>
          <a:ext cx="5218029" cy="305995"/>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Calibri"/>
            </a:defRPr>
          </a:lvl1pPr>
          <a:lvl2pPr marL="457200" indent="0">
            <a:defRPr sz="1100">
              <a:latin typeface="Calibri"/>
            </a:defRPr>
          </a:lvl2pPr>
          <a:lvl3pPr marL="914400" indent="0">
            <a:defRPr sz="1100">
              <a:latin typeface="Calibri"/>
            </a:defRPr>
          </a:lvl3pPr>
          <a:lvl4pPr marL="1371600" indent="0">
            <a:defRPr sz="1100">
              <a:latin typeface="Calibri"/>
            </a:defRPr>
          </a:lvl4pPr>
          <a:lvl5pPr marL="1828800" indent="0">
            <a:defRPr sz="1100">
              <a:latin typeface="Calibri"/>
            </a:defRPr>
          </a:lvl5pPr>
          <a:lvl6pPr marL="2286000" indent="0">
            <a:defRPr sz="1100">
              <a:latin typeface="Calibri"/>
            </a:defRPr>
          </a:lvl6pPr>
          <a:lvl7pPr marL="2743200" indent="0">
            <a:defRPr sz="1100">
              <a:latin typeface="Calibri"/>
            </a:defRPr>
          </a:lvl7pPr>
          <a:lvl8pPr marL="3200400" indent="0">
            <a:defRPr sz="1100">
              <a:latin typeface="Calibri"/>
            </a:defRPr>
          </a:lvl8pPr>
          <a:lvl9pPr marL="3657600" indent="0">
            <a:defRPr sz="1100">
              <a:latin typeface="Calibri"/>
            </a:defRPr>
          </a:lvl9pPr>
        </a:lstStyle>
        <a:p xmlns:a="http://schemas.openxmlformats.org/drawingml/2006/main">
          <a:pPr marL="0" marR="0" indent="0" defTabSz="914400" rtl="0" eaLnBrk="1" fontAlgn="auto" latinLnBrk="0" hangingPunct="1">
            <a:lnSpc>
              <a:spcPct val="100000"/>
            </a:lnSpc>
            <a:spcBef>
              <a:spcPts val="0"/>
            </a:spcBef>
            <a:spcAft>
              <a:spcPts val="0"/>
            </a:spcAft>
            <a:buClrTx/>
            <a:buSzTx/>
            <a:buFontTx/>
            <a:buNone/>
            <a:tabLst/>
            <a:defRPr/>
          </a:pPr>
          <a:r>
            <a:rPr lang="en-US" sz="900" b="0" i="0" baseline="0">
              <a:solidFill>
                <a:sysClr val="windowText" lastClr="000000">
                  <a:lumMod val="75000"/>
                  <a:lumOff val="25000"/>
                </a:sysClr>
              </a:solidFill>
              <a:latin typeface="Calibri"/>
            </a:rPr>
            <a:t>Ecological Footprint values are 2012 values from the 2016 National Footprint Accounts, Global Footprint Network </a:t>
          </a:r>
        </a:p>
        <a:p xmlns:a="http://schemas.openxmlformats.org/drawingml/2006/main">
          <a:pPr marL="0" marR="0" indent="0" defTabSz="914400" rtl="0" eaLnBrk="1" fontAlgn="auto" latinLnBrk="0" hangingPunct="1">
            <a:lnSpc>
              <a:spcPct val="100000"/>
            </a:lnSpc>
            <a:spcBef>
              <a:spcPts val="0"/>
            </a:spcBef>
            <a:spcAft>
              <a:spcPts val="0"/>
            </a:spcAft>
            <a:buClrTx/>
            <a:buSzTx/>
            <a:buFontTx/>
            <a:buNone/>
            <a:tabLst/>
            <a:defRPr/>
          </a:pPr>
          <a:r>
            <a:rPr lang="en-US" sz="900" b="0" i="0" baseline="0">
              <a:solidFill>
                <a:sysClr val="windowText" lastClr="000000">
                  <a:lumMod val="75000"/>
                  <a:lumOff val="25000"/>
                </a:sysClr>
              </a:solidFill>
              <a:latin typeface="Calibri"/>
            </a:rPr>
            <a:t>HDI 2012 values are from the 2015 Human Development Report, UNDP</a:t>
          </a:r>
          <a:endParaRPr lang="en-US" sz="900" b="1" i="0" baseline="0">
            <a:solidFill>
              <a:sysClr val="windowText" lastClr="000000">
                <a:lumMod val="75000"/>
                <a:lumOff val="25000"/>
              </a:sysClr>
            </a:solidFill>
            <a:latin typeface="Calibri"/>
          </a:endParaRPr>
        </a:p>
        <a:p xmlns:a="http://schemas.openxmlformats.org/drawingml/2006/main">
          <a:endParaRPr lang="en-US" sz="900">
            <a:solidFill>
              <a:sysClr val="windowText" lastClr="000000">
                <a:lumMod val="75000"/>
                <a:lumOff val="25000"/>
              </a:sysClr>
            </a:solidFill>
          </a:endParaRPr>
        </a:p>
      </cdr:txBody>
    </cdr:sp>
  </cdr:relSizeAnchor>
</c:userShapes>
</file>

<file path=xl/drawings/drawing4.xml><?xml version="1.0" encoding="utf-8"?>
<xdr:wsDr xmlns:xdr="http://schemas.openxmlformats.org/drawingml/2006/spreadsheetDrawing" xmlns:a="http://schemas.openxmlformats.org/drawingml/2006/main">
  <xdr:twoCellAnchor>
    <xdr:from>
      <xdr:col>2</xdr:col>
      <xdr:colOff>246335</xdr:colOff>
      <xdr:row>3</xdr:row>
      <xdr:rowOff>32845</xdr:rowOff>
    </xdr:from>
    <xdr:to>
      <xdr:col>21</xdr:col>
      <xdr:colOff>574784</xdr:colOff>
      <xdr:row>34</xdr:row>
      <xdr:rowOff>98535</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213491</xdr:colOff>
      <xdr:row>38</xdr:row>
      <xdr:rowOff>0</xdr:rowOff>
    </xdr:from>
    <xdr:to>
      <xdr:col>19</xdr:col>
      <xdr:colOff>334719</xdr:colOff>
      <xdr:row>76</xdr:row>
      <xdr:rowOff>75694</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xdr:col>
      <xdr:colOff>476250</xdr:colOff>
      <xdr:row>79</xdr:row>
      <xdr:rowOff>65690</xdr:rowOff>
    </xdr:from>
    <xdr:to>
      <xdr:col>19</xdr:col>
      <xdr:colOff>203696</xdr:colOff>
      <xdr:row>118</xdr:row>
      <xdr:rowOff>151429</xdr:rowOff>
    </xdr:to>
    <xdr:pic>
      <xdr:nvPicPr>
        <xdr:cNvPr id="5" name="Picture 4" descr="NFA16 Creditor Debtor 2012.png"/>
        <xdr:cNvPicPr>
          <a:picLocks noChangeAspect="1"/>
        </xdr:cNvPicPr>
      </xdr:nvPicPr>
      <xdr:blipFill>
        <a:blip xmlns:r="http://schemas.openxmlformats.org/officeDocument/2006/relationships" r:embed="rId3" cstate="print"/>
        <a:stretch>
          <a:fillRect/>
        </a:stretch>
      </xdr:blipFill>
      <xdr:spPr>
        <a:xfrm>
          <a:off x="1691509" y="15798362"/>
          <a:ext cx="10057144" cy="7771429"/>
        </a:xfrm>
        <a:prstGeom prst="rect">
          <a:avLst/>
        </a:prstGeom>
      </xdr:spPr>
    </xdr:pic>
    <xdr:clientData/>
  </xdr:twoCellAnchor>
</xdr:wsDr>
</file>

<file path=xl/drawings/drawing5.xml><?xml version="1.0" encoding="utf-8"?>
<c:userShapes xmlns:c="http://schemas.openxmlformats.org/drawingml/2006/chart">
  <cdr:relSizeAnchor xmlns:cdr="http://schemas.openxmlformats.org/drawingml/2006/chartDrawing">
    <cdr:from>
      <cdr:x>0.02867</cdr:x>
      <cdr:y>0.6713</cdr:y>
    </cdr:from>
    <cdr:to>
      <cdr:x>0.19229</cdr:x>
      <cdr:y>0.72271</cdr:y>
    </cdr:to>
    <cdr:sp macro="" textlink="">
      <cdr:nvSpPr>
        <cdr:cNvPr id="4" name="TextBox 3"/>
        <cdr:cNvSpPr txBox="1"/>
      </cdr:nvSpPr>
      <cdr:spPr>
        <a:xfrm xmlns:a="http://schemas.openxmlformats.org/drawingml/2006/main">
          <a:off x="301915" y="4910355"/>
          <a:ext cx="1723076" cy="37604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100"/>
            <a:t>World Biocapacity in 1961</a:t>
          </a:r>
        </a:p>
      </cdr:txBody>
    </cdr:sp>
  </cdr:relSizeAnchor>
  <cdr:relSizeAnchor xmlns:cdr="http://schemas.openxmlformats.org/drawingml/2006/chartDrawing">
    <cdr:from>
      <cdr:x>0.02816</cdr:x>
      <cdr:y>0.74684</cdr:y>
    </cdr:from>
    <cdr:to>
      <cdr:x>0.19746</cdr:x>
      <cdr:y>0.79026</cdr:y>
    </cdr:to>
    <cdr:sp macro="" textlink="">
      <cdr:nvSpPr>
        <cdr:cNvPr id="5" name="TextBox 4"/>
        <cdr:cNvSpPr txBox="1"/>
      </cdr:nvSpPr>
      <cdr:spPr>
        <a:xfrm xmlns:a="http://schemas.openxmlformats.org/drawingml/2006/main">
          <a:off x="294298" y="5649311"/>
          <a:ext cx="1769342" cy="32844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100"/>
            <a:t>World Biocapacity in 2012</a:t>
          </a:r>
        </a:p>
      </cdr:txBody>
    </cdr:sp>
  </cdr:relSizeAnchor>
  <cdr:relSizeAnchor xmlns:cdr="http://schemas.openxmlformats.org/drawingml/2006/chartDrawing">
    <cdr:from>
      <cdr:x>0.65832</cdr:x>
      <cdr:y>0.09735</cdr:y>
    </cdr:from>
    <cdr:to>
      <cdr:x>0.74662</cdr:x>
      <cdr:y>0.18091</cdr:y>
    </cdr:to>
    <cdr:sp macro="" textlink="">
      <cdr:nvSpPr>
        <cdr:cNvPr id="6" name="TextBox 5"/>
        <cdr:cNvSpPr txBox="1"/>
      </cdr:nvSpPr>
      <cdr:spPr>
        <a:xfrm xmlns:a="http://schemas.openxmlformats.org/drawingml/2006/main">
          <a:off x="6932548" y="712077"/>
          <a:ext cx="929905" cy="611216"/>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000"/>
            <a:t>High Human Development</a:t>
          </a:r>
        </a:p>
        <a:p xmlns:a="http://schemas.openxmlformats.org/drawingml/2006/main">
          <a:endParaRPr lang="en-US" sz="1000"/>
        </a:p>
      </cdr:txBody>
    </cdr:sp>
  </cdr:relSizeAnchor>
  <cdr:relSizeAnchor xmlns:cdr="http://schemas.openxmlformats.org/drawingml/2006/chartDrawing">
    <cdr:from>
      <cdr:x>0.75027</cdr:x>
      <cdr:y>0.09844</cdr:y>
    </cdr:from>
    <cdr:to>
      <cdr:x>0.84741</cdr:x>
      <cdr:y>0.16426</cdr:y>
    </cdr:to>
    <cdr:sp macro="" textlink="">
      <cdr:nvSpPr>
        <cdr:cNvPr id="7" name="TextBox 1"/>
        <cdr:cNvSpPr txBox="1"/>
      </cdr:nvSpPr>
      <cdr:spPr>
        <a:xfrm xmlns:a="http://schemas.openxmlformats.org/drawingml/2006/main">
          <a:off x="7900838" y="720054"/>
          <a:ext cx="1022973" cy="48145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Calibri"/>
            </a:defRPr>
          </a:lvl1pPr>
          <a:lvl2pPr marL="457200" indent="0">
            <a:defRPr sz="1100">
              <a:latin typeface="Calibri"/>
            </a:defRPr>
          </a:lvl2pPr>
          <a:lvl3pPr marL="914400" indent="0">
            <a:defRPr sz="1100">
              <a:latin typeface="Calibri"/>
            </a:defRPr>
          </a:lvl3pPr>
          <a:lvl4pPr marL="1371600" indent="0">
            <a:defRPr sz="1100">
              <a:latin typeface="Calibri"/>
            </a:defRPr>
          </a:lvl4pPr>
          <a:lvl5pPr marL="1828800" indent="0">
            <a:defRPr sz="1100">
              <a:latin typeface="Calibri"/>
            </a:defRPr>
          </a:lvl5pPr>
          <a:lvl6pPr marL="2286000" indent="0">
            <a:defRPr sz="1100">
              <a:latin typeface="Calibri"/>
            </a:defRPr>
          </a:lvl6pPr>
          <a:lvl7pPr marL="2743200" indent="0">
            <a:defRPr sz="1100">
              <a:latin typeface="Calibri"/>
            </a:defRPr>
          </a:lvl7pPr>
          <a:lvl8pPr marL="3200400" indent="0">
            <a:defRPr sz="1100">
              <a:latin typeface="Calibri"/>
            </a:defRPr>
          </a:lvl8pPr>
          <a:lvl9pPr marL="3657600" indent="0">
            <a:defRPr sz="1100">
              <a:latin typeface="Calibri"/>
            </a:defRPr>
          </a:lvl9pPr>
        </a:lstStyle>
        <a:p xmlns:a="http://schemas.openxmlformats.org/drawingml/2006/main">
          <a:r>
            <a:rPr lang="en-US" sz="1000"/>
            <a:t>Very High Human Development</a:t>
          </a:r>
        </a:p>
        <a:p xmlns:a="http://schemas.openxmlformats.org/drawingml/2006/main">
          <a:endParaRPr lang="en-US" sz="1000"/>
        </a:p>
      </cdr:txBody>
    </cdr:sp>
  </cdr:relSizeAnchor>
  <cdr:relSizeAnchor xmlns:cdr="http://schemas.openxmlformats.org/drawingml/2006/chartDrawing">
    <cdr:from>
      <cdr:x>0.65589</cdr:x>
      <cdr:y>0.78018</cdr:y>
    </cdr:from>
    <cdr:to>
      <cdr:x>0.93011</cdr:x>
      <cdr:y>0.87927</cdr:y>
    </cdr:to>
    <cdr:sp macro="" textlink="">
      <cdr:nvSpPr>
        <cdr:cNvPr id="8" name="Rectangle 7"/>
        <cdr:cNvSpPr/>
      </cdr:nvSpPr>
      <cdr:spPr>
        <a:xfrm xmlns:a="http://schemas.openxmlformats.org/drawingml/2006/main">
          <a:off x="6854658" y="5901501"/>
          <a:ext cx="2865853" cy="749577"/>
        </a:xfrm>
        <a:prstGeom xmlns:a="http://schemas.openxmlformats.org/drawingml/2006/main" prst="rect">
          <a:avLst/>
        </a:prstGeom>
        <a:solidFill xmlns:a="http://schemas.openxmlformats.org/drawingml/2006/main">
          <a:srgbClr val="4F81BD">
            <a:alpha val="17000"/>
          </a:srgbClr>
        </a:solidFill>
        <a:ln xmlns:a="http://schemas.openxmlformats.org/drawingml/2006/main" w="25400" cap="flat" cmpd="sng" algn="ctr">
          <a:noFill/>
          <a:prstDash val="solid"/>
        </a:ln>
        <a:effectLst xmlns:a="http://schemas.openxmlformats.org/drawingml/2006/mai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nchor="ctr" anchorCtr="1"/>
        <a:lstStyle xmlns:a="http://schemas.openxmlformats.org/drawingml/2006/main">
          <a:lvl1pPr marL="0" indent="0">
            <a:defRPr sz="1100">
              <a:solidFill>
                <a:sysClr val="window" lastClr="FFFFFF"/>
              </a:solidFill>
              <a:latin typeface="Calibri"/>
            </a:defRPr>
          </a:lvl1pPr>
          <a:lvl2pPr marL="457200" indent="0">
            <a:defRPr sz="1100">
              <a:solidFill>
                <a:sysClr val="window" lastClr="FFFFFF"/>
              </a:solidFill>
              <a:latin typeface="Calibri"/>
            </a:defRPr>
          </a:lvl2pPr>
          <a:lvl3pPr marL="914400" indent="0">
            <a:defRPr sz="1100">
              <a:solidFill>
                <a:sysClr val="window" lastClr="FFFFFF"/>
              </a:solidFill>
              <a:latin typeface="Calibri"/>
            </a:defRPr>
          </a:lvl3pPr>
          <a:lvl4pPr marL="1371600" indent="0">
            <a:defRPr sz="1100">
              <a:solidFill>
                <a:sysClr val="window" lastClr="FFFFFF"/>
              </a:solidFill>
              <a:latin typeface="Calibri"/>
            </a:defRPr>
          </a:lvl4pPr>
          <a:lvl5pPr marL="1828800" indent="0">
            <a:defRPr sz="1100">
              <a:solidFill>
                <a:sysClr val="window" lastClr="FFFFFF"/>
              </a:solidFill>
              <a:latin typeface="Calibri"/>
            </a:defRPr>
          </a:lvl5pPr>
          <a:lvl6pPr marL="2286000" indent="0">
            <a:defRPr sz="1100">
              <a:solidFill>
                <a:sysClr val="window" lastClr="FFFFFF"/>
              </a:solidFill>
              <a:latin typeface="Calibri"/>
            </a:defRPr>
          </a:lvl6pPr>
          <a:lvl7pPr marL="2743200" indent="0">
            <a:defRPr sz="1100">
              <a:solidFill>
                <a:sysClr val="window" lastClr="FFFFFF"/>
              </a:solidFill>
              <a:latin typeface="Calibri"/>
            </a:defRPr>
          </a:lvl7pPr>
          <a:lvl8pPr marL="3200400" indent="0">
            <a:defRPr sz="1100">
              <a:solidFill>
                <a:sysClr val="window" lastClr="FFFFFF"/>
              </a:solidFill>
              <a:latin typeface="Calibri"/>
            </a:defRPr>
          </a:lvl8pPr>
          <a:lvl9pPr marL="3657600" indent="0">
            <a:defRPr sz="1100">
              <a:solidFill>
                <a:sysClr val="window" lastClr="FFFFFF"/>
              </a:solidFill>
              <a:latin typeface="Calibri"/>
            </a:defRPr>
          </a:lvl9pPr>
        </a:lstStyle>
        <a:p xmlns:a="http://schemas.openxmlformats.org/drawingml/2006/main">
          <a:r>
            <a:rPr lang="en-US" sz="1100">
              <a:solidFill>
                <a:sysClr val="windowText" lastClr="000000"/>
              </a:solidFill>
              <a:latin typeface="Calibri"/>
            </a:rPr>
            <a:t>Global Sustainable Development Quadrant</a:t>
          </a:r>
          <a:endParaRPr lang="en-US">
            <a:solidFill>
              <a:sysClr val="windowText" lastClr="000000"/>
            </a:solidFill>
          </a:endParaRPr>
        </a:p>
      </cdr:txBody>
    </cdr:sp>
  </cdr:relSizeAnchor>
  <cdr:relSizeAnchor xmlns:cdr="http://schemas.openxmlformats.org/drawingml/2006/chartDrawing">
    <cdr:from>
      <cdr:x>0.06128</cdr:x>
      <cdr:y>0.94874</cdr:y>
    </cdr:from>
    <cdr:to>
      <cdr:x>0.71254</cdr:x>
      <cdr:y>0.99783</cdr:y>
    </cdr:to>
    <cdr:sp macro="" textlink="">
      <cdr:nvSpPr>
        <cdr:cNvPr id="9" name="TextBox 1"/>
        <cdr:cNvSpPr txBox="1"/>
      </cdr:nvSpPr>
      <cdr:spPr>
        <a:xfrm xmlns:a="http://schemas.openxmlformats.org/drawingml/2006/main">
          <a:off x="640474" y="7176595"/>
          <a:ext cx="6806280" cy="371297"/>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Calibri"/>
            </a:defRPr>
          </a:lvl1pPr>
          <a:lvl2pPr marL="457200" indent="0">
            <a:defRPr sz="1100">
              <a:latin typeface="Calibri"/>
            </a:defRPr>
          </a:lvl2pPr>
          <a:lvl3pPr marL="914400" indent="0">
            <a:defRPr sz="1100">
              <a:latin typeface="Calibri"/>
            </a:defRPr>
          </a:lvl3pPr>
          <a:lvl4pPr marL="1371600" indent="0">
            <a:defRPr sz="1100">
              <a:latin typeface="Calibri"/>
            </a:defRPr>
          </a:lvl4pPr>
          <a:lvl5pPr marL="1828800" indent="0">
            <a:defRPr sz="1100">
              <a:latin typeface="Calibri"/>
            </a:defRPr>
          </a:lvl5pPr>
          <a:lvl6pPr marL="2286000" indent="0">
            <a:defRPr sz="1100">
              <a:latin typeface="Calibri"/>
            </a:defRPr>
          </a:lvl6pPr>
          <a:lvl7pPr marL="2743200" indent="0">
            <a:defRPr sz="1100">
              <a:latin typeface="Calibri"/>
            </a:defRPr>
          </a:lvl7pPr>
          <a:lvl8pPr marL="3200400" indent="0">
            <a:defRPr sz="1100">
              <a:latin typeface="Calibri"/>
            </a:defRPr>
          </a:lvl8pPr>
          <a:lvl9pPr marL="3657600" indent="0">
            <a:defRPr sz="1100">
              <a:latin typeface="Calibri"/>
            </a:defRPr>
          </a:lvl9pPr>
        </a:lstStyle>
        <a:p xmlns:a="http://schemas.openxmlformats.org/drawingml/2006/main">
          <a:pPr marL="0" marR="0" indent="0" defTabSz="914400" rtl="0" eaLnBrk="1" fontAlgn="auto" latinLnBrk="0" hangingPunct="1">
            <a:lnSpc>
              <a:spcPct val="100000"/>
            </a:lnSpc>
            <a:spcBef>
              <a:spcPts val="0"/>
            </a:spcBef>
            <a:spcAft>
              <a:spcPts val="0"/>
            </a:spcAft>
            <a:buClrTx/>
            <a:buSzTx/>
            <a:buFontTx/>
            <a:buNone/>
            <a:tabLst/>
            <a:defRPr/>
          </a:pPr>
          <a:r>
            <a:rPr lang="en-US" sz="900" b="0" i="0" baseline="0">
              <a:solidFill>
                <a:sysClr val="windowText" lastClr="000000">
                  <a:lumMod val="75000"/>
                  <a:lumOff val="25000"/>
                </a:sysClr>
              </a:solidFill>
              <a:latin typeface="Calibri"/>
            </a:rPr>
            <a:t>Ecological Footprint values are 2012 values from the 2016 National Footprint Accounts, Global Footprint Network </a:t>
          </a:r>
        </a:p>
        <a:p xmlns:a="http://schemas.openxmlformats.org/drawingml/2006/main">
          <a:pPr marL="0" marR="0" indent="0" defTabSz="914400" rtl="0" eaLnBrk="1" fontAlgn="auto" latinLnBrk="0" hangingPunct="1">
            <a:lnSpc>
              <a:spcPct val="100000"/>
            </a:lnSpc>
            <a:spcBef>
              <a:spcPts val="0"/>
            </a:spcBef>
            <a:spcAft>
              <a:spcPts val="0"/>
            </a:spcAft>
            <a:buClrTx/>
            <a:buSzTx/>
            <a:buFontTx/>
            <a:buNone/>
            <a:tabLst/>
            <a:defRPr/>
          </a:pPr>
          <a:r>
            <a:rPr lang="en-US" sz="900" b="0" i="0" baseline="0">
              <a:solidFill>
                <a:sysClr val="windowText" lastClr="000000">
                  <a:lumMod val="75000"/>
                  <a:lumOff val="25000"/>
                </a:sysClr>
              </a:solidFill>
              <a:latin typeface="Calibri"/>
            </a:rPr>
            <a:t>HDI 2012 values are from the 2015 Human Development Report, UNDP</a:t>
          </a:r>
          <a:endParaRPr lang="en-US" sz="900" b="1" i="0" baseline="0">
            <a:solidFill>
              <a:sysClr val="windowText" lastClr="000000">
                <a:lumMod val="75000"/>
                <a:lumOff val="25000"/>
              </a:sysClr>
            </a:solidFill>
            <a:latin typeface="Calibri"/>
          </a:endParaRPr>
        </a:p>
        <a:p xmlns:a="http://schemas.openxmlformats.org/drawingml/2006/main">
          <a:endParaRPr lang="en-US" sz="900">
            <a:solidFill>
              <a:sysClr val="windowText" lastClr="000000">
                <a:lumMod val="75000"/>
                <a:lumOff val="25000"/>
              </a:sysClr>
            </a:solidFill>
          </a:endParaRPr>
        </a:p>
      </cdr:txBody>
    </cdr:sp>
  </cdr:relSizeAnchor>
</c:userShapes>
</file>

<file path=xl/drawings/drawing6.xml><?xml version="1.0" encoding="utf-8"?>
<xdr:wsDr xmlns:xdr="http://schemas.openxmlformats.org/drawingml/2006/spreadsheetDrawing" xmlns:a="http://schemas.openxmlformats.org/drawingml/2006/main">
  <xdr:twoCellAnchor>
    <xdr:from>
      <xdr:col>1</xdr:col>
      <xdr:colOff>0</xdr:colOff>
      <xdr:row>2</xdr:row>
      <xdr:rowOff>0</xdr:rowOff>
    </xdr:from>
    <xdr:to>
      <xdr:col>1</xdr:col>
      <xdr:colOff>5309635</xdr:colOff>
      <xdr:row>2</xdr:row>
      <xdr:rowOff>2902219</xdr:rowOff>
    </xdr:to>
    <xdr:pic>
      <xdr:nvPicPr>
        <xdr:cNvPr id="168" name="Picture 167" descr="World.png"/>
        <xdr:cNvPicPr>
          <a:picLocks/>
        </xdr:cNvPicPr>
      </xdr:nvPicPr>
      <xdr:blipFill>
        <a:blip xmlns:r="http://schemas.openxmlformats.org/officeDocument/2006/relationships" r:embed="rId1" cstate="print"/>
        <a:stretch>
          <a:fillRect/>
        </a:stretch>
      </xdr:blipFill>
      <xdr:spPr>
        <a:xfrm>
          <a:off x="333375" y="1733550"/>
          <a:ext cx="5309635" cy="2902219"/>
        </a:xfrm>
        <a:prstGeom prst="rect">
          <a:avLst/>
        </a:prstGeom>
      </xdr:spPr>
    </xdr:pic>
    <xdr:clientData/>
  </xdr:twoCellAnchor>
  <xdr:twoCellAnchor>
    <xdr:from>
      <xdr:col>1</xdr:col>
      <xdr:colOff>0</xdr:colOff>
      <xdr:row>3</xdr:row>
      <xdr:rowOff>0</xdr:rowOff>
    </xdr:from>
    <xdr:to>
      <xdr:col>1</xdr:col>
      <xdr:colOff>5309635</xdr:colOff>
      <xdr:row>3</xdr:row>
      <xdr:rowOff>2921250</xdr:rowOff>
    </xdr:to>
    <xdr:pic>
      <xdr:nvPicPr>
        <xdr:cNvPr id="169" name="Picture 168" descr="Afghanistan.png"/>
        <xdr:cNvPicPr>
          <a:picLocks/>
        </xdr:cNvPicPr>
      </xdr:nvPicPr>
      <xdr:blipFill>
        <a:blip xmlns:r="http://schemas.openxmlformats.org/officeDocument/2006/relationships" r:embed="rId2" cstate="print"/>
        <a:stretch>
          <a:fillRect/>
        </a:stretch>
      </xdr:blipFill>
      <xdr:spPr>
        <a:xfrm>
          <a:off x="333375" y="4638675"/>
          <a:ext cx="5309635" cy="2921250"/>
        </a:xfrm>
        <a:prstGeom prst="rect">
          <a:avLst/>
        </a:prstGeom>
      </xdr:spPr>
    </xdr:pic>
    <xdr:clientData/>
  </xdr:twoCellAnchor>
  <xdr:twoCellAnchor>
    <xdr:from>
      <xdr:col>1</xdr:col>
      <xdr:colOff>0</xdr:colOff>
      <xdr:row>4</xdr:row>
      <xdr:rowOff>0</xdr:rowOff>
    </xdr:from>
    <xdr:to>
      <xdr:col>1</xdr:col>
      <xdr:colOff>5309635</xdr:colOff>
      <xdr:row>4</xdr:row>
      <xdr:rowOff>2921250</xdr:rowOff>
    </xdr:to>
    <xdr:pic>
      <xdr:nvPicPr>
        <xdr:cNvPr id="170" name="Picture 169" descr="Albania.png"/>
        <xdr:cNvPicPr>
          <a:picLocks/>
        </xdr:cNvPicPr>
      </xdr:nvPicPr>
      <xdr:blipFill>
        <a:blip xmlns:r="http://schemas.openxmlformats.org/officeDocument/2006/relationships" r:embed="rId3" cstate="print"/>
        <a:stretch>
          <a:fillRect/>
        </a:stretch>
      </xdr:blipFill>
      <xdr:spPr>
        <a:xfrm>
          <a:off x="333375" y="7562850"/>
          <a:ext cx="5309635" cy="2921250"/>
        </a:xfrm>
        <a:prstGeom prst="rect">
          <a:avLst/>
        </a:prstGeom>
      </xdr:spPr>
    </xdr:pic>
    <xdr:clientData/>
  </xdr:twoCellAnchor>
  <xdr:twoCellAnchor>
    <xdr:from>
      <xdr:col>1</xdr:col>
      <xdr:colOff>0</xdr:colOff>
      <xdr:row>5</xdr:row>
      <xdr:rowOff>0</xdr:rowOff>
    </xdr:from>
    <xdr:to>
      <xdr:col>1</xdr:col>
      <xdr:colOff>5309635</xdr:colOff>
      <xdr:row>5</xdr:row>
      <xdr:rowOff>2902219</xdr:rowOff>
    </xdr:to>
    <xdr:pic>
      <xdr:nvPicPr>
        <xdr:cNvPr id="172" name="Picture 171" descr="Algeria.png"/>
        <xdr:cNvPicPr>
          <a:picLocks/>
        </xdr:cNvPicPr>
      </xdr:nvPicPr>
      <xdr:blipFill>
        <a:blip xmlns:r="http://schemas.openxmlformats.org/officeDocument/2006/relationships" r:embed="rId4" cstate="print"/>
        <a:stretch>
          <a:fillRect/>
        </a:stretch>
      </xdr:blipFill>
      <xdr:spPr>
        <a:xfrm>
          <a:off x="333375" y="10487025"/>
          <a:ext cx="5309635" cy="2902219"/>
        </a:xfrm>
        <a:prstGeom prst="rect">
          <a:avLst/>
        </a:prstGeom>
      </xdr:spPr>
    </xdr:pic>
    <xdr:clientData/>
  </xdr:twoCellAnchor>
  <xdr:twoCellAnchor>
    <xdr:from>
      <xdr:col>1</xdr:col>
      <xdr:colOff>0</xdr:colOff>
      <xdr:row>6</xdr:row>
      <xdr:rowOff>0</xdr:rowOff>
    </xdr:from>
    <xdr:to>
      <xdr:col>1</xdr:col>
      <xdr:colOff>5309635</xdr:colOff>
      <xdr:row>6</xdr:row>
      <xdr:rowOff>2902219</xdr:rowOff>
    </xdr:to>
    <xdr:pic>
      <xdr:nvPicPr>
        <xdr:cNvPr id="173" name="Picture 172" descr="Angola.png"/>
        <xdr:cNvPicPr>
          <a:picLocks/>
        </xdr:cNvPicPr>
      </xdr:nvPicPr>
      <xdr:blipFill>
        <a:blip xmlns:r="http://schemas.openxmlformats.org/officeDocument/2006/relationships" r:embed="rId5" cstate="print"/>
        <a:stretch>
          <a:fillRect/>
        </a:stretch>
      </xdr:blipFill>
      <xdr:spPr>
        <a:xfrm>
          <a:off x="333375" y="13392150"/>
          <a:ext cx="5309635" cy="2902219"/>
        </a:xfrm>
        <a:prstGeom prst="rect">
          <a:avLst/>
        </a:prstGeom>
      </xdr:spPr>
    </xdr:pic>
    <xdr:clientData/>
  </xdr:twoCellAnchor>
  <xdr:twoCellAnchor>
    <xdr:from>
      <xdr:col>1</xdr:col>
      <xdr:colOff>0</xdr:colOff>
      <xdr:row>7</xdr:row>
      <xdr:rowOff>0</xdr:rowOff>
    </xdr:from>
    <xdr:to>
      <xdr:col>1</xdr:col>
      <xdr:colOff>5309635</xdr:colOff>
      <xdr:row>7</xdr:row>
      <xdr:rowOff>2902219</xdr:rowOff>
    </xdr:to>
    <xdr:pic>
      <xdr:nvPicPr>
        <xdr:cNvPr id="174" name="Picture 173" descr="Argentina.png"/>
        <xdr:cNvPicPr>
          <a:picLocks/>
        </xdr:cNvPicPr>
      </xdr:nvPicPr>
      <xdr:blipFill>
        <a:blip xmlns:r="http://schemas.openxmlformats.org/officeDocument/2006/relationships" r:embed="rId6" cstate="print"/>
        <a:stretch>
          <a:fillRect/>
        </a:stretch>
      </xdr:blipFill>
      <xdr:spPr>
        <a:xfrm>
          <a:off x="333375" y="16297275"/>
          <a:ext cx="5309635" cy="2902219"/>
        </a:xfrm>
        <a:prstGeom prst="rect">
          <a:avLst/>
        </a:prstGeom>
      </xdr:spPr>
    </xdr:pic>
    <xdr:clientData/>
  </xdr:twoCellAnchor>
  <xdr:twoCellAnchor>
    <xdr:from>
      <xdr:col>1</xdr:col>
      <xdr:colOff>0</xdr:colOff>
      <xdr:row>8</xdr:row>
      <xdr:rowOff>0</xdr:rowOff>
    </xdr:from>
    <xdr:to>
      <xdr:col>1</xdr:col>
      <xdr:colOff>5309635</xdr:colOff>
      <xdr:row>8</xdr:row>
      <xdr:rowOff>2902219</xdr:rowOff>
    </xdr:to>
    <xdr:pic>
      <xdr:nvPicPr>
        <xdr:cNvPr id="175" name="Picture 174" descr="Armenia.png"/>
        <xdr:cNvPicPr>
          <a:picLocks/>
        </xdr:cNvPicPr>
      </xdr:nvPicPr>
      <xdr:blipFill>
        <a:blip xmlns:r="http://schemas.openxmlformats.org/officeDocument/2006/relationships" r:embed="rId7" cstate="print"/>
        <a:stretch>
          <a:fillRect/>
        </a:stretch>
      </xdr:blipFill>
      <xdr:spPr>
        <a:xfrm>
          <a:off x="333375" y="19202400"/>
          <a:ext cx="5309635" cy="2902219"/>
        </a:xfrm>
        <a:prstGeom prst="rect">
          <a:avLst/>
        </a:prstGeom>
      </xdr:spPr>
    </xdr:pic>
    <xdr:clientData/>
  </xdr:twoCellAnchor>
  <xdr:twoCellAnchor>
    <xdr:from>
      <xdr:col>1</xdr:col>
      <xdr:colOff>0</xdr:colOff>
      <xdr:row>9</xdr:row>
      <xdr:rowOff>0</xdr:rowOff>
    </xdr:from>
    <xdr:to>
      <xdr:col>1</xdr:col>
      <xdr:colOff>5309635</xdr:colOff>
      <xdr:row>9</xdr:row>
      <xdr:rowOff>2902219</xdr:rowOff>
    </xdr:to>
    <xdr:pic>
      <xdr:nvPicPr>
        <xdr:cNvPr id="176" name="Picture 175" descr="Australia.png"/>
        <xdr:cNvPicPr>
          <a:picLocks/>
        </xdr:cNvPicPr>
      </xdr:nvPicPr>
      <xdr:blipFill>
        <a:blip xmlns:r="http://schemas.openxmlformats.org/officeDocument/2006/relationships" r:embed="rId8" cstate="print"/>
        <a:stretch>
          <a:fillRect/>
        </a:stretch>
      </xdr:blipFill>
      <xdr:spPr>
        <a:xfrm>
          <a:off x="333375" y="22107525"/>
          <a:ext cx="5309635" cy="2902219"/>
        </a:xfrm>
        <a:prstGeom prst="rect">
          <a:avLst/>
        </a:prstGeom>
      </xdr:spPr>
    </xdr:pic>
    <xdr:clientData/>
  </xdr:twoCellAnchor>
  <xdr:twoCellAnchor>
    <xdr:from>
      <xdr:col>1</xdr:col>
      <xdr:colOff>0</xdr:colOff>
      <xdr:row>10</xdr:row>
      <xdr:rowOff>0</xdr:rowOff>
    </xdr:from>
    <xdr:to>
      <xdr:col>1</xdr:col>
      <xdr:colOff>5309635</xdr:colOff>
      <xdr:row>10</xdr:row>
      <xdr:rowOff>2902219</xdr:rowOff>
    </xdr:to>
    <xdr:pic>
      <xdr:nvPicPr>
        <xdr:cNvPr id="177" name="Picture 176" descr="Austria.png"/>
        <xdr:cNvPicPr>
          <a:picLocks/>
        </xdr:cNvPicPr>
      </xdr:nvPicPr>
      <xdr:blipFill>
        <a:blip xmlns:r="http://schemas.openxmlformats.org/officeDocument/2006/relationships" r:embed="rId9" cstate="print"/>
        <a:stretch>
          <a:fillRect/>
        </a:stretch>
      </xdr:blipFill>
      <xdr:spPr>
        <a:xfrm>
          <a:off x="333375" y="25012650"/>
          <a:ext cx="5309635" cy="2902219"/>
        </a:xfrm>
        <a:prstGeom prst="rect">
          <a:avLst/>
        </a:prstGeom>
      </xdr:spPr>
    </xdr:pic>
    <xdr:clientData/>
  </xdr:twoCellAnchor>
  <xdr:twoCellAnchor>
    <xdr:from>
      <xdr:col>1</xdr:col>
      <xdr:colOff>0</xdr:colOff>
      <xdr:row>11</xdr:row>
      <xdr:rowOff>0</xdr:rowOff>
    </xdr:from>
    <xdr:to>
      <xdr:col>1</xdr:col>
      <xdr:colOff>5309635</xdr:colOff>
      <xdr:row>11</xdr:row>
      <xdr:rowOff>2902219</xdr:rowOff>
    </xdr:to>
    <xdr:pic>
      <xdr:nvPicPr>
        <xdr:cNvPr id="178" name="Picture 177" descr="Azerbaijan.png"/>
        <xdr:cNvPicPr>
          <a:picLocks/>
        </xdr:cNvPicPr>
      </xdr:nvPicPr>
      <xdr:blipFill>
        <a:blip xmlns:r="http://schemas.openxmlformats.org/officeDocument/2006/relationships" r:embed="rId10" cstate="print"/>
        <a:stretch>
          <a:fillRect/>
        </a:stretch>
      </xdr:blipFill>
      <xdr:spPr>
        <a:xfrm>
          <a:off x="333375" y="27917775"/>
          <a:ext cx="5309635" cy="2902219"/>
        </a:xfrm>
        <a:prstGeom prst="rect">
          <a:avLst/>
        </a:prstGeom>
      </xdr:spPr>
    </xdr:pic>
    <xdr:clientData/>
  </xdr:twoCellAnchor>
  <xdr:twoCellAnchor>
    <xdr:from>
      <xdr:col>1</xdr:col>
      <xdr:colOff>0</xdr:colOff>
      <xdr:row>12</xdr:row>
      <xdr:rowOff>0</xdr:rowOff>
    </xdr:from>
    <xdr:to>
      <xdr:col>1</xdr:col>
      <xdr:colOff>5309635</xdr:colOff>
      <xdr:row>12</xdr:row>
      <xdr:rowOff>2902219</xdr:rowOff>
    </xdr:to>
    <xdr:pic>
      <xdr:nvPicPr>
        <xdr:cNvPr id="179" name="Picture 178" descr="Bangladesh.png"/>
        <xdr:cNvPicPr>
          <a:picLocks/>
        </xdr:cNvPicPr>
      </xdr:nvPicPr>
      <xdr:blipFill>
        <a:blip xmlns:r="http://schemas.openxmlformats.org/officeDocument/2006/relationships" r:embed="rId11" cstate="print"/>
        <a:stretch>
          <a:fillRect/>
        </a:stretch>
      </xdr:blipFill>
      <xdr:spPr>
        <a:xfrm>
          <a:off x="333375" y="30822900"/>
          <a:ext cx="5309635" cy="2902219"/>
        </a:xfrm>
        <a:prstGeom prst="rect">
          <a:avLst/>
        </a:prstGeom>
      </xdr:spPr>
    </xdr:pic>
    <xdr:clientData/>
  </xdr:twoCellAnchor>
  <xdr:twoCellAnchor>
    <xdr:from>
      <xdr:col>1</xdr:col>
      <xdr:colOff>0</xdr:colOff>
      <xdr:row>13</xdr:row>
      <xdr:rowOff>0</xdr:rowOff>
    </xdr:from>
    <xdr:to>
      <xdr:col>1</xdr:col>
      <xdr:colOff>5309635</xdr:colOff>
      <xdr:row>13</xdr:row>
      <xdr:rowOff>2902219</xdr:rowOff>
    </xdr:to>
    <xdr:pic>
      <xdr:nvPicPr>
        <xdr:cNvPr id="180" name="Picture 179" descr="Barbados.png"/>
        <xdr:cNvPicPr>
          <a:picLocks/>
        </xdr:cNvPicPr>
      </xdr:nvPicPr>
      <xdr:blipFill>
        <a:blip xmlns:r="http://schemas.openxmlformats.org/officeDocument/2006/relationships" r:embed="rId12" cstate="print"/>
        <a:stretch>
          <a:fillRect/>
        </a:stretch>
      </xdr:blipFill>
      <xdr:spPr>
        <a:xfrm>
          <a:off x="333375" y="33728025"/>
          <a:ext cx="5309635" cy="2902219"/>
        </a:xfrm>
        <a:prstGeom prst="rect">
          <a:avLst/>
        </a:prstGeom>
      </xdr:spPr>
    </xdr:pic>
    <xdr:clientData/>
  </xdr:twoCellAnchor>
  <xdr:twoCellAnchor>
    <xdr:from>
      <xdr:col>1</xdr:col>
      <xdr:colOff>0</xdr:colOff>
      <xdr:row>14</xdr:row>
      <xdr:rowOff>0</xdr:rowOff>
    </xdr:from>
    <xdr:to>
      <xdr:col>1</xdr:col>
      <xdr:colOff>5309635</xdr:colOff>
      <xdr:row>14</xdr:row>
      <xdr:rowOff>2902219</xdr:rowOff>
    </xdr:to>
    <xdr:pic>
      <xdr:nvPicPr>
        <xdr:cNvPr id="181" name="Picture 180" descr="Belarus.png"/>
        <xdr:cNvPicPr>
          <a:picLocks/>
        </xdr:cNvPicPr>
      </xdr:nvPicPr>
      <xdr:blipFill>
        <a:blip xmlns:r="http://schemas.openxmlformats.org/officeDocument/2006/relationships" r:embed="rId13" cstate="print"/>
        <a:stretch>
          <a:fillRect/>
        </a:stretch>
      </xdr:blipFill>
      <xdr:spPr>
        <a:xfrm>
          <a:off x="333375" y="36633150"/>
          <a:ext cx="5309635" cy="2902219"/>
        </a:xfrm>
        <a:prstGeom prst="rect">
          <a:avLst/>
        </a:prstGeom>
      </xdr:spPr>
    </xdr:pic>
    <xdr:clientData/>
  </xdr:twoCellAnchor>
  <xdr:twoCellAnchor>
    <xdr:from>
      <xdr:col>1</xdr:col>
      <xdr:colOff>0</xdr:colOff>
      <xdr:row>15</xdr:row>
      <xdr:rowOff>0</xdr:rowOff>
    </xdr:from>
    <xdr:to>
      <xdr:col>1</xdr:col>
      <xdr:colOff>5309635</xdr:colOff>
      <xdr:row>15</xdr:row>
      <xdr:rowOff>2902219</xdr:rowOff>
    </xdr:to>
    <xdr:pic>
      <xdr:nvPicPr>
        <xdr:cNvPr id="182" name="Picture 181" descr="Belgium.png"/>
        <xdr:cNvPicPr>
          <a:picLocks/>
        </xdr:cNvPicPr>
      </xdr:nvPicPr>
      <xdr:blipFill>
        <a:blip xmlns:r="http://schemas.openxmlformats.org/officeDocument/2006/relationships" r:embed="rId14" cstate="print"/>
        <a:stretch>
          <a:fillRect/>
        </a:stretch>
      </xdr:blipFill>
      <xdr:spPr>
        <a:xfrm>
          <a:off x="333375" y="39538275"/>
          <a:ext cx="5309635" cy="2902219"/>
        </a:xfrm>
        <a:prstGeom prst="rect">
          <a:avLst/>
        </a:prstGeom>
      </xdr:spPr>
    </xdr:pic>
    <xdr:clientData/>
  </xdr:twoCellAnchor>
  <xdr:twoCellAnchor>
    <xdr:from>
      <xdr:col>1</xdr:col>
      <xdr:colOff>0</xdr:colOff>
      <xdr:row>16</xdr:row>
      <xdr:rowOff>0</xdr:rowOff>
    </xdr:from>
    <xdr:to>
      <xdr:col>1</xdr:col>
      <xdr:colOff>5309635</xdr:colOff>
      <xdr:row>16</xdr:row>
      <xdr:rowOff>2902219</xdr:rowOff>
    </xdr:to>
    <xdr:pic>
      <xdr:nvPicPr>
        <xdr:cNvPr id="183" name="Picture 182" descr="Benin.png"/>
        <xdr:cNvPicPr>
          <a:picLocks/>
        </xdr:cNvPicPr>
      </xdr:nvPicPr>
      <xdr:blipFill>
        <a:blip xmlns:r="http://schemas.openxmlformats.org/officeDocument/2006/relationships" r:embed="rId15" cstate="print"/>
        <a:stretch>
          <a:fillRect/>
        </a:stretch>
      </xdr:blipFill>
      <xdr:spPr>
        <a:xfrm>
          <a:off x="333375" y="42443400"/>
          <a:ext cx="5309635" cy="2902219"/>
        </a:xfrm>
        <a:prstGeom prst="rect">
          <a:avLst/>
        </a:prstGeom>
      </xdr:spPr>
    </xdr:pic>
    <xdr:clientData/>
  </xdr:twoCellAnchor>
  <xdr:twoCellAnchor>
    <xdr:from>
      <xdr:col>1</xdr:col>
      <xdr:colOff>0</xdr:colOff>
      <xdr:row>17</xdr:row>
      <xdr:rowOff>0</xdr:rowOff>
    </xdr:from>
    <xdr:to>
      <xdr:col>1</xdr:col>
      <xdr:colOff>5309635</xdr:colOff>
      <xdr:row>17</xdr:row>
      <xdr:rowOff>2902219</xdr:rowOff>
    </xdr:to>
    <xdr:pic>
      <xdr:nvPicPr>
        <xdr:cNvPr id="184" name="Picture 183" descr="Bermuda.png"/>
        <xdr:cNvPicPr>
          <a:picLocks/>
        </xdr:cNvPicPr>
      </xdr:nvPicPr>
      <xdr:blipFill>
        <a:blip xmlns:r="http://schemas.openxmlformats.org/officeDocument/2006/relationships" r:embed="rId16" cstate="print"/>
        <a:stretch>
          <a:fillRect/>
        </a:stretch>
      </xdr:blipFill>
      <xdr:spPr>
        <a:xfrm>
          <a:off x="333375" y="45348525"/>
          <a:ext cx="5309635" cy="2902219"/>
        </a:xfrm>
        <a:prstGeom prst="rect">
          <a:avLst/>
        </a:prstGeom>
      </xdr:spPr>
    </xdr:pic>
    <xdr:clientData/>
  </xdr:twoCellAnchor>
  <xdr:twoCellAnchor>
    <xdr:from>
      <xdr:col>1</xdr:col>
      <xdr:colOff>0</xdr:colOff>
      <xdr:row>18</xdr:row>
      <xdr:rowOff>0</xdr:rowOff>
    </xdr:from>
    <xdr:to>
      <xdr:col>1</xdr:col>
      <xdr:colOff>5309635</xdr:colOff>
      <xdr:row>18</xdr:row>
      <xdr:rowOff>2902219</xdr:rowOff>
    </xdr:to>
    <xdr:pic>
      <xdr:nvPicPr>
        <xdr:cNvPr id="185" name="Picture 184" descr="Bhutan.png"/>
        <xdr:cNvPicPr>
          <a:picLocks/>
        </xdr:cNvPicPr>
      </xdr:nvPicPr>
      <xdr:blipFill>
        <a:blip xmlns:r="http://schemas.openxmlformats.org/officeDocument/2006/relationships" r:embed="rId17" cstate="print"/>
        <a:stretch>
          <a:fillRect/>
        </a:stretch>
      </xdr:blipFill>
      <xdr:spPr>
        <a:xfrm>
          <a:off x="333375" y="48253650"/>
          <a:ext cx="5309635" cy="2902219"/>
        </a:xfrm>
        <a:prstGeom prst="rect">
          <a:avLst/>
        </a:prstGeom>
      </xdr:spPr>
    </xdr:pic>
    <xdr:clientData/>
  </xdr:twoCellAnchor>
  <xdr:twoCellAnchor>
    <xdr:from>
      <xdr:col>1</xdr:col>
      <xdr:colOff>0</xdr:colOff>
      <xdr:row>19</xdr:row>
      <xdr:rowOff>0</xdr:rowOff>
    </xdr:from>
    <xdr:to>
      <xdr:col>1</xdr:col>
      <xdr:colOff>5309635</xdr:colOff>
      <xdr:row>19</xdr:row>
      <xdr:rowOff>2902219</xdr:rowOff>
    </xdr:to>
    <xdr:pic>
      <xdr:nvPicPr>
        <xdr:cNvPr id="186" name="Picture 185" descr="Bolivia.png"/>
        <xdr:cNvPicPr>
          <a:picLocks/>
        </xdr:cNvPicPr>
      </xdr:nvPicPr>
      <xdr:blipFill>
        <a:blip xmlns:r="http://schemas.openxmlformats.org/officeDocument/2006/relationships" r:embed="rId18" cstate="print"/>
        <a:stretch>
          <a:fillRect/>
        </a:stretch>
      </xdr:blipFill>
      <xdr:spPr>
        <a:xfrm>
          <a:off x="333375" y="51158775"/>
          <a:ext cx="5309635" cy="2902219"/>
        </a:xfrm>
        <a:prstGeom prst="rect">
          <a:avLst/>
        </a:prstGeom>
      </xdr:spPr>
    </xdr:pic>
    <xdr:clientData/>
  </xdr:twoCellAnchor>
  <xdr:twoCellAnchor>
    <xdr:from>
      <xdr:col>1</xdr:col>
      <xdr:colOff>0</xdr:colOff>
      <xdr:row>20</xdr:row>
      <xdr:rowOff>0</xdr:rowOff>
    </xdr:from>
    <xdr:to>
      <xdr:col>1</xdr:col>
      <xdr:colOff>5309635</xdr:colOff>
      <xdr:row>20</xdr:row>
      <xdr:rowOff>2902219</xdr:rowOff>
    </xdr:to>
    <xdr:pic>
      <xdr:nvPicPr>
        <xdr:cNvPr id="187" name="Picture 186" descr="Bosnia and Herzegovina.png"/>
        <xdr:cNvPicPr>
          <a:picLocks/>
        </xdr:cNvPicPr>
      </xdr:nvPicPr>
      <xdr:blipFill>
        <a:blip xmlns:r="http://schemas.openxmlformats.org/officeDocument/2006/relationships" r:embed="rId19" cstate="print"/>
        <a:stretch>
          <a:fillRect/>
        </a:stretch>
      </xdr:blipFill>
      <xdr:spPr>
        <a:xfrm>
          <a:off x="333375" y="54063900"/>
          <a:ext cx="5309635" cy="2902219"/>
        </a:xfrm>
        <a:prstGeom prst="rect">
          <a:avLst/>
        </a:prstGeom>
      </xdr:spPr>
    </xdr:pic>
    <xdr:clientData/>
  </xdr:twoCellAnchor>
  <xdr:twoCellAnchor>
    <xdr:from>
      <xdr:col>1</xdr:col>
      <xdr:colOff>0</xdr:colOff>
      <xdr:row>21</xdr:row>
      <xdr:rowOff>0</xdr:rowOff>
    </xdr:from>
    <xdr:to>
      <xdr:col>1</xdr:col>
      <xdr:colOff>5309635</xdr:colOff>
      <xdr:row>21</xdr:row>
      <xdr:rowOff>2902219</xdr:rowOff>
    </xdr:to>
    <xdr:pic>
      <xdr:nvPicPr>
        <xdr:cNvPr id="188" name="Picture 187" descr="Botswana.png"/>
        <xdr:cNvPicPr>
          <a:picLocks/>
        </xdr:cNvPicPr>
      </xdr:nvPicPr>
      <xdr:blipFill>
        <a:blip xmlns:r="http://schemas.openxmlformats.org/officeDocument/2006/relationships" r:embed="rId20" cstate="print"/>
        <a:stretch>
          <a:fillRect/>
        </a:stretch>
      </xdr:blipFill>
      <xdr:spPr>
        <a:xfrm>
          <a:off x="333375" y="56969025"/>
          <a:ext cx="5309635" cy="2902219"/>
        </a:xfrm>
        <a:prstGeom prst="rect">
          <a:avLst/>
        </a:prstGeom>
      </xdr:spPr>
    </xdr:pic>
    <xdr:clientData/>
  </xdr:twoCellAnchor>
  <xdr:twoCellAnchor>
    <xdr:from>
      <xdr:col>1</xdr:col>
      <xdr:colOff>0</xdr:colOff>
      <xdr:row>22</xdr:row>
      <xdr:rowOff>0</xdr:rowOff>
    </xdr:from>
    <xdr:to>
      <xdr:col>1</xdr:col>
      <xdr:colOff>5309635</xdr:colOff>
      <xdr:row>22</xdr:row>
      <xdr:rowOff>2902219</xdr:rowOff>
    </xdr:to>
    <xdr:pic>
      <xdr:nvPicPr>
        <xdr:cNvPr id="189" name="Picture 188" descr="Brazil.png"/>
        <xdr:cNvPicPr>
          <a:picLocks/>
        </xdr:cNvPicPr>
      </xdr:nvPicPr>
      <xdr:blipFill>
        <a:blip xmlns:r="http://schemas.openxmlformats.org/officeDocument/2006/relationships" r:embed="rId21" cstate="print"/>
        <a:stretch>
          <a:fillRect/>
        </a:stretch>
      </xdr:blipFill>
      <xdr:spPr>
        <a:xfrm>
          <a:off x="333375" y="59874150"/>
          <a:ext cx="5309635" cy="2902219"/>
        </a:xfrm>
        <a:prstGeom prst="rect">
          <a:avLst/>
        </a:prstGeom>
      </xdr:spPr>
    </xdr:pic>
    <xdr:clientData/>
  </xdr:twoCellAnchor>
  <xdr:twoCellAnchor>
    <xdr:from>
      <xdr:col>1</xdr:col>
      <xdr:colOff>0</xdr:colOff>
      <xdr:row>23</xdr:row>
      <xdr:rowOff>0</xdr:rowOff>
    </xdr:from>
    <xdr:to>
      <xdr:col>1</xdr:col>
      <xdr:colOff>5309635</xdr:colOff>
      <xdr:row>23</xdr:row>
      <xdr:rowOff>2902219</xdr:rowOff>
    </xdr:to>
    <xdr:pic>
      <xdr:nvPicPr>
        <xdr:cNvPr id="190" name="Picture 189" descr="British Virgin Islands.png"/>
        <xdr:cNvPicPr>
          <a:picLocks/>
        </xdr:cNvPicPr>
      </xdr:nvPicPr>
      <xdr:blipFill>
        <a:blip xmlns:r="http://schemas.openxmlformats.org/officeDocument/2006/relationships" r:embed="rId22" cstate="print"/>
        <a:stretch>
          <a:fillRect/>
        </a:stretch>
      </xdr:blipFill>
      <xdr:spPr>
        <a:xfrm>
          <a:off x="333375" y="62779275"/>
          <a:ext cx="5309635" cy="2902219"/>
        </a:xfrm>
        <a:prstGeom prst="rect">
          <a:avLst/>
        </a:prstGeom>
      </xdr:spPr>
    </xdr:pic>
    <xdr:clientData/>
  </xdr:twoCellAnchor>
  <xdr:twoCellAnchor>
    <xdr:from>
      <xdr:col>1</xdr:col>
      <xdr:colOff>0</xdr:colOff>
      <xdr:row>24</xdr:row>
      <xdr:rowOff>0</xdr:rowOff>
    </xdr:from>
    <xdr:to>
      <xdr:col>1</xdr:col>
      <xdr:colOff>5309635</xdr:colOff>
      <xdr:row>24</xdr:row>
      <xdr:rowOff>2902219</xdr:rowOff>
    </xdr:to>
    <xdr:pic>
      <xdr:nvPicPr>
        <xdr:cNvPr id="191" name="Picture 190" descr="Bulgaria.png"/>
        <xdr:cNvPicPr>
          <a:picLocks/>
        </xdr:cNvPicPr>
      </xdr:nvPicPr>
      <xdr:blipFill>
        <a:blip xmlns:r="http://schemas.openxmlformats.org/officeDocument/2006/relationships" r:embed="rId23" cstate="print"/>
        <a:stretch>
          <a:fillRect/>
        </a:stretch>
      </xdr:blipFill>
      <xdr:spPr>
        <a:xfrm>
          <a:off x="333375" y="65684400"/>
          <a:ext cx="5309635" cy="2902219"/>
        </a:xfrm>
        <a:prstGeom prst="rect">
          <a:avLst/>
        </a:prstGeom>
      </xdr:spPr>
    </xdr:pic>
    <xdr:clientData/>
  </xdr:twoCellAnchor>
  <xdr:twoCellAnchor>
    <xdr:from>
      <xdr:col>1</xdr:col>
      <xdr:colOff>0</xdr:colOff>
      <xdr:row>25</xdr:row>
      <xdr:rowOff>0</xdr:rowOff>
    </xdr:from>
    <xdr:to>
      <xdr:col>1</xdr:col>
      <xdr:colOff>5309635</xdr:colOff>
      <xdr:row>25</xdr:row>
      <xdr:rowOff>2902219</xdr:rowOff>
    </xdr:to>
    <xdr:pic>
      <xdr:nvPicPr>
        <xdr:cNvPr id="192" name="Picture 191" descr="Burkina Faso.png"/>
        <xdr:cNvPicPr>
          <a:picLocks/>
        </xdr:cNvPicPr>
      </xdr:nvPicPr>
      <xdr:blipFill>
        <a:blip xmlns:r="http://schemas.openxmlformats.org/officeDocument/2006/relationships" r:embed="rId24" cstate="print"/>
        <a:stretch>
          <a:fillRect/>
        </a:stretch>
      </xdr:blipFill>
      <xdr:spPr>
        <a:xfrm>
          <a:off x="333375" y="68589525"/>
          <a:ext cx="5309635" cy="2902219"/>
        </a:xfrm>
        <a:prstGeom prst="rect">
          <a:avLst/>
        </a:prstGeom>
      </xdr:spPr>
    </xdr:pic>
    <xdr:clientData/>
  </xdr:twoCellAnchor>
  <xdr:twoCellAnchor>
    <xdr:from>
      <xdr:col>1</xdr:col>
      <xdr:colOff>0</xdr:colOff>
      <xdr:row>26</xdr:row>
      <xdr:rowOff>0</xdr:rowOff>
    </xdr:from>
    <xdr:to>
      <xdr:col>1</xdr:col>
      <xdr:colOff>5309635</xdr:colOff>
      <xdr:row>26</xdr:row>
      <xdr:rowOff>2902219</xdr:rowOff>
    </xdr:to>
    <xdr:pic>
      <xdr:nvPicPr>
        <xdr:cNvPr id="193" name="Picture 192" descr="Burundi.png"/>
        <xdr:cNvPicPr>
          <a:picLocks/>
        </xdr:cNvPicPr>
      </xdr:nvPicPr>
      <xdr:blipFill>
        <a:blip xmlns:r="http://schemas.openxmlformats.org/officeDocument/2006/relationships" r:embed="rId25" cstate="print"/>
        <a:stretch>
          <a:fillRect/>
        </a:stretch>
      </xdr:blipFill>
      <xdr:spPr>
        <a:xfrm>
          <a:off x="333375" y="71494650"/>
          <a:ext cx="5309635" cy="2902219"/>
        </a:xfrm>
        <a:prstGeom prst="rect">
          <a:avLst/>
        </a:prstGeom>
      </xdr:spPr>
    </xdr:pic>
    <xdr:clientData/>
  </xdr:twoCellAnchor>
  <xdr:twoCellAnchor>
    <xdr:from>
      <xdr:col>1</xdr:col>
      <xdr:colOff>0</xdr:colOff>
      <xdr:row>27</xdr:row>
      <xdr:rowOff>0</xdr:rowOff>
    </xdr:from>
    <xdr:to>
      <xdr:col>1</xdr:col>
      <xdr:colOff>5309635</xdr:colOff>
      <xdr:row>27</xdr:row>
      <xdr:rowOff>2902219</xdr:rowOff>
    </xdr:to>
    <xdr:pic>
      <xdr:nvPicPr>
        <xdr:cNvPr id="194" name="Picture 193" descr="Cabo Verde.png"/>
        <xdr:cNvPicPr>
          <a:picLocks/>
        </xdr:cNvPicPr>
      </xdr:nvPicPr>
      <xdr:blipFill>
        <a:blip xmlns:r="http://schemas.openxmlformats.org/officeDocument/2006/relationships" r:embed="rId26" cstate="print"/>
        <a:stretch>
          <a:fillRect/>
        </a:stretch>
      </xdr:blipFill>
      <xdr:spPr>
        <a:xfrm>
          <a:off x="333375" y="74399775"/>
          <a:ext cx="5309635" cy="2902219"/>
        </a:xfrm>
        <a:prstGeom prst="rect">
          <a:avLst/>
        </a:prstGeom>
      </xdr:spPr>
    </xdr:pic>
    <xdr:clientData/>
  </xdr:twoCellAnchor>
  <xdr:twoCellAnchor>
    <xdr:from>
      <xdr:col>1</xdr:col>
      <xdr:colOff>0</xdr:colOff>
      <xdr:row>28</xdr:row>
      <xdr:rowOff>0</xdr:rowOff>
    </xdr:from>
    <xdr:to>
      <xdr:col>1</xdr:col>
      <xdr:colOff>5309635</xdr:colOff>
      <xdr:row>28</xdr:row>
      <xdr:rowOff>2902219</xdr:rowOff>
    </xdr:to>
    <xdr:pic>
      <xdr:nvPicPr>
        <xdr:cNvPr id="195" name="Picture 194" descr="Cambodia.png"/>
        <xdr:cNvPicPr>
          <a:picLocks/>
        </xdr:cNvPicPr>
      </xdr:nvPicPr>
      <xdr:blipFill>
        <a:blip xmlns:r="http://schemas.openxmlformats.org/officeDocument/2006/relationships" r:embed="rId27" cstate="print"/>
        <a:stretch>
          <a:fillRect/>
        </a:stretch>
      </xdr:blipFill>
      <xdr:spPr>
        <a:xfrm>
          <a:off x="333375" y="77304900"/>
          <a:ext cx="5309635" cy="2902219"/>
        </a:xfrm>
        <a:prstGeom prst="rect">
          <a:avLst/>
        </a:prstGeom>
      </xdr:spPr>
    </xdr:pic>
    <xdr:clientData/>
  </xdr:twoCellAnchor>
  <xdr:twoCellAnchor>
    <xdr:from>
      <xdr:col>1</xdr:col>
      <xdr:colOff>0</xdr:colOff>
      <xdr:row>29</xdr:row>
      <xdr:rowOff>0</xdr:rowOff>
    </xdr:from>
    <xdr:to>
      <xdr:col>1</xdr:col>
      <xdr:colOff>5309635</xdr:colOff>
      <xdr:row>29</xdr:row>
      <xdr:rowOff>2902219</xdr:rowOff>
    </xdr:to>
    <xdr:pic>
      <xdr:nvPicPr>
        <xdr:cNvPr id="196" name="Picture 195" descr="Cameroon.png"/>
        <xdr:cNvPicPr>
          <a:picLocks/>
        </xdr:cNvPicPr>
      </xdr:nvPicPr>
      <xdr:blipFill>
        <a:blip xmlns:r="http://schemas.openxmlformats.org/officeDocument/2006/relationships" r:embed="rId28" cstate="print"/>
        <a:stretch>
          <a:fillRect/>
        </a:stretch>
      </xdr:blipFill>
      <xdr:spPr>
        <a:xfrm>
          <a:off x="333375" y="80210025"/>
          <a:ext cx="5309635" cy="2902219"/>
        </a:xfrm>
        <a:prstGeom prst="rect">
          <a:avLst/>
        </a:prstGeom>
      </xdr:spPr>
    </xdr:pic>
    <xdr:clientData/>
  </xdr:twoCellAnchor>
  <xdr:twoCellAnchor>
    <xdr:from>
      <xdr:col>1</xdr:col>
      <xdr:colOff>0</xdr:colOff>
      <xdr:row>30</xdr:row>
      <xdr:rowOff>0</xdr:rowOff>
    </xdr:from>
    <xdr:to>
      <xdr:col>1</xdr:col>
      <xdr:colOff>5309635</xdr:colOff>
      <xdr:row>30</xdr:row>
      <xdr:rowOff>2902219</xdr:rowOff>
    </xdr:to>
    <xdr:pic>
      <xdr:nvPicPr>
        <xdr:cNvPr id="197" name="Picture 196" descr="Canada.png"/>
        <xdr:cNvPicPr>
          <a:picLocks/>
        </xdr:cNvPicPr>
      </xdr:nvPicPr>
      <xdr:blipFill>
        <a:blip xmlns:r="http://schemas.openxmlformats.org/officeDocument/2006/relationships" r:embed="rId29" cstate="print"/>
        <a:stretch>
          <a:fillRect/>
        </a:stretch>
      </xdr:blipFill>
      <xdr:spPr>
        <a:xfrm>
          <a:off x="333375" y="83115150"/>
          <a:ext cx="5309635" cy="2902219"/>
        </a:xfrm>
        <a:prstGeom prst="rect">
          <a:avLst/>
        </a:prstGeom>
      </xdr:spPr>
    </xdr:pic>
    <xdr:clientData/>
  </xdr:twoCellAnchor>
  <xdr:twoCellAnchor>
    <xdr:from>
      <xdr:col>1</xdr:col>
      <xdr:colOff>0</xdr:colOff>
      <xdr:row>31</xdr:row>
      <xdr:rowOff>0</xdr:rowOff>
    </xdr:from>
    <xdr:to>
      <xdr:col>1</xdr:col>
      <xdr:colOff>5309635</xdr:colOff>
      <xdr:row>31</xdr:row>
      <xdr:rowOff>2902219</xdr:rowOff>
    </xdr:to>
    <xdr:pic>
      <xdr:nvPicPr>
        <xdr:cNvPr id="198" name="Picture 197" descr="Central African Republic.png"/>
        <xdr:cNvPicPr>
          <a:picLocks/>
        </xdr:cNvPicPr>
      </xdr:nvPicPr>
      <xdr:blipFill>
        <a:blip xmlns:r="http://schemas.openxmlformats.org/officeDocument/2006/relationships" r:embed="rId30" cstate="print"/>
        <a:stretch>
          <a:fillRect/>
        </a:stretch>
      </xdr:blipFill>
      <xdr:spPr>
        <a:xfrm>
          <a:off x="333375" y="86020275"/>
          <a:ext cx="5309635" cy="2902219"/>
        </a:xfrm>
        <a:prstGeom prst="rect">
          <a:avLst/>
        </a:prstGeom>
      </xdr:spPr>
    </xdr:pic>
    <xdr:clientData/>
  </xdr:twoCellAnchor>
  <xdr:twoCellAnchor>
    <xdr:from>
      <xdr:col>1</xdr:col>
      <xdr:colOff>0</xdr:colOff>
      <xdr:row>32</xdr:row>
      <xdr:rowOff>0</xdr:rowOff>
    </xdr:from>
    <xdr:to>
      <xdr:col>1</xdr:col>
      <xdr:colOff>5309635</xdr:colOff>
      <xdr:row>32</xdr:row>
      <xdr:rowOff>2902219</xdr:rowOff>
    </xdr:to>
    <xdr:pic>
      <xdr:nvPicPr>
        <xdr:cNvPr id="199" name="Picture 198" descr="Chad.png"/>
        <xdr:cNvPicPr>
          <a:picLocks/>
        </xdr:cNvPicPr>
      </xdr:nvPicPr>
      <xdr:blipFill>
        <a:blip xmlns:r="http://schemas.openxmlformats.org/officeDocument/2006/relationships" r:embed="rId31" cstate="print"/>
        <a:stretch>
          <a:fillRect/>
        </a:stretch>
      </xdr:blipFill>
      <xdr:spPr>
        <a:xfrm>
          <a:off x="333375" y="88925400"/>
          <a:ext cx="5309635" cy="2902219"/>
        </a:xfrm>
        <a:prstGeom prst="rect">
          <a:avLst/>
        </a:prstGeom>
      </xdr:spPr>
    </xdr:pic>
    <xdr:clientData/>
  </xdr:twoCellAnchor>
  <xdr:twoCellAnchor>
    <xdr:from>
      <xdr:col>1</xdr:col>
      <xdr:colOff>0</xdr:colOff>
      <xdr:row>33</xdr:row>
      <xdr:rowOff>0</xdr:rowOff>
    </xdr:from>
    <xdr:to>
      <xdr:col>1</xdr:col>
      <xdr:colOff>5309635</xdr:colOff>
      <xdr:row>33</xdr:row>
      <xdr:rowOff>2902219</xdr:rowOff>
    </xdr:to>
    <xdr:pic>
      <xdr:nvPicPr>
        <xdr:cNvPr id="200" name="Picture 199" descr="Chile.png"/>
        <xdr:cNvPicPr>
          <a:picLocks/>
        </xdr:cNvPicPr>
      </xdr:nvPicPr>
      <xdr:blipFill>
        <a:blip xmlns:r="http://schemas.openxmlformats.org/officeDocument/2006/relationships" r:embed="rId32" cstate="print"/>
        <a:stretch>
          <a:fillRect/>
        </a:stretch>
      </xdr:blipFill>
      <xdr:spPr>
        <a:xfrm>
          <a:off x="333375" y="91830525"/>
          <a:ext cx="5309635" cy="2902219"/>
        </a:xfrm>
        <a:prstGeom prst="rect">
          <a:avLst/>
        </a:prstGeom>
      </xdr:spPr>
    </xdr:pic>
    <xdr:clientData/>
  </xdr:twoCellAnchor>
  <xdr:twoCellAnchor>
    <xdr:from>
      <xdr:col>1</xdr:col>
      <xdr:colOff>0</xdr:colOff>
      <xdr:row>34</xdr:row>
      <xdr:rowOff>0</xdr:rowOff>
    </xdr:from>
    <xdr:to>
      <xdr:col>1</xdr:col>
      <xdr:colOff>5309635</xdr:colOff>
      <xdr:row>34</xdr:row>
      <xdr:rowOff>2902219</xdr:rowOff>
    </xdr:to>
    <xdr:pic>
      <xdr:nvPicPr>
        <xdr:cNvPr id="201" name="Picture 200" descr="China.png"/>
        <xdr:cNvPicPr>
          <a:picLocks/>
        </xdr:cNvPicPr>
      </xdr:nvPicPr>
      <xdr:blipFill>
        <a:blip xmlns:r="http://schemas.openxmlformats.org/officeDocument/2006/relationships" r:embed="rId33" cstate="print"/>
        <a:stretch>
          <a:fillRect/>
        </a:stretch>
      </xdr:blipFill>
      <xdr:spPr>
        <a:xfrm>
          <a:off x="333375" y="94735650"/>
          <a:ext cx="5309635" cy="2902219"/>
        </a:xfrm>
        <a:prstGeom prst="rect">
          <a:avLst/>
        </a:prstGeom>
      </xdr:spPr>
    </xdr:pic>
    <xdr:clientData/>
  </xdr:twoCellAnchor>
  <xdr:twoCellAnchor>
    <xdr:from>
      <xdr:col>1</xdr:col>
      <xdr:colOff>0</xdr:colOff>
      <xdr:row>35</xdr:row>
      <xdr:rowOff>0</xdr:rowOff>
    </xdr:from>
    <xdr:to>
      <xdr:col>1</xdr:col>
      <xdr:colOff>5309635</xdr:colOff>
      <xdr:row>35</xdr:row>
      <xdr:rowOff>2902219</xdr:rowOff>
    </xdr:to>
    <xdr:pic>
      <xdr:nvPicPr>
        <xdr:cNvPr id="202" name="Picture 201" descr="Colombia.png"/>
        <xdr:cNvPicPr>
          <a:picLocks/>
        </xdr:cNvPicPr>
      </xdr:nvPicPr>
      <xdr:blipFill>
        <a:blip xmlns:r="http://schemas.openxmlformats.org/officeDocument/2006/relationships" r:embed="rId34" cstate="print"/>
        <a:stretch>
          <a:fillRect/>
        </a:stretch>
      </xdr:blipFill>
      <xdr:spPr>
        <a:xfrm>
          <a:off x="333375" y="97640775"/>
          <a:ext cx="5309635" cy="2902219"/>
        </a:xfrm>
        <a:prstGeom prst="rect">
          <a:avLst/>
        </a:prstGeom>
      </xdr:spPr>
    </xdr:pic>
    <xdr:clientData/>
  </xdr:twoCellAnchor>
  <xdr:twoCellAnchor>
    <xdr:from>
      <xdr:col>1</xdr:col>
      <xdr:colOff>0</xdr:colOff>
      <xdr:row>36</xdr:row>
      <xdr:rowOff>0</xdr:rowOff>
    </xdr:from>
    <xdr:to>
      <xdr:col>1</xdr:col>
      <xdr:colOff>5309635</xdr:colOff>
      <xdr:row>36</xdr:row>
      <xdr:rowOff>2902219</xdr:rowOff>
    </xdr:to>
    <xdr:pic>
      <xdr:nvPicPr>
        <xdr:cNvPr id="203" name="Picture 202" descr="Comoros.png"/>
        <xdr:cNvPicPr>
          <a:picLocks/>
        </xdr:cNvPicPr>
      </xdr:nvPicPr>
      <xdr:blipFill>
        <a:blip xmlns:r="http://schemas.openxmlformats.org/officeDocument/2006/relationships" r:embed="rId35" cstate="print"/>
        <a:stretch>
          <a:fillRect/>
        </a:stretch>
      </xdr:blipFill>
      <xdr:spPr>
        <a:xfrm>
          <a:off x="333375" y="100545900"/>
          <a:ext cx="5309635" cy="2902219"/>
        </a:xfrm>
        <a:prstGeom prst="rect">
          <a:avLst/>
        </a:prstGeom>
      </xdr:spPr>
    </xdr:pic>
    <xdr:clientData/>
  </xdr:twoCellAnchor>
  <xdr:twoCellAnchor>
    <xdr:from>
      <xdr:col>1</xdr:col>
      <xdr:colOff>0</xdr:colOff>
      <xdr:row>37</xdr:row>
      <xdr:rowOff>0</xdr:rowOff>
    </xdr:from>
    <xdr:to>
      <xdr:col>1</xdr:col>
      <xdr:colOff>5309635</xdr:colOff>
      <xdr:row>37</xdr:row>
      <xdr:rowOff>2902219</xdr:rowOff>
    </xdr:to>
    <xdr:pic>
      <xdr:nvPicPr>
        <xdr:cNvPr id="204" name="Picture 203" descr="Congo.png"/>
        <xdr:cNvPicPr>
          <a:picLocks/>
        </xdr:cNvPicPr>
      </xdr:nvPicPr>
      <xdr:blipFill>
        <a:blip xmlns:r="http://schemas.openxmlformats.org/officeDocument/2006/relationships" r:embed="rId36" cstate="print"/>
        <a:stretch>
          <a:fillRect/>
        </a:stretch>
      </xdr:blipFill>
      <xdr:spPr>
        <a:xfrm>
          <a:off x="333375" y="103451025"/>
          <a:ext cx="5309635" cy="2902219"/>
        </a:xfrm>
        <a:prstGeom prst="rect">
          <a:avLst/>
        </a:prstGeom>
      </xdr:spPr>
    </xdr:pic>
    <xdr:clientData/>
  </xdr:twoCellAnchor>
  <xdr:twoCellAnchor>
    <xdr:from>
      <xdr:col>1</xdr:col>
      <xdr:colOff>0</xdr:colOff>
      <xdr:row>38</xdr:row>
      <xdr:rowOff>0</xdr:rowOff>
    </xdr:from>
    <xdr:to>
      <xdr:col>1</xdr:col>
      <xdr:colOff>5309635</xdr:colOff>
      <xdr:row>38</xdr:row>
      <xdr:rowOff>2902219</xdr:rowOff>
    </xdr:to>
    <xdr:pic>
      <xdr:nvPicPr>
        <xdr:cNvPr id="205" name="Picture 204" descr="Congo, Democratic Republic of.png"/>
        <xdr:cNvPicPr>
          <a:picLocks/>
        </xdr:cNvPicPr>
      </xdr:nvPicPr>
      <xdr:blipFill>
        <a:blip xmlns:r="http://schemas.openxmlformats.org/officeDocument/2006/relationships" r:embed="rId37" cstate="print"/>
        <a:stretch>
          <a:fillRect/>
        </a:stretch>
      </xdr:blipFill>
      <xdr:spPr>
        <a:xfrm>
          <a:off x="333375" y="106356150"/>
          <a:ext cx="5309635" cy="2902219"/>
        </a:xfrm>
        <a:prstGeom prst="rect">
          <a:avLst/>
        </a:prstGeom>
      </xdr:spPr>
    </xdr:pic>
    <xdr:clientData/>
  </xdr:twoCellAnchor>
  <xdr:twoCellAnchor>
    <xdr:from>
      <xdr:col>1</xdr:col>
      <xdr:colOff>0</xdr:colOff>
      <xdr:row>39</xdr:row>
      <xdr:rowOff>0</xdr:rowOff>
    </xdr:from>
    <xdr:to>
      <xdr:col>1</xdr:col>
      <xdr:colOff>5309635</xdr:colOff>
      <xdr:row>39</xdr:row>
      <xdr:rowOff>2902219</xdr:rowOff>
    </xdr:to>
    <xdr:pic>
      <xdr:nvPicPr>
        <xdr:cNvPr id="206" name="Picture 205" descr="Costa Rica.png"/>
        <xdr:cNvPicPr>
          <a:picLocks/>
        </xdr:cNvPicPr>
      </xdr:nvPicPr>
      <xdr:blipFill>
        <a:blip xmlns:r="http://schemas.openxmlformats.org/officeDocument/2006/relationships" r:embed="rId38" cstate="print"/>
        <a:stretch>
          <a:fillRect/>
        </a:stretch>
      </xdr:blipFill>
      <xdr:spPr>
        <a:xfrm>
          <a:off x="333375" y="109261275"/>
          <a:ext cx="5309635" cy="2902219"/>
        </a:xfrm>
        <a:prstGeom prst="rect">
          <a:avLst/>
        </a:prstGeom>
      </xdr:spPr>
    </xdr:pic>
    <xdr:clientData/>
  </xdr:twoCellAnchor>
  <xdr:twoCellAnchor>
    <xdr:from>
      <xdr:col>1</xdr:col>
      <xdr:colOff>0</xdr:colOff>
      <xdr:row>40</xdr:row>
      <xdr:rowOff>0</xdr:rowOff>
    </xdr:from>
    <xdr:to>
      <xdr:col>1</xdr:col>
      <xdr:colOff>5309635</xdr:colOff>
      <xdr:row>40</xdr:row>
      <xdr:rowOff>2902219</xdr:rowOff>
    </xdr:to>
    <xdr:pic>
      <xdr:nvPicPr>
        <xdr:cNvPr id="207" name="Picture 206" descr="Côte d'Ivoire.png"/>
        <xdr:cNvPicPr>
          <a:picLocks/>
        </xdr:cNvPicPr>
      </xdr:nvPicPr>
      <xdr:blipFill>
        <a:blip xmlns:r="http://schemas.openxmlformats.org/officeDocument/2006/relationships" r:embed="rId39" cstate="print"/>
        <a:stretch>
          <a:fillRect/>
        </a:stretch>
      </xdr:blipFill>
      <xdr:spPr>
        <a:xfrm>
          <a:off x="333375" y="112166400"/>
          <a:ext cx="5309635" cy="2902219"/>
        </a:xfrm>
        <a:prstGeom prst="rect">
          <a:avLst/>
        </a:prstGeom>
      </xdr:spPr>
    </xdr:pic>
    <xdr:clientData/>
  </xdr:twoCellAnchor>
  <xdr:twoCellAnchor>
    <xdr:from>
      <xdr:col>1</xdr:col>
      <xdr:colOff>0</xdr:colOff>
      <xdr:row>41</xdr:row>
      <xdr:rowOff>0</xdr:rowOff>
    </xdr:from>
    <xdr:to>
      <xdr:col>1</xdr:col>
      <xdr:colOff>5309635</xdr:colOff>
      <xdr:row>41</xdr:row>
      <xdr:rowOff>2902219</xdr:rowOff>
    </xdr:to>
    <xdr:pic>
      <xdr:nvPicPr>
        <xdr:cNvPr id="208" name="Picture 207" descr="Croatia.png"/>
        <xdr:cNvPicPr>
          <a:picLocks/>
        </xdr:cNvPicPr>
      </xdr:nvPicPr>
      <xdr:blipFill>
        <a:blip xmlns:r="http://schemas.openxmlformats.org/officeDocument/2006/relationships" r:embed="rId40" cstate="print"/>
        <a:stretch>
          <a:fillRect/>
        </a:stretch>
      </xdr:blipFill>
      <xdr:spPr>
        <a:xfrm>
          <a:off x="333375" y="115071525"/>
          <a:ext cx="5309635" cy="2902219"/>
        </a:xfrm>
        <a:prstGeom prst="rect">
          <a:avLst/>
        </a:prstGeom>
      </xdr:spPr>
    </xdr:pic>
    <xdr:clientData/>
  </xdr:twoCellAnchor>
  <xdr:twoCellAnchor>
    <xdr:from>
      <xdr:col>1</xdr:col>
      <xdr:colOff>0</xdr:colOff>
      <xdr:row>42</xdr:row>
      <xdr:rowOff>0</xdr:rowOff>
    </xdr:from>
    <xdr:to>
      <xdr:col>1</xdr:col>
      <xdr:colOff>5309635</xdr:colOff>
      <xdr:row>42</xdr:row>
      <xdr:rowOff>2902219</xdr:rowOff>
    </xdr:to>
    <xdr:pic>
      <xdr:nvPicPr>
        <xdr:cNvPr id="209" name="Picture 208" descr="Cuba.png"/>
        <xdr:cNvPicPr>
          <a:picLocks/>
        </xdr:cNvPicPr>
      </xdr:nvPicPr>
      <xdr:blipFill>
        <a:blip xmlns:r="http://schemas.openxmlformats.org/officeDocument/2006/relationships" r:embed="rId41" cstate="print"/>
        <a:stretch>
          <a:fillRect/>
        </a:stretch>
      </xdr:blipFill>
      <xdr:spPr>
        <a:xfrm>
          <a:off x="333375" y="117976650"/>
          <a:ext cx="5309635" cy="2902219"/>
        </a:xfrm>
        <a:prstGeom prst="rect">
          <a:avLst/>
        </a:prstGeom>
      </xdr:spPr>
    </xdr:pic>
    <xdr:clientData/>
  </xdr:twoCellAnchor>
  <xdr:twoCellAnchor>
    <xdr:from>
      <xdr:col>1</xdr:col>
      <xdr:colOff>0</xdr:colOff>
      <xdr:row>43</xdr:row>
      <xdr:rowOff>0</xdr:rowOff>
    </xdr:from>
    <xdr:to>
      <xdr:col>1</xdr:col>
      <xdr:colOff>5309635</xdr:colOff>
      <xdr:row>43</xdr:row>
      <xdr:rowOff>2902219</xdr:rowOff>
    </xdr:to>
    <xdr:pic>
      <xdr:nvPicPr>
        <xdr:cNvPr id="210" name="Picture 209" descr="Cyprus.png"/>
        <xdr:cNvPicPr>
          <a:picLocks/>
        </xdr:cNvPicPr>
      </xdr:nvPicPr>
      <xdr:blipFill>
        <a:blip xmlns:r="http://schemas.openxmlformats.org/officeDocument/2006/relationships" r:embed="rId42" cstate="print"/>
        <a:stretch>
          <a:fillRect/>
        </a:stretch>
      </xdr:blipFill>
      <xdr:spPr>
        <a:xfrm>
          <a:off x="333375" y="120881775"/>
          <a:ext cx="5309635" cy="2902219"/>
        </a:xfrm>
        <a:prstGeom prst="rect">
          <a:avLst/>
        </a:prstGeom>
      </xdr:spPr>
    </xdr:pic>
    <xdr:clientData/>
  </xdr:twoCellAnchor>
  <xdr:twoCellAnchor>
    <xdr:from>
      <xdr:col>1</xdr:col>
      <xdr:colOff>0</xdr:colOff>
      <xdr:row>44</xdr:row>
      <xdr:rowOff>0</xdr:rowOff>
    </xdr:from>
    <xdr:to>
      <xdr:col>1</xdr:col>
      <xdr:colOff>5309635</xdr:colOff>
      <xdr:row>44</xdr:row>
      <xdr:rowOff>2902219</xdr:rowOff>
    </xdr:to>
    <xdr:pic>
      <xdr:nvPicPr>
        <xdr:cNvPr id="211" name="Picture 210" descr="Czech Republic.png"/>
        <xdr:cNvPicPr>
          <a:picLocks/>
        </xdr:cNvPicPr>
      </xdr:nvPicPr>
      <xdr:blipFill>
        <a:blip xmlns:r="http://schemas.openxmlformats.org/officeDocument/2006/relationships" r:embed="rId43" cstate="print"/>
        <a:stretch>
          <a:fillRect/>
        </a:stretch>
      </xdr:blipFill>
      <xdr:spPr>
        <a:xfrm>
          <a:off x="333375" y="123786900"/>
          <a:ext cx="5309635" cy="2902219"/>
        </a:xfrm>
        <a:prstGeom prst="rect">
          <a:avLst/>
        </a:prstGeom>
      </xdr:spPr>
    </xdr:pic>
    <xdr:clientData/>
  </xdr:twoCellAnchor>
  <xdr:twoCellAnchor>
    <xdr:from>
      <xdr:col>1</xdr:col>
      <xdr:colOff>0</xdr:colOff>
      <xdr:row>45</xdr:row>
      <xdr:rowOff>0</xdr:rowOff>
    </xdr:from>
    <xdr:to>
      <xdr:col>1</xdr:col>
      <xdr:colOff>5309635</xdr:colOff>
      <xdr:row>45</xdr:row>
      <xdr:rowOff>2902219</xdr:rowOff>
    </xdr:to>
    <xdr:pic>
      <xdr:nvPicPr>
        <xdr:cNvPr id="212" name="Picture 211" descr="Denmark.png"/>
        <xdr:cNvPicPr>
          <a:picLocks/>
        </xdr:cNvPicPr>
      </xdr:nvPicPr>
      <xdr:blipFill>
        <a:blip xmlns:r="http://schemas.openxmlformats.org/officeDocument/2006/relationships" r:embed="rId44" cstate="print"/>
        <a:stretch>
          <a:fillRect/>
        </a:stretch>
      </xdr:blipFill>
      <xdr:spPr>
        <a:xfrm>
          <a:off x="333375" y="126692025"/>
          <a:ext cx="5309635" cy="2902219"/>
        </a:xfrm>
        <a:prstGeom prst="rect">
          <a:avLst/>
        </a:prstGeom>
      </xdr:spPr>
    </xdr:pic>
    <xdr:clientData/>
  </xdr:twoCellAnchor>
  <xdr:twoCellAnchor>
    <xdr:from>
      <xdr:col>1</xdr:col>
      <xdr:colOff>0</xdr:colOff>
      <xdr:row>46</xdr:row>
      <xdr:rowOff>0</xdr:rowOff>
    </xdr:from>
    <xdr:to>
      <xdr:col>1</xdr:col>
      <xdr:colOff>5309635</xdr:colOff>
      <xdr:row>46</xdr:row>
      <xdr:rowOff>2902219</xdr:rowOff>
    </xdr:to>
    <xdr:pic>
      <xdr:nvPicPr>
        <xdr:cNvPr id="213" name="Picture 212" descr="Dominica.png"/>
        <xdr:cNvPicPr>
          <a:picLocks/>
        </xdr:cNvPicPr>
      </xdr:nvPicPr>
      <xdr:blipFill>
        <a:blip xmlns:r="http://schemas.openxmlformats.org/officeDocument/2006/relationships" r:embed="rId45" cstate="print"/>
        <a:stretch>
          <a:fillRect/>
        </a:stretch>
      </xdr:blipFill>
      <xdr:spPr>
        <a:xfrm>
          <a:off x="333375" y="129597150"/>
          <a:ext cx="5309635" cy="2902219"/>
        </a:xfrm>
        <a:prstGeom prst="rect">
          <a:avLst/>
        </a:prstGeom>
      </xdr:spPr>
    </xdr:pic>
    <xdr:clientData/>
  </xdr:twoCellAnchor>
  <xdr:twoCellAnchor>
    <xdr:from>
      <xdr:col>1</xdr:col>
      <xdr:colOff>0</xdr:colOff>
      <xdr:row>47</xdr:row>
      <xdr:rowOff>0</xdr:rowOff>
    </xdr:from>
    <xdr:to>
      <xdr:col>1</xdr:col>
      <xdr:colOff>5309635</xdr:colOff>
      <xdr:row>47</xdr:row>
      <xdr:rowOff>2902219</xdr:rowOff>
    </xdr:to>
    <xdr:pic>
      <xdr:nvPicPr>
        <xdr:cNvPr id="214" name="Picture 213" descr="Dominican Republic.png"/>
        <xdr:cNvPicPr>
          <a:picLocks/>
        </xdr:cNvPicPr>
      </xdr:nvPicPr>
      <xdr:blipFill>
        <a:blip xmlns:r="http://schemas.openxmlformats.org/officeDocument/2006/relationships" r:embed="rId46" cstate="print"/>
        <a:stretch>
          <a:fillRect/>
        </a:stretch>
      </xdr:blipFill>
      <xdr:spPr>
        <a:xfrm>
          <a:off x="333375" y="132502275"/>
          <a:ext cx="5309635" cy="2902219"/>
        </a:xfrm>
        <a:prstGeom prst="rect">
          <a:avLst/>
        </a:prstGeom>
      </xdr:spPr>
    </xdr:pic>
    <xdr:clientData/>
  </xdr:twoCellAnchor>
  <xdr:twoCellAnchor>
    <xdr:from>
      <xdr:col>1</xdr:col>
      <xdr:colOff>0</xdr:colOff>
      <xdr:row>48</xdr:row>
      <xdr:rowOff>0</xdr:rowOff>
    </xdr:from>
    <xdr:to>
      <xdr:col>1</xdr:col>
      <xdr:colOff>5309635</xdr:colOff>
      <xdr:row>48</xdr:row>
      <xdr:rowOff>2902219</xdr:rowOff>
    </xdr:to>
    <xdr:pic>
      <xdr:nvPicPr>
        <xdr:cNvPr id="215" name="Picture 214" descr="Ecuador.png"/>
        <xdr:cNvPicPr>
          <a:picLocks/>
        </xdr:cNvPicPr>
      </xdr:nvPicPr>
      <xdr:blipFill>
        <a:blip xmlns:r="http://schemas.openxmlformats.org/officeDocument/2006/relationships" r:embed="rId47" cstate="print"/>
        <a:stretch>
          <a:fillRect/>
        </a:stretch>
      </xdr:blipFill>
      <xdr:spPr>
        <a:xfrm>
          <a:off x="333375" y="135407400"/>
          <a:ext cx="5309635" cy="2902219"/>
        </a:xfrm>
        <a:prstGeom prst="rect">
          <a:avLst/>
        </a:prstGeom>
      </xdr:spPr>
    </xdr:pic>
    <xdr:clientData/>
  </xdr:twoCellAnchor>
  <xdr:twoCellAnchor>
    <xdr:from>
      <xdr:col>1</xdr:col>
      <xdr:colOff>0</xdr:colOff>
      <xdr:row>49</xdr:row>
      <xdr:rowOff>0</xdr:rowOff>
    </xdr:from>
    <xdr:to>
      <xdr:col>1</xdr:col>
      <xdr:colOff>5309635</xdr:colOff>
      <xdr:row>49</xdr:row>
      <xdr:rowOff>2902219</xdr:rowOff>
    </xdr:to>
    <xdr:pic>
      <xdr:nvPicPr>
        <xdr:cNvPr id="216" name="Picture 215" descr="Egypt.png"/>
        <xdr:cNvPicPr>
          <a:picLocks/>
        </xdr:cNvPicPr>
      </xdr:nvPicPr>
      <xdr:blipFill>
        <a:blip xmlns:r="http://schemas.openxmlformats.org/officeDocument/2006/relationships" r:embed="rId48" cstate="print"/>
        <a:stretch>
          <a:fillRect/>
        </a:stretch>
      </xdr:blipFill>
      <xdr:spPr>
        <a:xfrm>
          <a:off x="333375" y="138312525"/>
          <a:ext cx="5309635" cy="2902219"/>
        </a:xfrm>
        <a:prstGeom prst="rect">
          <a:avLst/>
        </a:prstGeom>
      </xdr:spPr>
    </xdr:pic>
    <xdr:clientData/>
  </xdr:twoCellAnchor>
  <xdr:twoCellAnchor>
    <xdr:from>
      <xdr:col>1</xdr:col>
      <xdr:colOff>0</xdr:colOff>
      <xdr:row>50</xdr:row>
      <xdr:rowOff>0</xdr:rowOff>
    </xdr:from>
    <xdr:to>
      <xdr:col>1</xdr:col>
      <xdr:colOff>5309635</xdr:colOff>
      <xdr:row>50</xdr:row>
      <xdr:rowOff>2902219</xdr:rowOff>
    </xdr:to>
    <xdr:pic>
      <xdr:nvPicPr>
        <xdr:cNvPr id="217" name="Picture 216" descr="El Salvador.png"/>
        <xdr:cNvPicPr>
          <a:picLocks/>
        </xdr:cNvPicPr>
      </xdr:nvPicPr>
      <xdr:blipFill>
        <a:blip xmlns:r="http://schemas.openxmlformats.org/officeDocument/2006/relationships" r:embed="rId49" cstate="print"/>
        <a:stretch>
          <a:fillRect/>
        </a:stretch>
      </xdr:blipFill>
      <xdr:spPr>
        <a:xfrm>
          <a:off x="333375" y="141217650"/>
          <a:ext cx="5309635" cy="2902219"/>
        </a:xfrm>
        <a:prstGeom prst="rect">
          <a:avLst/>
        </a:prstGeom>
      </xdr:spPr>
    </xdr:pic>
    <xdr:clientData/>
  </xdr:twoCellAnchor>
  <xdr:twoCellAnchor>
    <xdr:from>
      <xdr:col>1</xdr:col>
      <xdr:colOff>0</xdr:colOff>
      <xdr:row>51</xdr:row>
      <xdr:rowOff>0</xdr:rowOff>
    </xdr:from>
    <xdr:to>
      <xdr:col>1</xdr:col>
      <xdr:colOff>5309635</xdr:colOff>
      <xdr:row>51</xdr:row>
      <xdr:rowOff>2902219</xdr:rowOff>
    </xdr:to>
    <xdr:pic>
      <xdr:nvPicPr>
        <xdr:cNvPr id="218" name="Picture 217" descr="Eritrea.png"/>
        <xdr:cNvPicPr>
          <a:picLocks/>
        </xdr:cNvPicPr>
      </xdr:nvPicPr>
      <xdr:blipFill>
        <a:blip xmlns:r="http://schemas.openxmlformats.org/officeDocument/2006/relationships" r:embed="rId50" cstate="print"/>
        <a:stretch>
          <a:fillRect/>
        </a:stretch>
      </xdr:blipFill>
      <xdr:spPr>
        <a:xfrm>
          <a:off x="333375" y="144122775"/>
          <a:ext cx="5309635" cy="2902219"/>
        </a:xfrm>
        <a:prstGeom prst="rect">
          <a:avLst/>
        </a:prstGeom>
      </xdr:spPr>
    </xdr:pic>
    <xdr:clientData/>
  </xdr:twoCellAnchor>
  <xdr:twoCellAnchor>
    <xdr:from>
      <xdr:col>1</xdr:col>
      <xdr:colOff>0</xdr:colOff>
      <xdr:row>52</xdr:row>
      <xdr:rowOff>0</xdr:rowOff>
    </xdr:from>
    <xdr:to>
      <xdr:col>1</xdr:col>
      <xdr:colOff>5309635</xdr:colOff>
      <xdr:row>52</xdr:row>
      <xdr:rowOff>2902219</xdr:rowOff>
    </xdr:to>
    <xdr:pic>
      <xdr:nvPicPr>
        <xdr:cNvPr id="219" name="Picture 218" descr="Estonia.png"/>
        <xdr:cNvPicPr>
          <a:picLocks/>
        </xdr:cNvPicPr>
      </xdr:nvPicPr>
      <xdr:blipFill>
        <a:blip xmlns:r="http://schemas.openxmlformats.org/officeDocument/2006/relationships" r:embed="rId51" cstate="print"/>
        <a:stretch>
          <a:fillRect/>
        </a:stretch>
      </xdr:blipFill>
      <xdr:spPr>
        <a:xfrm>
          <a:off x="333375" y="147027900"/>
          <a:ext cx="5309635" cy="2902219"/>
        </a:xfrm>
        <a:prstGeom prst="rect">
          <a:avLst/>
        </a:prstGeom>
      </xdr:spPr>
    </xdr:pic>
    <xdr:clientData/>
  </xdr:twoCellAnchor>
  <xdr:twoCellAnchor>
    <xdr:from>
      <xdr:col>1</xdr:col>
      <xdr:colOff>0</xdr:colOff>
      <xdr:row>53</xdr:row>
      <xdr:rowOff>0</xdr:rowOff>
    </xdr:from>
    <xdr:to>
      <xdr:col>1</xdr:col>
      <xdr:colOff>5309635</xdr:colOff>
      <xdr:row>53</xdr:row>
      <xdr:rowOff>2902219</xdr:rowOff>
    </xdr:to>
    <xdr:pic>
      <xdr:nvPicPr>
        <xdr:cNvPr id="220" name="Picture 219" descr="Ethiopia.png"/>
        <xdr:cNvPicPr>
          <a:picLocks/>
        </xdr:cNvPicPr>
      </xdr:nvPicPr>
      <xdr:blipFill>
        <a:blip xmlns:r="http://schemas.openxmlformats.org/officeDocument/2006/relationships" r:embed="rId52" cstate="print"/>
        <a:stretch>
          <a:fillRect/>
        </a:stretch>
      </xdr:blipFill>
      <xdr:spPr>
        <a:xfrm>
          <a:off x="333375" y="149933025"/>
          <a:ext cx="5309635" cy="2902219"/>
        </a:xfrm>
        <a:prstGeom prst="rect">
          <a:avLst/>
        </a:prstGeom>
      </xdr:spPr>
    </xdr:pic>
    <xdr:clientData/>
  </xdr:twoCellAnchor>
  <xdr:twoCellAnchor>
    <xdr:from>
      <xdr:col>1</xdr:col>
      <xdr:colOff>0</xdr:colOff>
      <xdr:row>54</xdr:row>
      <xdr:rowOff>0</xdr:rowOff>
    </xdr:from>
    <xdr:to>
      <xdr:col>1</xdr:col>
      <xdr:colOff>5309635</xdr:colOff>
      <xdr:row>54</xdr:row>
      <xdr:rowOff>2902219</xdr:rowOff>
    </xdr:to>
    <xdr:pic>
      <xdr:nvPicPr>
        <xdr:cNvPr id="221" name="Picture 220" descr="Fiji.png"/>
        <xdr:cNvPicPr>
          <a:picLocks/>
        </xdr:cNvPicPr>
      </xdr:nvPicPr>
      <xdr:blipFill>
        <a:blip xmlns:r="http://schemas.openxmlformats.org/officeDocument/2006/relationships" r:embed="rId53" cstate="print"/>
        <a:stretch>
          <a:fillRect/>
        </a:stretch>
      </xdr:blipFill>
      <xdr:spPr>
        <a:xfrm>
          <a:off x="333375" y="152838150"/>
          <a:ext cx="5309635" cy="2902219"/>
        </a:xfrm>
        <a:prstGeom prst="rect">
          <a:avLst/>
        </a:prstGeom>
      </xdr:spPr>
    </xdr:pic>
    <xdr:clientData/>
  </xdr:twoCellAnchor>
  <xdr:twoCellAnchor>
    <xdr:from>
      <xdr:col>1</xdr:col>
      <xdr:colOff>0</xdr:colOff>
      <xdr:row>55</xdr:row>
      <xdr:rowOff>0</xdr:rowOff>
    </xdr:from>
    <xdr:to>
      <xdr:col>1</xdr:col>
      <xdr:colOff>5309635</xdr:colOff>
      <xdr:row>55</xdr:row>
      <xdr:rowOff>2902219</xdr:rowOff>
    </xdr:to>
    <xdr:pic>
      <xdr:nvPicPr>
        <xdr:cNvPr id="222" name="Picture 221" descr="Finland.png"/>
        <xdr:cNvPicPr>
          <a:picLocks/>
        </xdr:cNvPicPr>
      </xdr:nvPicPr>
      <xdr:blipFill>
        <a:blip xmlns:r="http://schemas.openxmlformats.org/officeDocument/2006/relationships" r:embed="rId54" cstate="print"/>
        <a:stretch>
          <a:fillRect/>
        </a:stretch>
      </xdr:blipFill>
      <xdr:spPr>
        <a:xfrm>
          <a:off x="333375" y="155743275"/>
          <a:ext cx="5309635" cy="2902219"/>
        </a:xfrm>
        <a:prstGeom prst="rect">
          <a:avLst/>
        </a:prstGeom>
      </xdr:spPr>
    </xdr:pic>
    <xdr:clientData/>
  </xdr:twoCellAnchor>
  <xdr:twoCellAnchor>
    <xdr:from>
      <xdr:col>1</xdr:col>
      <xdr:colOff>0</xdr:colOff>
      <xdr:row>56</xdr:row>
      <xdr:rowOff>0</xdr:rowOff>
    </xdr:from>
    <xdr:to>
      <xdr:col>1</xdr:col>
      <xdr:colOff>5309635</xdr:colOff>
      <xdr:row>56</xdr:row>
      <xdr:rowOff>2902219</xdr:rowOff>
    </xdr:to>
    <xdr:pic>
      <xdr:nvPicPr>
        <xdr:cNvPr id="223" name="Picture 222" descr="France.png"/>
        <xdr:cNvPicPr>
          <a:picLocks/>
        </xdr:cNvPicPr>
      </xdr:nvPicPr>
      <xdr:blipFill>
        <a:blip xmlns:r="http://schemas.openxmlformats.org/officeDocument/2006/relationships" r:embed="rId55" cstate="print"/>
        <a:stretch>
          <a:fillRect/>
        </a:stretch>
      </xdr:blipFill>
      <xdr:spPr>
        <a:xfrm>
          <a:off x="333375" y="158648400"/>
          <a:ext cx="5309635" cy="2902219"/>
        </a:xfrm>
        <a:prstGeom prst="rect">
          <a:avLst/>
        </a:prstGeom>
      </xdr:spPr>
    </xdr:pic>
    <xdr:clientData/>
  </xdr:twoCellAnchor>
  <xdr:twoCellAnchor>
    <xdr:from>
      <xdr:col>1</xdr:col>
      <xdr:colOff>0</xdr:colOff>
      <xdr:row>57</xdr:row>
      <xdr:rowOff>0</xdr:rowOff>
    </xdr:from>
    <xdr:to>
      <xdr:col>1</xdr:col>
      <xdr:colOff>5309635</xdr:colOff>
      <xdr:row>57</xdr:row>
      <xdr:rowOff>2902219</xdr:rowOff>
    </xdr:to>
    <xdr:pic>
      <xdr:nvPicPr>
        <xdr:cNvPr id="224" name="Picture 223" descr="French Polynesia.png"/>
        <xdr:cNvPicPr>
          <a:picLocks/>
        </xdr:cNvPicPr>
      </xdr:nvPicPr>
      <xdr:blipFill>
        <a:blip xmlns:r="http://schemas.openxmlformats.org/officeDocument/2006/relationships" r:embed="rId56" cstate="print"/>
        <a:stretch>
          <a:fillRect/>
        </a:stretch>
      </xdr:blipFill>
      <xdr:spPr>
        <a:xfrm>
          <a:off x="333375" y="161553525"/>
          <a:ext cx="5309635" cy="2902219"/>
        </a:xfrm>
        <a:prstGeom prst="rect">
          <a:avLst/>
        </a:prstGeom>
      </xdr:spPr>
    </xdr:pic>
    <xdr:clientData/>
  </xdr:twoCellAnchor>
  <xdr:twoCellAnchor>
    <xdr:from>
      <xdr:col>1</xdr:col>
      <xdr:colOff>0</xdr:colOff>
      <xdr:row>58</xdr:row>
      <xdr:rowOff>0</xdr:rowOff>
    </xdr:from>
    <xdr:to>
      <xdr:col>1</xdr:col>
      <xdr:colOff>5309635</xdr:colOff>
      <xdr:row>58</xdr:row>
      <xdr:rowOff>2902219</xdr:rowOff>
    </xdr:to>
    <xdr:pic>
      <xdr:nvPicPr>
        <xdr:cNvPr id="225" name="Picture 224" descr="Gambia.png"/>
        <xdr:cNvPicPr>
          <a:picLocks/>
        </xdr:cNvPicPr>
      </xdr:nvPicPr>
      <xdr:blipFill>
        <a:blip xmlns:r="http://schemas.openxmlformats.org/officeDocument/2006/relationships" r:embed="rId57" cstate="print"/>
        <a:stretch>
          <a:fillRect/>
        </a:stretch>
      </xdr:blipFill>
      <xdr:spPr>
        <a:xfrm>
          <a:off x="333375" y="164458650"/>
          <a:ext cx="5309635" cy="2902219"/>
        </a:xfrm>
        <a:prstGeom prst="rect">
          <a:avLst/>
        </a:prstGeom>
      </xdr:spPr>
    </xdr:pic>
    <xdr:clientData/>
  </xdr:twoCellAnchor>
  <xdr:twoCellAnchor>
    <xdr:from>
      <xdr:col>1</xdr:col>
      <xdr:colOff>0</xdr:colOff>
      <xdr:row>59</xdr:row>
      <xdr:rowOff>0</xdr:rowOff>
    </xdr:from>
    <xdr:to>
      <xdr:col>1</xdr:col>
      <xdr:colOff>5309635</xdr:colOff>
      <xdr:row>59</xdr:row>
      <xdr:rowOff>2902219</xdr:rowOff>
    </xdr:to>
    <xdr:pic>
      <xdr:nvPicPr>
        <xdr:cNvPr id="226" name="Picture 225" descr="Georgia.png"/>
        <xdr:cNvPicPr>
          <a:picLocks/>
        </xdr:cNvPicPr>
      </xdr:nvPicPr>
      <xdr:blipFill>
        <a:blip xmlns:r="http://schemas.openxmlformats.org/officeDocument/2006/relationships" r:embed="rId58" cstate="print"/>
        <a:stretch>
          <a:fillRect/>
        </a:stretch>
      </xdr:blipFill>
      <xdr:spPr>
        <a:xfrm>
          <a:off x="333375" y="167363775"/>
          <a:ext cx="5309635" cy="2902219"/>
        </a:xfrm>
        <a:prstGeom prst="rect">
          <a:avLst/>
        </a:prstGeom>
      </xdr:spPr>
    </xdr:pic>
    <xdr:clientData/>
  </xdr:twoCellAnchor>
  <xdr:twoCellAnchor>
    <xdr:from>
      <xdr:col>1</xdr:col>
      <xdr:colOff>0</xdr:colOff>
      <xdr:row>60</xdr:row>
      <xdr:rowOff>0</xdr:rowOff>
    </xdr:from>
    <xdr:to>
      <xdr:col>1</xdr:col>
      <xdr:colOff>5309635</xdr:colOff>
      <xdr:row>60</xdr:row>
      <xdr:rowOff>2902219</xdr:rowOff>
    </xdr:to>
    <xdr:pic>
      <xdr:nvPicPr>
        <xdr:cNvPr id="227" name="Picture 226" descr="Germany.png"/>
        <xdr:cNvPicPr>
          <a:picLocks/>
        </xdr:cNvPicPr>
      </xdr:nvPicPr>
      <xdr:blipFill>
        <a:blip xmlns:r="http://schemas.openxmlformats.org/officeDocument/2006/relationships" r:embed="rId59" cstate="print"/>
        <a:stretch>
          <a:fillRect/>
        </a:stretch>
      </xdr:blipFill>
      <xdr:spPr>
        <a:xfrm>
          <a:off x="333375" y="170268900"/>
          <a:ext cx="5309635" cy="2902219"/>
        </a:xfrm>
        <a:prstGeom prst="rect">
          <a:avLst/>
        </a:prstGeom>
      </xdr:spPr>
    </xdr:pic>
    <xdr:clientData/>
  </xdr:twoCellAnchor>
  <xdr:twoCellAnchor>
    <xdr:from>
      <xdr:col>1</xdr:col>
      <xdr:colOff>0</xdr:colOff>
      <xdr:row>61</xdr:row>
      <xdr:rowOff>0</xdr:rowOff>
    </xdr:from>
    <xdr:to>
      <xdr:col>1</xdr:col>
      <xdr:colOff>5309635</xdr:colOff>
      <xdr:row>61</xdr:row>
      <xdr:rowOff>2902219</xdr:rowOff>
    </xdr:to>
    <xdr:pic>
      <xdr:nvPicPr>
        <xdr:cNvPr id="228" name="Picture 227" descr="Ghana.png"/>
        <xdr:cNvPicPr>
          <a:picLocks/>
        </xdr:cNvPicPr>
      </xdr:nvPicPr>
      <xdr:blipFill>
        <a:blip xmlns:r="http://schemas.openxmlformats.org/officeDocument/2006/relationships" r:embed="rId60" cstate="print"/>
        <a:stretch>
          <a:fillRect/>
        </a:stretch>
      </xdr:blipFill>
      <xdr:spPr>
        <a:xfrm>
          <a:off x="333375" y="173174025"/>
          <a:ext cx="5309635" cy="2902219"/>
        </a:xfrm>
        <a:prstGeom prst="rect">
          <a:avLst/>
        </a:prstGeom>
      </xdr:spPr>
    </xdr:pic>
    <xdr:clientData/>
  </xdr:twoCellAnchor>
  <xdr:twoCellAnchor>
    <xdr:from>
      <xdr:col>1</xdr:col>
      <xdr:colOff>0</xdr:colOff>
      <xdr:row>62</xdr:row>
      <xdr:rowOff>0</xdr:rowOff>
    </xdr:from>
    <xdr:to>
      <xdr:col>1</xdr:col>
      <xdr:colOff>5309635</xdr:colOff>
      <xdr:row>62</xdr:row>
      <xdr:rowOff>2924735</xdr:rowOff>
    </xdr:to>
    <xdr:pic>
      <xdr:nvPicPr>
        <xdr:cNvPr id="229" name="Picture 228" descr="Greece.png"/>
        <xdr:cNvPicPr>
          <a:picLocks/>
        </xdr:cNvPicPr>
      </xdr:nvPicPr>
      <xdr:blipFill>
        <a:blip xmlns:r="http://schemas.openxmlformats.org/officeDocument/2006/relationships" r:embed="rId61" cstate="print"/>
        <a:stretch>
          <a:fillRect/>
        </a:stretch>
      </xdr:blipFill>
      <xdr:spPr>
        <a:xfrm>
          <a:off x="336176" y="175921147"/>
          <a:ext cx="5309635" cy="2924735"/>
        </a:xfrm>
        <a:prstGeom prst="rect">
          <a:avLst/>
        </a:prstGeom>
      </xdr:spPr>
    </xdr:pic>
    <xdr:clientData/>
  </xdr:twoCellAnchor>
  <xdr:twoCellAnchor>
    <xdr:from>
      <xdr:col>1</xdr:col>
      <xdr:colOff>0</xdr:colOff>
      <xdr:row>63</xdr:row>
      <xdr:rowOff>0</xdr:rowOff>
    </xdr:from>
    <xdr:to>
      <xdr:col>1</xdr:col>
      <xdr:colOff>5309635</xdr:colOff>
      <xdr:row>63</xdr:row>
      <xdr:rowOff>2902219</xdr:rowOff>
    </xdr:to>
    <xdr:pic>
      <xdr:nvPicPr>
        <xdr:cNvPr id="230" name="Picture 229" descr="Grenada.png"/>
        <xdr:cNvPicPr>
          <a:picLocks/>
        </xdr:cNvPicPr>
      </xdr:nvPicPr>
      <xdr:blipFill>
        <a:blip xmlns:r="http://schemas.openxmlformats.org/officeDocument/2006/relationships" r:embed="rId62" cstate="print"/>
        <a:stretch>
          <a:fillRect/>
        </a:stretch>
      </xdr:blipFill>
      <xdr:spPr>
        <a:xfrm>
          <a:off x="333375" y="180003450"/>
          <a:ext cx="5309635" cy="2902219"/>
        </a:xfrm>
        <a:prstGeom prst="rect">
          <a:avLst/>
        </a:prstGeom>
      </xdr:spPr>
    </xdr:pic>
    <xdr:clientData/>
  </xdr:twoCellAnchor>
  <xdr:twoCellAnchor>
    <xdr:from>
      <xdr:col>1</xdr:col>
      <xdr:colOff>0</xdr:colOff>
      <xdr:row>64</xdr:row>
      <xdr:rowOff>0</xdr:rowOff>
    </xdr:from>
    <xdr:to>
      <xdr:col>1</xdr:col>
      <xdr:colOff>5309635</xdr:colOff>
      <xdr:row>64</xdr:row>
      <xdr:rowOff>2902219</xdr:rowOff>
    </xdr:to>
    <xdr:pic>
      <xdr:nvPicPr>
        <xdr:cNvPr id="231" name="Picture 230" descr="Guadeloupe.png"/>
        <xdr:cNvPicPr>
          <a:picLocks/>
        </xdr:cNvPicPr>
      </xdr:nvPicPr>
      <xdr:blipFill>
        <a:blip xmlns:r="http://schemas.openxmlformats.org/officeDocument/2006/relationships" r:embed="rId63" cstate="print"/>
        <a:stretch>
          <a:fillRect/>
        </a:stretch>
      </xdr:blipFill>
      <xdr:spPr>
        <a:xfrm>
          <a:off x="333375" y="182908575"/>
          <a:ext cx="5309635" cy="2902219"/>
        </a:xfrm>
        <a:prstGeom prst="rect">
          <a:avLst/>
        </a:prstGeom>
      </xdr:spPr>
    </xdr:pic>
    <xdr:clientData/>
  </xdr:twoCellAnchor>
  <xdr:twoCellAnchor>
    <xdr:from>
      <xdr:col>1</xdr:col>
      <xdr:colOff>0</xdr:colOff>
      <xdr:row>65</xdr:row>
      <xdr:rowOff>0</xdr:rowOff>
    </xdr:from>
    <xdr:to>
      <xdr:col>1</xdr:col>
      <xdr:colOff>5309635</xdr:colOff>
      <xdr:row>65</xdr:row>
      <xdr:rowOff>2902219</xdr:rowOff>
    </xdr:to>
    <xdr:pic>
      <xdr:nvPicPr>
        <xdr:cNvPr id="232" name="Picture 231" descr="Guatemala.png"/>
        <xdr:cNvPicPr>
          <a:picLocks/>
        </xdr:cNvPicPr>
      </xdr:nvPicPr>
      <xdr:blipFill>
        <a:blip xmlns:r="http://schemas.openxmlformats.org/officeDocument/2006/relationships" r:embed="rId64" cstate="print"/>
        <a:stretch>
          <a:fillRect/>
        </a:stretch>
      </xdr:blipFill>
      <xdr:spPr>
        <a:xfrm>
          <a:off x="333375" y="185813700"/>
          <a:ext cx="5309635" cy="2902219"/>
        </a:xfrm>
        <a:prstGeom prst="rect">
          <a:avLst/>
        </a:prstGeom>
      </xdr:spPr>
    </xdr:pic>
    <xdr:clientData/>
  </xdr:twoCellAnchor>
  <xdr:twoCellAnchor>
    <xdr:from>
      <xdr:col>1</xdr:col>
      <xdr:colOff>0</xdr:colOff>
      <xdr:row>66</xdr:row>
      <xdr:rowOff>0</xdr:rowOff>
    </xdr:from>
    <xdr:to>
      <xdr:col>1</xdr:col>
      <xdr:colOff>5309635</xdr:colOff>
      <xdr:row>66</xdr:row>
      <xdr:rowOff>2902219</xdr:rowOff>
    </xdr:to>
    <xdr:pic>
      <xdr:nvPicPr>
        <xdr:cNvPr id="233" name="Picture 232" descr="Guinea.png"/>
        <xdr:cNvPicPr>
          <a:picLocks/>
        </xdr:cNvPicPr>
      </xdr:nvPicPr>
      <xdr:blipFill>
        <a:blip xmlns:r="http://schemas.openxmlformats.org/officeDocument/2006/relationships" r:embed="rId65" cstate="print"/>
        <a:stretch>
          <a:fillRect/>
        </a:stretch>
      </xdr:blipFill>
      <xdr:spPr>
        <a:xfrm>
          <a:off x="333375" y="188718825"/>
          <a:ext cx="5309635" cy="2902219"/>
        </a:xfrm>
        <a:prstGeom prst="rect">
          <a:avLst/>
        </a:prstGeom>
      </xdr:spPr>
    </xdr:pic>
    <xdr:clientData/>
  </xdr:twoCellAnchor>
  <xdr:twoCellAnchor>
    <xdr:from>
      <xdr:col>1</xdr:col>
      <xdr:colOff>0</xdr:colOff>
      <xdr:row>67</xdr:row>
      <xdr:rowOff>0</xdr:rowOff>
    </xdr:from>
    <xdr:to>
      <xdr:col>1</xdr:col>
      <xdr:colOff>5309635</xdr:colOff>
      <xdr:row>67</xdr:row>
      <xdr:rowOff>2902219</xdr:rowOff>
    </xdr:to>
    <xdr:pic>
      <xdr:nvPicPr>
        <xdr:cNvPr id="234" name="Picture 233" descr="Guinea-Bissau.png"/>
        <xdr:cNvPicPr>
          <a:picLocks/>
        </xdr:cNvPicPr>
      </xdr:nvPicPr>
      <xdr:blipFill>
        <a:blip xmlns:r="http://schemas.openxmlformats.org/officeDocument/2006/relationships" r:embed="rId66" cstate="print"/>
        <a:stretch>
          <a:fillRect/>
        </a:stretch>
      </xdr:blipFill>
      <xdr:spPr>
        <a:xfrm>
          <a:off x="333375" y="191623950"/>
          <a:ext cx="5309635" cy="2902219"/>
        </a:xfrm>
        <a:prstGeom prst="rect">
          <a:avLst/>
        </a:prstGeom>
      </xdr:spPr>
    </xdr:pic>
    <xdr:clientData/>
  </xdr:twoCellAnchor>
  <xdr:twoCellAnchor>
    <xdr:from>
      <xdr:col>1</xdr:col>
      <xdr:colOff>0</xdr:colOff>
      <xdr:row>68</xdr:row>
      <xdr:rowOff>0</xdr:rowOff>
    </xdr:from>
    <xdr:to>
      <xdr:col>1</xdr:col>
      <xdr:colOff>5309635</xdr:colOff>
      <xdr:row>68</xdr:row>
      <xdr:rowOff>2902219</xdr:rowOff>
    </xdr:to>
    <xdr:pic>
      <xdr:nvPicPr>
        <xdr:cNvPr id="235" name="Picture 234" descr="Guyana.png"/>
        <xdr:cNvPicPr>
          <a:picLocks/>
        </xdr:cNvPicPr>
      </xdr:nvPicPr>
      <xdr:blipFill>
        <a:blip xmlns:r="http://schemas.openxmlformats.org/officeDocument/2006/relationships" r:embed="rId67" cstate="print"/>
        <a:stretch>
          <a:fillRect/>
        </a:stretch>
      </xdr:blipFill>
      <xdr:spPr>
        <a:xfrm>
          <a:off x="333375" y="194529075"/>
          <a:ext cx="5309635" cy="2902219"/>
        </a:xfrm>
        <a:prstGeom prst="rect">
          <a:avLst/>
        </a:prstGeom>
      </xdr:spPr>
    </xdr:pic>
    <xdr:clientData/>
  </xdr:twoCellAnchor>
  <xdr:twoCellAnchor>
    <xdr:from>
      <xdr:col>1</xdr:col>
      <xdr:colOff>0</xdr:colOff>
      <xdr:row>69</xdr:row>
      <xdr:rowOff>0</xdr:rowOff>
    </xdr:from>
    <xdr:to>
      <xdr:col>1</xdr:col>
      <xdr:colOff>5309635</xdr:colOff>
      <xdr:row>69</xdr:row>
      <xdr:rowOff>2902219</xdr:rowOff>
    </xdr:to>
    <xdr:pic>
      <xdr:nvPicPr>
        <xdr:cNvPr id="236" name="Picture 235" descr="Haiti.png"/>
        <xdr:cNvPicPr>
          <a:picLocks/>
        </xdr:cNvPicPr>
      </xdr:nvPicPr>
      <xdr:blipFill>
        <a:blip xmlns:r="http://schemas.openxmlformats.org/officeDocument/2006/relationships" r:embed="rId68" cstate="print"/>
        <a:stretch>
          <a:fillRect/>
        </a:stretch>
      </xdr:blipFill>
      <xdr:spPr>
        <a:xfrm>
          <a:off x="333375" y="197434200"/>
          <a:ext cx="5309635" cy="2902219"/>
        </a:xfrm>
        <a:prstGeom prst="rect">
          <a:avLst/>
        </a:prstGeom>
      </xdr:spPr>
    </xdr:pic>
    <xdr:clientData/>
  </xdr:twoCellAnchor>
  <xdr:twoCellAnchor>
    <xdr:from>
      <xdr:col>1</xdr:col>
      <xdr:colOff>0</xdr:colOff>
      <xdr:row>70</xdr:row>
      <xdr:rowOff>0</xdr:rowOff>
    </xdr:from>
    <xdr:to>
      <xdr:col>1</xdr:col>
      <xdr:colOff>5309635</xdr:colOff>
      <xdr:row>70</xdr:row>
      <xdr:rowOff>2902219</xdr:rowOff>
    </xdr:to>
    <xdr:pic>
      <xdr:nvPicPr>
        <xdr:cNvPr id="237" name="Picture 236" descr="Honduras.png"/>
        <xdr:cNvPicPr>
          <a:picLocks/>
        </xdr:cNvPicPr>
      </xdr:nvPicPr>
      <xdr:blipFill>
        <a:blip xmlns:r="http://schemas.openxmlformats.org/officeDocument/2006/relationships" r:embed="rId69" cstate="print"/>
        <a:stretch>
          <a:fillRect/>
        </a:stretch>
      </xdr:blipFill>
      <xdr:spPr>
        <a:xfrm>
          <a:off x="333375" y="200339325"/>
          <a:ext cx="5309635" cy="2902219"/>
        </a:xfrm>
        <a:prstGeom prst="rect">
          <a:avLst/>
        </a:prstGeom>
      </xdr:spPr>
    </xdr:pic>
    <xdr:clientData/>
  </xdr:twoCellAnchor>
  <xdr:twoCellAnchor>
    <xdr:from>
      <xdr:col>1</xdr:col>
      <xdr:colOff>0</xdr:colOff>
      <xdr:row>71</xdr:row>
      <xdr:rowOff>0</xdr:rowOff>
    </xdr:from>
    <xdr:to>
      <xdr:col>1</xdr:col>
      <xdr:colOff>5309635</xdr:colOff>
      <xdr:row>71</xdr:row>
      <xdr:rowOff>2902219</xdr:rowOff>
    </xdr:to>
    <xdr:pic>
      <xdr:nvPicPr>
        <xdr:cNvPr id="238" name="Picture 237" descr="Hungary.png"/>
        <xdr:cNvPicPr>
          <a:picLocks/>
        </xdr:cNvPicPr>
      </xdr:nvPicPr>
      <xdr:blipFill>
        <a:blip xmlns:r="http://schemas.openxmlformats.org/officeDocument/2006/relationships" r:embed="rId70" cstate="print"/>
        <a:stretch>
          <a:fillRect/>
        </a:stretch>
      </xdr:blipFill>
      <xdr:spPr>
        <a:xfrm>
          <a:off x="333375" y="203244450"/>
          <a:ext cx="5309635" cy="2902219"/>
        </a:xfrm>
        <a:prstGeom prst="rect">
          <a:avLst/>
        </a:prstGeom>
      </xdr:spPr>
    </xdr:pic>
    <xdr:clientData/>
  </xdr:twoCellAnchor>
  <xdr:twoCellAnchor>
    <xdr:from>
      <xdr:col>1</xdr:col>
      <xdr:colOff>0</xdr:colOff>
      <xdr:row>72</xdr:row>
      <xdr:rowOff>0</xdr:rowOff>
    </xdr:from>
    <xdr:to>
      <xdr:col>1</xdr:col>
      <xdr:colOff>5309635</xdr:colOff>
      <xdr:row>72</xdr:row>
      <xdr:rowOff>2902219</xdr:rowOff>
    </xdr:to>
    <xdr:pic>
      <xdr:nvPicPr>
        <xdr:cNvPr id="239" name="Picture 238" descr="India.png"/>
        <xdr:cNvPicPr>
          <a:picLocks/>
        </xdr:cNvPicPr>
      </xdr:nvPicPr>
      <xdr:blipFill>
        <a:blip xmlns:r="http://schemas.openxmlformats.org/officeDocument/2006/relationships" r:embed="rId71" cstate="print"/>
        <a:stretch>
          <a:fillRect/>
        </a:stretch>
      </xdr:blipFill>
      <xdr:spPr>
        <a:xfrm>
          <a:off x="333375" y="206149575"/>
          <a:ext cx="5309635" cy="2902219"/>
        </a:xfrm>
        <a:prstGeom prst="rect">
          <a:avLst/>
        </a:prstGeom>
      </xdr:spPr>
    </xdr:pic>
    <xdr:clientData/>
  </xdr:twoCellAnchor>
  <xdr:twoCellAnchor>
    <xdr:from>
      <xdr:col>1</xdr:col>
      <xdr:colOff>0</xdr:colOff>
      <xdr:row>73</xdr:row>
      <xdr:rowOff>0</xdr:rowOff>
    </xdr:from>
    <xdr:to>
      <xdr:col>1</xdr:col>
      <xdr:colOff>5309635</xdr:colOff>
      <xdr:row>73</xdr:row>
      <xdr:rowOff>2902219</xdr:rowOff>
    </xdr:to>
    <xdr:pic>
      <xdr:nvPicPr>
        <xdr:cNvPr id="240" name="Picture 239" descr="Indonesia.png"/>
        <xdr:cNvPicPr>
          <a:picLocks/>
        </xdr:cNvPicPr>
      </xdr:nvPicPr>
      <xdr:blipFill>
        <a:blip xmlns:r="http://schemas.openxmlformats.org/officeDocument/2006/relationships" r:embed="rId72" cstate="print"/>
        <a:stretch>
          <a:fillRect/>
        </a:stretch>
      </xdr:blipFill>
      <xdr:spPr>
        <a:xfrm>
          <a:off x="333375" y="209054700"/>
          <a:ext cx="5309635" cy="2902219"/>
        </a:xfrm>
        <a:prstGeom prst="rect">
          <a:avLst/>
        </a:prstGeom>
      </xdr:spPr>
    </xdr:pic>
    <xdr:clientData/>
  </xdr:twoCellAnchor>
  <xdr:twoCellAnchor>
    <xdr:from>
      <xdr:col>1</xdr:col>
      <xdr:colOff>0</xdr:colOff>
      <xdr:row>74</xdr:row>
      <xdr:rowOff>0</xdr:rowOff>
    </xdr:from>
    <xdr:to>
      <xdr:col>1</xdr:col>
      <xdr:colOff>5309635</xdr:colOff>
      <xdr:row>74</xdr:row>
      <xdr:rowOff>2902219</xdr:rowOff>
    </xdr:to>
    <xdr:pic>
      <xdr:nvPicPr>
        <xdr:cNvPr id="241" name="Picture 240" descr="Iran, Islamic Republic of.png"/>
        <xdr:cNvPicPr>
          <a:picLocks/>
        </xdr:cNvPicPr>
      </xdr:nvPicPr>
      <xdr:blipFill>
        <a:blip xmlns:r="http://schemas.openxmlformats.org/officeDocument/2006/relationships" r:embed="rId73" cstate="print"/>
        <a:stretch>
          <a:fillRect/>
        </a:stretch>
      </xdr:blipFill>
      <xdr:spPr>
        <a:xfrm>
          <a:off x="333375" y="211959825"/>
          <a:ext cx="5309635" cy="2902219"/>
        </a:xfrm>
        <a:prstGeom prst="rect">
          <a:avLst/>
        </a:prstGeom>
      </xdr:spPr>
    </xdr:pic>
    <xdr:clientData/>
  </xdr:twoCellAnchor>
  <xdr:twoCellAnchor>
    <xdr:from>
      <xdr:col>1</xdr:col>
      <xdr:colOff>0</xdr:colOff>
      <xdr:row>75</xdr:row>
      <xdr:rowOff>0</xdr:rowOff>
    </xdr:from>
    <xdr:to>
      <xdr:col>1</xdr:col>
      <xdr:colOff>5309635</xdr:colOff>
      <xdr:row>75</xdr:row>
      <xdr:rowOff>2902219</xdr:rowOff>
    </xdr:to>
    <xdr:pic>
      <xdr:nvPicPr>
        <xdr:cNvPr id="242" name="Picture 241" descr="Iraq.png"/>
        <xdr:cNvPicPr>
          <a:picLocks/>
        </xdr:cNvPicPr>
      </xdr:nvPicPr>
      <xdr:blipFill>
        <a:blip xmlns:r="http://schemas.openxmlformats.org/officeDocument/2006/relationships" r:embed="rId74" cstate="print"/>
        <a:stretch>
          <a:fillRect/>
        </a:stretch>
      </xdr:blipFill>
      <xdr:spPr>
        <a:xfrm>
          <a:off x="333375" y="214864950"/>
          <a:ext cx="5309635" cy="2902219"/>
        </a:xfrm>
        <a:prstGeom prst="rect">
          <a:avLst/>
        </a:prstGeom>
      </xdr:spPr>
    </xdr:pic>
    <xdr:clientData/>
  </xdr:twoCellAnchor>
  <xdr:twoCellAnchor>
    <xdr:from>
      <xdr:col>1</xdr:col>
      <xdr:colOff>0</xdr:colOff>
      <xdr:row>76</xdr:row>
      <xdr:rowOff>0</xdr:rowOff>
    </xdr:from>
    <xdr:to>
      <xdr:col>1</xdr:col>
      <xdr:colOff>5309635</xdr:colOff>
      <xdr:row>76</xdr:row>
      <xdr:rowOff>2902219</xdr:rowOff>
    </xdr:to>
    <xdr:pic>
      <xdr:nvPicPr>
        <xdr:cNvPr id="243" name="Picture 242" descr="Ireland.png"/>
        <xdr:cNvPicPr>
          <a:picLocks/>
        </xdr:cNvPicPr>
      </xdr:nvPicPr>
      <xdr:blipFill>
        <a:blip xmlns:r="http://schemas.openxmlformats.org/officeDocument/2006/relationships" r:embed="rId75" cstate="print"/>
        <a:stretch>
          <a:fillRect/>
        </a:stretch>
      </xdr:blipFill>
      <xdr:spPr>
        <a:xfrm>
          <a:off x="333375" y="217770075"/>
          <a:ext cx="5309635" cy="2902219"/>
        </a:xfrm>
        <a:prstGeom prst="rect">
          <a:avLst/>
        </a:prstGeom>
      </xdr:spPr>
    </xdr:pic>
    <xdr:clientData/>
  </xdr:twoCellAnchor>
  <xdr:twoCellAnchor>
    <xdr:from>
      <xdr:col>1</xdr:col>
      <xdr:colOff>0</xdr:colOff>
      <xdr:row>77</xdr:row>
      <xdr:rowOff>0</xdr:rowOff>
    </xdr:from>
    <xdr:to>
      <xdr:col>1</xdr:col>
      <xdr:colOff>5309635</xdr:colOff>
      <xdr:row>77</xdr:row>
      <xdr:rowOff>2902219</xdr:rowOff>
    </xdr:to>
    <xdr:pic>
      <xdr:nvPicPr>
        <xdr:cNvPr id="244" name="Picture 243" descr="Israel.png"/>
        <xdr:cNvPicPr>
          <a:picLocks/>
        </xdr:cNvPicPr>
      </xdr:nvPicPr>
      <xdr:blipFill>
        <a:blip xmlns:r="http://schemas.openxmlformats.org/officeDocument/2006/relationships" r:embed="rId76" cstate="print"/>
        <a:stretch>
          <a:fillRect/>
        </a:stretch>
      </xdr:blipFill>
      <xdr:spPr>
        <a:xfrm>
          <a:off x="333375" y="220675200"/>
          <a:ext cx="5309635" cy="2902219"/>
        </a:xfrm>
        <a:prstGeom prst="rect">
          <a:avLst/>
        </a:prstGeom>
      </xdr:spPr>
    </xdr:pic>
    <xdr:clientData/>
  </xdr:twoCellAnchor>
  <xdr:twoCellAnchor>
    <xdr:from>
      <xdr:col>1</xdr:col>
      <xdr:colOff>0</xdr:colOff>
      <xdr:row>78</xdr:row>
      <xdr:rowOff>0</xdr:rowOff>
    </xdr:from>
    <xdr:to>
      <xdr:col>1</xdr:col>
      <xdr:colOff>5309635</xdr:colOff>
      <xdr:row>78</xdr:row>
      <xdr:rowOff>2902219</xdr:rowOff>
    </xdr:to>
    <xdr:pic>
      <xdr:nvPicPr>
        <xdr:cNvPr id="245" name="Picture 244" descr="Italy.png"/>
        <xdr:cNvPicPr>
          <a:picLocks/>
        </xdr:cNvPicPr>
      </xdr:nvPicPr>
      <xdr:blipFill>
        <a:blip xmlns:r="http://schemas.openxmlformats.org/officeDocument/2006/relationships" r:embed="rId77" cstate="print"/>
        <a:stretch>
          <a:fillRect/>
        </a:stretch>
      </xdr:blipFill>
      <xdr:spPr>
        <a:xfrm>
          <a:off x="333375" y="223580325"/>
          <a:ext cx="5309635" cy="2902219"/>
        </a:xfrm>
        <a:prstGeom prst="rect">
          <a:avLst/>
        </a:prstGeom>
      </xdr:spPr>
    </xdr:pic>
    <xdr:clientData/>
  </xdr:twoCellAnchor>
  <xdr:twoCellAnchor>
    <xdr:from>
      <xdr:col>1</xdr:col>
      <xdr:colOff>0</xdr:colOff>
      <xdr:row>79</xdr:row>
      <xdr:rowOff>0</xdr:rowOff>
    </xdr:from>
    <xdr:to>
      <xdr:col>1</xdr:col>
      <xdr:colOff>5309635</xdr:colOff>
      <xdr:row>79</xdr:row>
      <xdr:rowOff>2902219</xdr:rowOff>
    </xdr:to>
    <xdr:pic>
      <xdr:nvPicPr>
        <xdr:cNvPr id="246" name="Picture 245" descr="Jamaica.png"/>
        <xdr:cNvPicPr>
          <a:picLocks/>
        </xdr:cNvPicPr>
      </xdr:nvPicPr>
      <xdr:blipFill>
        <a:blip xmlns:r="http://schemas.openxmlformats.org/officeDocument/2006/relationships" r:embed="rId78" cstate="print"/>
        <a:stretch>
          <a:fillRect/>
        </a:stretch>
      </xdr:blipFill>
      <xdr:spPr>
        <a:xfrm>
          <a:off x="333375" y="226485450"/>
          <a:ext cx="5309635" cy="2902219"/>
        </a:xfrm>
        <a:prstGeom prst="rect">
          <a:avLst/>
        </a:prstGeom>
      </xdr:spPr>
    </xdr:pic>
    <xdr:clientData/>
  </xdr:twoCellAnchor>
  <xdr:twoCellAnchor>
    <xdr:from>
      <xdr:col>1</xdr:col>
      <xdr:colOff>0</xdr:colOff>
      <xdr:row>80</xdr:row>
      <xdr:rowOff>0</xdr:rowOff>
    </xdr:from>
    <xdr:to>
      <xdr:col>1</xdr:col>
      <xdr:colOff>5309635</xdr:colOff>
      <xdr:row>80</xdr:row>
      <xdr:rowOff>2902219</xdr:rowOff>
    </xdr:to>
    <xdr:pic>
      <xdr:nvPicPr>
        <xdr:cNvPr id="247" name="Picture 246" descr="Japan.png"/>
        <xdr:cNvPicPr>
          <a:picLocks/>
        </xdr:cNvPicPr>
      </xdr:nvPicPr>
      <xdr:blipFill>
        <a:blip xmlns:r="http://schemas.openxmlformats.org/officeDocument/2006/relationships" r:embed="rId79" cstate="print"/>
        <a:stretch>
          <a:fillRect/>
        </a:stretch>
      </xdr:blipFill>
      <xdr:spPr>
        <a:xfrm>
          <a:off x="333375" y="229390575"/>
          <a:ext cx="5309635" cy="2902219"/>
        </a:xfrm>
        <a:prstGeom prst="rect">
          <a:avLst/>
        </a:prstGeom>
      </xdr:spPr>
    </xdr:pic>
    <xdr:clientData/>
  </xdr:twoCellAnchor>
  <xdr:twoCellAnchor>
    <xdr:from>
      <xdr:col>1</xdr:col>
      <xdr:colOff>0</xdr:colOff>
      <xdr:row>81</xdr:row>
      <xdr:rowOff>0</xdr:rowOff>
    </xdr:from>
    <xdr:to>
      <xdr:col>1</xdr:col>
      <xdr:colOff>5309635</xdr:colOff>
      <xdr:row>81</xdr:row>
      <xdr:rowOff>2902219</xdr:rowOff>
    </xdr:to>
    <xdr:pic>
      <xdr:nvPicPr>
        <xdr:cNvPr id="248" name="Picture 247" descr="Jordan.png"/>
        <xdr:cNvPicPr>
          <a:picLocks/>
        </xdr:cNvPicPr>
      </xdr:nvPicPr>
      <xdr:blipFill>
        <a:blip xmlns:r="http://schemas.openxmlformats.org/officeDocument/2006/relationships" r:embed="rId80" cstate="print"/>
        <a:stretch>
          <a:fillRect/>
        </a:stretch>
      </xdr:blipFill>
      <xdr:spPr>
        <a:xfrm>
          <a:off x="333375" y="232295700"/>
          <a:ext cx="5309635" cy="2902219"/>
        </a:xfrm>
        <a:prstGeom prst="rect">
          <a:avLst/>
        </a:prstGeom>
      </xdr:spPr>
    </xdr:pic>
    <xdr:clientData/>
  </xdr:twoCellAnchor>
  <xdr:twoCellAnchor>
    <xdr:from>
      <xdr:col>1</xdr:col>
      <xdr:colOff>0</xdr:colOff>
      <xdr:row>82</xdr:row>
      <xdr:rowOff>0</xdr:rowOff>
    </xdr:from>
    <xdr:to>
      <xdr:col>1</xdr:col>
      <xdr:colOff>5309635</xdr:colOff>
      <xdr:row>82</xdr:row>
      <xdr:rowOff>2902219</xdr:rowOff>
    </xdr:to>
    <xdr:pic>
      <xdr:nvPicPr>
        <xdr:cNvPr id="249" name="Picture 248" descr="Kenya.png"/>
        <xdr:cNvPicPr>
          <a:picLocks/>
        </xdr:cNvPicPr>
      </xdr:nvPicPr>
      <xdr:blipFill>
        <a:blip xmlns:r="http://schemas.openxmlformats.org/officeDocument/2006/relationships" r:embed="rId81" cstate="print"/>
        <a:stretch>
          <a:fillRect/>
        </a:stretch>
      </xdr:blipFill>
      <xdr:spPr>
        <a:xfrm>
          <a:off x="333375" y="235200825"/>
          <a:ext cx="5309635" cy="2902219"/>
        </a:xfrm>
        <a:prstGeom prst="rect">
          <a:avLst/>
        </a:prstGeom>
      </xdr:spPr>
    </xdr:pic>
    <xdr:clientData/>
  </xdr:twoCellAnchor>
  <xdr:twoCellAnchor>
    <xdr:from>
      <xdr:col>1</xdr:col>
      <xdr:colOff>0</xdr:colOff>
      <xdr:row>83</xdr:row>
      <xdr:rowOff>0</xdr:rowOff>
    </xdr:from>
    <xdr:to>
      <xdr:col>1</xdr:col>
      <xdr:colOff>5309635</xdr:colOff>
      <xdr:row>83</xdr:row>
      <xdr:rowOff>2902219</xdr:rowOff>
    </xdr:to>
    <xdr:pic>
      <xdr:nvPicPr>
        <xdr:cNvPr id="250" name="Picture 249" descr="Korea, Democratic People's Republic of.png"/>
        <xdr:cNvPicPr>
          <a:picLocks/>
        </xdr:cNvPicPr>
      </xdr:nvPicPr>
      <xdr:blipFill>
        <a:blip xmlns:r="http://schemas.openxmlformats.org/officeDocument/2006/relationships" r:embed="rId82" cstate="print"/>
        <a:stretch>
          <a:fillRect/>
        </a:stretch>
      </xdr:blipFill>
      <xdr:spPr>
        <a:xfrm>
          <a:off x="333375" y="238105950"/>
          <a:ext cx="5309635" cy="2902219"/>
        </a:xfrm>
        <a:prstGeom prst="rect">
          <a:avLst/>
        </a:prstGeom>
      </xdr:spPr>
    </xdr:pic>
    <xdr:clientData/>
  </xdr:twoCellAnchor>
  <xdr:twoCellAnchor>
    <xdr:from>
      <xdr:col>1</xdr:col>
      <xdr:colOff>0</xdr:colOff>
      <xdr:row>84</xdr:row>
      <xdr:rowOff>0</xdr:rowOff>
    </xdr:from>
    <xdr:to>
      <xdr:col>1</xdr:col>
      <xdr:colOff>5309635</xdr:colOff>
      <xdr:row>84</xdr:row>
      <xdr:rowOff>2902219</xdr:rowOff>
    </xdr:to>
    <xdr:pic>
      <xdr:nvPicPr>
        <xdr:cNvPr id="251" name="Picture 250" descr="Korea, Republic of.png"/>
        <xdr:cNvPicPr>
          <a:picLocks/>
        </xdr:cNvPicPr>
      </xdr:nvPicPr>
      <xdr:blipFill>
        <a:blip xmlns:r="http://schemas.openxmlformats.org/officeDocument/2006/relationships" r:embed="rId83" cstate="print"/>
        <a:stretch>
          <a:fillRect/>
        </a:stretch>
      </xdr:blipFill>
      <xdr:spPr>
        <a:xfrm>
          <a:off x="333375" y="241011075"/>
          <a:ext cx="5309635" cy="2902219"/>
        </a:xfrm>
        <a:prstGeom prst="rect">
          <a:avLst/>
        </a:prstGeom>
      </xdr:spPr>
    </xdr:pic>
    <xdr:clientData/>
  </xdr:twoCellAnchor>
  <xdr:twoCellAnchor>
    <xdr:from>
      <xdr:col>1</xdr:col>
      <xdr:colOff>0</xdr:colOff>
      <xdr:row>85</xdr:row>
      <xdr:rowOff>0</xdr:rowOff>
    </xdr:from>
    <xdr:to>
      <xdr:col>1</xdr:col>
      <xdr:colOff>5309635</xdr:colOff>
      <xdr:row>85</xdr:row>
      <xdr:rowOff>2902219</xdr:rowOff>
    </xdr:to>
    <xdr:pic>
      <xdr:nvPicPr>
        <xdr:cNvPr id="252" name="Picture 251" descr="Kyrgyzstan.png"/>
        <xdr:cNvPicPr>
          <a:picLocks/>
        </xdr:cNvPicPr>
      </xdr:nvPicPr>
      <xdr:blipFill>
        <a:blip xmlns:r="http://schemas.openxmlformats.org/officeDocument/2006/relationships" r:embed="rId84" cstate="print"/>
        <a:stretch>
          <a:fillRect/>
        </a:stretch>
      </xdr:blipFill>
      <xdr:spPr>
        <a:xfrm>
          <a:off x="333375" y="243916200"/>
          <a:ext cx="5309635" cy="2902219"/>
        </a:xfrm>
        <a:prstGeom prst="rect">
          <a:avLst/>
        </a:prstGeom>
      </xdr:spPr>
    </xdr:pic>
    <xdr:clientData/>
  </xdr:twoCellAnchor>
  <xdr:twoCellAnchor>
    <xdr:from>
      <xdr:col>1</xdr:col>
      <xdr:colOff>0</xdr:colOff>
      <xdr:row>86</xdr:row>
      <xdr:rowOff>0</xdr:rowOff>
    </xdr:from>
    <xdr:to>
      <xdr:col>1</xdr:col>
      <xdr:colOff>5309635</xdr:colOff>
      <xdr:row>86</xdr:row>
      <xdr:rowOff>2902219</xdr:rowOff>
    </xdr:to>
    <xdr:pic>
      <xdr:nvPicPr>
        <xdr:cNvPr id="253" name="Picture 252" descr="Lao People's Democratic Republic.png"/>
        <xdr:cNvPicPr>
          <a:picLocks/>
        </xdr:cNvPicPr>
      </xdr:nvPicPr>
      <xdr:blipFill>
        <a:blip xmlns:r="http://schemas.openxmlformats.org/officeDocument/2006/relationships" r:embed="rId85" cstate="print"/>
        <a:stretch>
          <a:fillRect/>
        </a:stretch>
      </xdr:blipFill>
      <xdr:spPr>
        <a:xfrm>
          <a:off x="333375" y="246821325"/>
          <a:ext cx="5309635" cy="2902219"/>
        </a:xfrm>
        <a:prstGeom prst="rect">
          <a:avLst/>
        </a:prstGeom>
      </xdr:spPr>
    </xdr:pic>
    <xdr:clientData/>
  </xdr:twoCellAnchor>
  <xdr:twoCellAnchor>
    <xdr:from>
      <xdr:col>1</xdr:col>
      <xdr:colOff>0</xdr:colOff>
      <xdr:row>87</xdr:row>
      <xdr:rowOff>0</xdr:rowOff>
    </xdr:from>
    <xdr:to>
      <xdr:col>1</xdr:col>
      <xdr:colOff>5309635</xdr:colOff>
      <xdr:row>87</xdr:row>
      <xdr:rowOff>2902219</xdr:rowOff>
    </xdr:to>
    <xdr:pic>
      <xdr:nvPicPr>
        <xdr:cNvPr id="254" name="Picture 253" descr="Latvia.png"/>
        <xdr:cNvPicPr>
          <a:picLocks/>
        </xdr:cNvPicPr>
      </xdr:nvPicPr>
      <xdr:blipFill>
        <a:blip xmlns:r="http://schemas.openxmlformats.org/officeDocument/2006/relationships" r:embed="rId86" cstate="print"/>
        <a:stretch>
          <a:fillRect/>
        </a:stretch>
      </xdr:blipFill>
      <xdr:spPr>
        <a:xfrm>
          <a:off x="333375" y="249726450"/>
          <a:ext cx="5309635" cy="2902219"/>
        </a:xfrm>
        <a:prstGeom prst="rect">
          <a:avLst/>
        </a:prstGeom>
      </xdr:spPr>
    </xdr:pic>
    <xdr:clientData/>
  </xdr:twoCellAnchor>
  <xdr:twoCellAnchor>
    <xdr:from>
      <xdr:col>1</xdr:col>
      <xdr:colOff>0</xdr:colOff>
      <xdr:row>88</xdr:row>
      <xdr:rowOff>0</xdr:rowOff>
    </xdr:from>
    <xdr:to>
      <xdr:col>1</xdr:col>
      <xdr:colOff>5309635</xdr:colOff>
      <xdr:row>88</xdr:row>
      <xdr:rowOff>2902219</xdr:rowOff>
    </xdr:to>
    <xdr:pic>
      <xdr:nvPicPr>
        <xdr:cNvPr id="255" name="Picture 254" descr="Lebanon.png"/>
        <xdr:cNvPicPr>
          <a:picLocks/>
        </xdr:cNvPicPr>
      </xdr:nvPicPr>
      <xdr:blipFill>
        <a:blip xmlns:r="http://schemas.openxmlformats.org/officeDocument/2006/relationships" r:embed="rId87" cstate="print"/>
        <a:stretch>
          <a:fillRect/>
        </a:stretch>
      </xdr:blipFill>
      <xdr:spPr>
        <a:xfrm>
          <a:off x="333375" y="252631575"/>
          <a:ext cx="5309635" cy="2902219"/>
        </a:xfrm>
        <a:prstGeom prst="rect">
          <a:avLst/>
        </a:prstGeom>
      </xdr:spPr>
    </xdr:pic>
    <xdr:clientData/>
  </xdr:twoCellAnchor>
  <xdr:twoCellAnchor>
    <xdr:from>
      <xdr:col>1</xdr:col>
      <xdr:colOff>0</xdr:colOff>
      <xdr:row>89</xdr:row>
      <xdr:rowOff>0</xdr:rowOff>
    </xdr:from>
    <xdr:to>
      <xdr:col>1</xdr:col>
      <xdr:colOff>5309635</xdr:colOff>
      <xdr:row>89</xdr:row>
      <xdr:rowOff>2902219</xdr:rowOff>
    </xdr:to>
    <xdr:pic>
      <xdr:nvPicPr>
        <xdr:cNvPr id="256" name="Picture 255" descr="Lesotho.png"/>
        <xdr:cNvPicPr>
          <a:picLocks/>
        </xdr:cNvPicPr>
      </xdr:nvPicPr>
      <xdr:blipFill>
        <a:blip xmlns:r="http://schemas.openxmlformats.org/officeDocument/2006/relationships" r:embed="rId88" cstate="print"/>
        <a:stretch>
          <a:fillRect/>
        </a:stretch>
      </xdr:blipFill>
      <xdr:spPr>
        <a:xfrm>
          <a:off x="333375" y="255536700"/>
          <a:ext cx="5309635" cy="2902219"/>
        </a:xfrm>
        <a:prstGeom prst="rect">
          <a:avLst/>
        </a:prstGeom>
      </xdr:spPr>
    </xdr:pic>
    <xdr:clientData/>
  </xdr:twoCellAnchor>
  <xdr:twoCellAnchor>
    <xdr:from>
      <xdr:col>1</xdr:col>
      <xdr:colOff>0</xdr:colOff>
      <xdr:row>90</xdr:row>
      <xdr:rowOff>0</xdr:rowOff>
    </xdr:from>
    <xdr:to>
      <xdr:col>1</xdr:col>
      <xdr:colOff>5309635</xdr:colOff>
      <xdr:row>90</xdr:row>
      <xdr:rowOff>2902219</xdr:rowOff>
    </xdr:to>
    <xdr:pic>
      <xdr:nvPicPr>
        <xdr:cNvPr id="257" name="Picture 256" descr="Liberia.png"/>
        <xdr:cNvPicPr>
          <a:picLocks/>
        </xdr:cNvPicPr>
      </xdr:nvPicPr>
      <xdr:blipFill>
        <a:blip xmlns:r="http://schemas.openxmlformats.org/officeDocument/2006/relationships" r:embed="rId89" cstate="print"/>
        <a:stretch>
          <a:fillRect/>
        </a:stretch>
      </xdr:blipFill>
      <xdr:spPr>
        <a:xfrm>
          <a:off x="333375" y="258441825"/>
          <a:ext cx="5309635" cy="2902219"/>
        </a:xfrm>
        <a:prstGeom prst="rect">
          <a:avLst/>
        </a:prstGeom>
      </xdr:spPr>
    </xdr:pic>
    <xdr:clientData/>
  </xdr:twoCellAnchor>
  <xdr:twoCellAnchor>
    <xdr:from>
      <xdr:col>1</xdr:col>
      <xdr:colOff>0</xdr:colOff>
      <xdr:row>91</xdr:row>
      <xdr:rowOff>0</xdr:rowOff>
    </xdr:from>
    <xdr:to>
      <xdr:col>1</xdr:col>
      <xdr:colOff>5309635</xdr:colOff>
      <xdr:row>91</xdr:row>
      <xdr:rowOff>2902219</xdr:rowOff>
    </xdr:to>
    <xdr:pic>
      <xdr:nvPicPr>
        <xdr:cNvPr id="258" name="Picture 257" descr="Libyan Arab Jamahiriya.png"/>
        <xdr:cNvPicPr>
          <a:picLocks/>
        </xdr:cNvPicPr>
      </xdr:nvPicPr>
      <xdr:blipFill>
        <a:blip xmlns:r="http://schemas.openxmlformats.org/officeDocument/2006/relationships" r:embed="rId90" cstate="print"/>
        <a:stretch>
          <a:fillRect/>
        </a:stretch>
      </xdr:blipFill>
      <xdr:spPr>
        <a:xfrm>
          <a:off x="333375" y="261346950"/>
          <a:ext cx="5309635" cy="2902219"/>
        </a:xfrm>
        <a:prstGeom prst="rect">
          <a:avLst/>
        </a:prstGeom>
      </xdr:spPr>
    </xdr:pic>
    <xdr:clientData/>
  </xdr:twoCellAnchor>
  <xdr:twoCellAnchor>
    <xdr:from>
      <xdr:col>1</xdr:col>
      <xdr:colOff>0</xdr:colOff>
      <xdr:row>92</xdr:row>
      <xdr:rowOff>0</xdr:rowOff>
    </xdr:from>
    <xdr:to>
      <xdr:col>1</xdr:col>
      <xdr:colOff>5309635</xdr:colOff>
      <xdr:row>92</xdr:row>
      <xdr:rowOff>2902219</xdr:rowOff>
    </xdr:to>
    <xdr:pic>
      <xdr:nvPicPr>
        <xdr:cNvPr id="259" name="Picture 258" descr="Lithuania.png"/>
        <xdr:cNvPicPr>
          <a:picLocks/>
        </xdr:cNvPicPr>
      </xdr:nvPicPr>
      <xdr:blipFill>
        <a:blip xmlns:r="http://schemas.openxmlformats.org/officeDocument/2006/relationships" r:embed="rId91" cstate="print"/>
        <a:stretch>
          <a:fillRect/>
        </a:stretch>
      </xdr:blipFill>
      <xdr:spPr>
        <a:xfrm>
          <a:off x="333375" y="264252075"/>
          <a:ext cx="5309635" cy="2902219"/>
        </a:xfrm>
        <a:prstGeom prst="rect">
          <a:avLst/>
        </a:prstGeom>
      </xdr:spPr>
    </xdr:pic>
    <xdr:clientData/>
  </xdr:twoCellAnchor>
  <xdr:twoCellAnchor>
    <xdr:from>
      <xdr:col>1</xdr:col>
      <xdr:colOff>0</xdr:colOff>
      <xdr:row>93</xdr:row>
      <xdr:rowOff>0</xdr:rowOff>
    </xdr:from>
    <xdr:to>
      <xdr:col>1</xdr:col>
      <xdr:colOff>5309635</xdr:colOff>
      <xdr:row>93</xdr:row>
      <xdr:rowOff>2902219</xdr:rowOff>
    </xdr:to>
    <xdr:pic>
      <xdr:nvPicPr>
        <xdr:cNvPr id="260" name="Picture 259" descr="Luxembourg.png"/>
        <xdr:cNvPicPr>
          <a:picLocks/>
        </xdr:cNvPicPr>
      </xdr:nvPicPr>
      <xdr:blipFill>
        <a:blip xmlns:r="http://schemas.openxmlformats.org/officeDocument/2006/relationships" r:embed="rId92" cstate="print"/>
        <a:stretch>
          <a:fillRect/>
        </a:stretch>
      </xdr:blipFill>
      <xdr:spPr>
        <a:xfrm>
          <a:off x="333375" y="267157200"/>
          <a:ext cx="5309635" cy="2902219"/>
        </a:xfrm>
        <a:prstGeom prst="rect">
          <a:avLst/>
        </a:prstGeom>
      </xdr:spPr>
    </xdr:pic>
    <xdr:clientData/>
  </xdr:twoCellAnchor>
  <xdr:twoCellAnchor>
    <xdr:from>
      <xdr:col>1</xdr:col>
      <xdr:colOff>0</xdr:colOff>
      <xdr:row>94</xdr:row>
      <xdr:rowOff>0</xdr:rowOff>
    </xdr:from>
    <xdr:to>
      <xdr:col>1</xdr:col>
      <xdr:colOff>5309635</xdr:colOff>
      <xdr:row>94</xdr:row>
      <xdr:rowOff>2902219</xdr:rowOff>
    </xdr:to>
    <xdr:pic>
      <xdr:nvPicPr>
        <xdr:cNvPr id="261" name="Picture 260" descr="Macedonia TFYR.png"/>
        <xdr:cNvPicPr>
          <a:picLocks/>
        </xdr:cNvPicPr>
      </xdr:nvPicPr>
      <xdr:blipFill>
        <a:blip xmlns:r="http://schemas.openxmlformats.org/officeDocument/2006/relationships" r:embed="rId93" cstate="print"/>
        <a:stretch>
          <a:fillRect/>
        </a:stretch>
      </xdr:blipFill>
      <xdr:spPr>
        <a:xfrm>
          <a:off x="333375" y="270062325"/>
          <a:ext cx="5309635" cy="2902219"/>
        </a:xfrm>
        <a:prstGeom prst="rect">
          <a:avLst/>
        </a:prstGeom>
      </xdr:spPr>
    </xdr:pic>
    <xdr:clientData/>
  </xdr:twoCellAnchor>
  <xdr:twoCellAnchor>
    <xdr:from>
      <xdr:col>1</xdr:col>
      <xdr:colOff>0</xdr:colOff>
      <xdr:row>95</xdr:row>
      <xdr:rowOff>0</xdr:rowOff>
    </xdr:from>
    <xdr:to>
      <xdr:col>1</xdr:col>
      <xdr:colOff>5309635</xdr:colOff>
      <xdr:row>95</xdr:row>
      <xdr:rowOff>2902219</xdr:rowOff>
    </xdr:to>
    <xdr:pic>
      <xdr:nvPicPr>
        <xdr:cNvPr id="262" name="Picture 261" descr="Madagascar.png"/>
        <xdr:cNvPicPr>
          <a:picLocks/>
        </xdr:cNvPicPr>
      </xdr:nvPicPr>
      <xdr:blipFill>
        <a:blip xmlns:r="http://schemas.openxmlformats.org/officeDocument/2006/relationships" r:embed="rId94" cstate="print"/>
        <a:stretch>
          <a:fillRect/>
        </a:stretch>
      </xdr:blipFill>
      <xdr:spPr>
        <a:xfrm>
          <a:off x="333375" y="272967450"/>
          <a:ext cx="5309635" cy="2902219"/>
        </a:xfrm>
        <a:prstGeom prst="rect">
          <a:avLst/>
        </a:prstGeom>
      </xdr:spPr>
    </xdr:pic>
    <xdr:clientData/>
  </xdr:twoCellAnchor>
  <xdr:twoCellAnchor>
    <xdr:from>
      <xdr:col>1</xdr:col>
      <xdr:colOff>0</xdr:colOff>
      <xdr:row>96</xdr:row>
      <xdr:rowOff>0</xdr:rowOff>
    </xdr:from>
    <xdr:to>
      <xdr:col>1</xdr:col>
      <xdr:colOff>5309635</xdr:colOff>
      <xdr:row>96</xdr:row>
      <xdr:rowOff>2902219</xdr:rowOff>
    </xdr:to>
    <xdr:pic>
      <xdr:nvPicPr>
        <xdr:cNvPr id="263" name="Picture 262" descr="Malawi.png"/>
        <xdr:cNvPicPr>
          <a:picLocks/>
        </xdr:cNvPicPr>
      </xdr:nvPicPr>
      <xdr:blipFill>
        <a:blip xmlns:r="http://schemas.openxmlformats.org/officeDocument/2006/relationships" r:embed="rId95" cstate="print"/>
        <a:stretch>
          <a:fillRect/>
        </a:stretch>
      </xdr:blipFill>
      <xdr:spPr>
        <a:xfrm>
          <a:off x="333375" y="275872575"/>
          <a:ext cx="5309635" cy="2902219"/>
        </a:xfrm>
        <a:prstGeom prst="rect">
          <a:avLst/>
        </a:prstGeom>
      </xdr:spPr>
    </xdr:pic>
    <xdr:clientData/>
  </xdr:twoCellAnchor>
  <xdr:twoCellAnchor>
    <xdr:from>
      <xdr:col>1</xdr:col>
      <xdr:colOff>0</xdr:colOff>
      <xdr:row>97</xdr:row>
      <xdr:rowOff>0</xdr:rowOff>
    </xdr:from>
    <xdr:to>
      <xdr:col>1</xdr:col>
      <xdr:colOff>5309635</xdr:colOff>
      <xdr:row>97</xdr:row>
      <xdr:rowOff>2902219</xdr:rowOff>
    </xdr:to>
    <xdr:pic>
      <xdr:nvPicPr>
        <xdr:cNvPr id="264" name="Picture 263" descr="Malaysia.png"/>
        <xdr:cNvPicPr>
          <a:picLocks/>
        </xdr:cNvPicPr>
      </xdr:nvPicPr>
      <xdr:blipFill>
        <a:blip xmlns:r="http://schemas.openxmlformats.org/officeDocument/2006/relationships" r:embed="rId96" cstate="print"/>
        <a:stretch>
          <a:fillRect/>
        </a:stretch>
      </xdr:blipFill>
      <xdr:spPr>
        <a:xfrm>
          <a:off x="333375" y="278777700"/>
          <a:ext cx="5309635" cy="2902219"/>
        </a:xfrm>
        <a:prstGeom prst="rect">
          <a:avLst/>
        </a:prstGeom>
      </xdr:spPr>
    </xdr:pic>
    <xdr:clientData/>
  </xdr:twoCellAnchor>
  <xdr:twoCellAnchor>
    <xdr:from>
      <xdr:col>1</xdr:col>
      <xdr:colOff>0</xdr:colOff>
      <xdr:row>98</xdr:row>
      <xdr:rowOff>0</xdr:rowOff>
    </xdr:from>
    <xdr:to>
      <xdr:col>1</xdr:col>
      <xdr:colOff>5309635</xdr:colOff>
      <xdr:row>98</xdr:row>
      <xdr:rowOff>2902219</xdr:rowOff>
    </xdr:to>
    <xdr:pic>
      <xdr:nvPicPr>
        <xdr:cNvPr id="265" name="Picture 264" descr="Mali.png"/>
        <xdr:cNvPicPr>
          <a:picLocks/>
        </xdr:cNvPicPr>
      </xdr:nvPicPr>
      <xdr:blipFill>
        <a:blip xmlns:r="http://schemas.openxmlformats.org/officeDocument/2006/relationships" r:embed="rId97" cstate="print"/>
        <a:stretch>
          <a:fillRect/>
        </a:stretch>
      </xdr:blipFill>
      <xdr:spPr>
        <a:xfrm>
          <a:off x="333375" y="281682825"/>
          <a:ext cx="5309635" cy="2902219"/>
        </a:xfrm>
        <a:prstGeom prst="rect">
          <a:avLst/>
        </a:prstGeom>
      </xdr:spPr>
    </xdr:pic>
    <xdr:clientData/>
  </xdr:twoCellAnchor>
  <xdr:twoCellAnchor>
    <xdr:from>
      <xdr:col>1</xdr:col>
      <xdr:colOff>0</xdr:colOff>
      <xdr:row>99</xdr:row>
      <xdr:rowOff>0</xdr:rowOff>
    </xdr:from>
    <xdr:to>
      <xdr:col>1</xdr:col>
      <xdr:colOff>5309635</xdr:colOff>
      <xdr:row>99</xdr:row>
      <xdr:rowOff>2902219</xdr:rowOff>
    </xdr:to>
    <xdr:pic>
      <xdr:nvPicPr>
        <xdr:cNvPr id="266" name="Picture 265" descr="Martinique.png"/>
        <xdr:cNvPicPr>
          <a:picLocks/>
        </xdr:cNvPicPr>
      </xdr:nvPicPr>
      <xdr:blipFill>
        <a:blip xmlns:r="http://schemas.openxmlformats.org/officeDocument/2006/relationships" r:embed="rId98" cstate="print"/>
        <a:stretch>
          <a:fillRect/>
        </a:stretch>
      </xdr:blipFill>
      <xdr:spPr>
        <a:xfrm>
          <a:off x="333375" y="284587950"/>
          <a:ext cx="5309635" cy="2902219"/>
        </a:xfrm>
        <a:prstGeom prst="rect">
          <a:avLst/>
        </a:prstGeom>
      </xdr:spPr>
    </xdr:pic>
    <xdr:clientData/>
  </xdr:twoCellAnchor>
  <xdr:twoCellAnchor>
    <xdr:from>
      <xdr:col>1</xdr:col>
      <xdr:colOff>0</xdr:colOff>
      <xdr:row>100</xdr:row>
      <xdr:rowOff>0</xdr:rowOff>
    </xdr:from>
    <xdr:to>
      <xdr:col>1</xdr:col>
      <xdr:colOff>5309635</xdr:colOff>
      <xdr:row>100</xdr:row>
      <xdr:rowOff>2902219</xdr:rowOff>
    </xdr:to>
    <xdr:pic>
      <xdr:nvPicPr>
        <xdr:cNvPr id="267" name="Picture 266" descr="Mauritania.png"/>
        <xdr:cNvPicPr>
          <a:picLocks/>
        </xdr:cNvPicPr>
      </xdr:nvPicPr>
      <xdr:blipFill>
        <a:blip xmlns:r="http://schemas.openxmlformats.org/officeDocument/2006/relationships" r:embed="rId99" cstate="print"/>
        <a:stretch>
          <a:fillRect/>
        </a:stretch>
      </xdr:blipFill>
      <xdr:spPr>
        <a:xfrm>
          <a:off x="333375" y="287493075"/>
          <a:ext cx="5309635" cy="2902219"/>
        </a:xfrm>
        <a:prstGeom prst="rect">
          <a:avLst/>
        </a:prstGeom>
      </xdr:spPr>
    </xdr:pic>
    <xdr:clientData/>
  </xdr:twoCellAnchor>
  <xdr:twoCellAnchor>
    <xdr:from>
      <xdr:col>1</xdr:col>
      <xdr:colOff>0</xdr:colOff>
      <xdr:row>101</xdr:row>
      <xdr:rowOff>0</xdr:rowOff>
    </xdr:from>
    <xdr:to>
      <xdr:col>1</xdr:col>
      <xdr:colOff>5309635</xdr:colOff>
      <xdr:row>101</xdr:row>
      <xdr:rowOff>2902219</xdr:rowOff>
    </xdr:to>
    <xdr:pic>
      <xdr:nvPicPr>
        <xdr:cNvPr id="268" name="Picture 267" descr="Mauritius.png"/>
        <xdr:cNvPicPr>
          <a:picLocks/>
        </xdr:cNvPicPr>
      </xdr:nvPicPr>
      <xdr:blipFill>
        <a:blip xmlns:r="http://schemas.openxmlformats.org/officeDocument/2006/relationships" r:embed="rId100" cstate="print"/>
        <a:stretch>
          <a:fillRect/>
        </a:stretch>
      </xdr:blipFill>
      <xdr:spPr>
        <a:xfrm>
          <a:off x="333375" y="290398200"/>
          <a:ext cx="5309635" cy="2902219"/>
        </a:xfrm>
        <a:prstGeom prst="rect">
          <a:avLst/>
        </a:prstGeom>
      </xdr:spPr>
    </xdr:pic>
    <xdr:clientData/>
  </xdr:twoCellAnchor>
  <xdr:twoCellAnchor>
    <xdr:from>
      <xdr:col>1</xdr:col>
      <xdr:colOff>0</xdr:colOff>
      <xdr:row>102</xdr:row>
      <xdr:rowOff>0</xdr:rowOff>
    </xdr:from>
    <xdr:to>
      <xdr:col>1</xdr:col>
      <xdr:colOff>5309635</xdr:colOff>
      <xdr:row>102</xdr:row>
      <xdr:rowOff>2902219</xdr:rowOff>
    </xdr:to>
    <xdr:pic>
      <xdr:nvPicPr>
        <xdr:cNvPr id="269" name="Picture 268" descr="Mexico.png"/>
        <xdr:cNvPicPr>
          <a:picLocks/>
        </xdr:cNvPicPr>
      </xdr:nvPicPr>
      <xdr:blipFill>
        <a:blip xmlns:r="http://schemas.openxmlformats.org/officeDocument/2006/relationships" r:embed="rId101" cstate="print"/>
        <a:stretch>
          <a:fillRect/>
        </a:stretch>
      </xdr:blipFill>
      <xdr:spPr>
        <a:xfrm>
          <a:off x="333375" y="293303325"/>
          <a:ext cx="5309635" cy="2902219"/>
        </a:xfrm>
        <a:prstGeom prst="rect">
          <a:avLst/>
        </a:prstGeom>
      </xdr:spPr>
    </xdr:pic>
    <xdr:clientData/>
  </xdr:twoCellAnchor>
  <xdr:twoCellAnchor>
    <xdr:from>
      <xdr:col>1</xdr:col>
      <xdr:colOff>0</xdr:colOff>
      <xdr:row>103</xdr:row>
      <xdr:rowOff>0</xdr:rowOff>
    </xdr:from>
    <xdr:to>
      <xdr:col>1</xdr:col>
      <xdr:colOff>5309635</xdr:colOff>
      <xdr:row>103</xdr:row>
      <xdr:rowOff>2902219</xdr:rowOff>
    </xdr:to>
    <xdr:pic>
      <xdr:nvPicPr>
        <xdr:cNvPr id="270" name="Picture 269" descr="Moldova.png"/>
        <xdr:cNvPicPr>
          <a:picLocks/>
        </xdr:cNvPicPr>
      </xdr:nvPicPr>
      <xdr:blipFill>
        <a:blip xmlns:r="http://schemas.openxmlformats.org/officeDocument/2006/relationships" r:embed="rId102" cstate="print"/>
        <a:stretch>
          <a:fillRect/>
        </a:stretch>
      </xdr:blipFill>
      <xdr:spPr>
        <a:xfrm>
          <a:off x="333375" y="296208450"/>
          <a:ext cx="5309635" cy="2902219"/>
        </a:xfrm>
        <a:prstGeom prst="rect">
          <a:avLst/>
        </a:prstGeom>
      </xdr:spPr>
    </xdr:pic>
    <xdr:clientData/>
  </xdr:twoCellAnchor>
  <xdr:twoCellAnchor>
    <xdr:from>
      <xdr:col>1</xdr:col>
      <xdr:colOff>0</xdr:colOff>
      <xdr:row>104</xdr:row>
      <xdr:rowOff>0</xdr:rowOff>
    </xdr:from>
    <xdr:to>
      <xdr:col>1</xdr:col>
      <xdr:colOff>5309635</xdr:colOff>
      <xdr:row>104</xdr:row>
      <xdr:rowOff>2902219</xdr:rowOff>
    </xdr:to>
    <xdr:pic>
      <xdr:nvPicPr>
        <xdr:cNvPr id="271" name="Picture 270" descr="Mongolia.png"/>
        <xdr:cNvPicPr>
          <a:picLocks/>
        </xdr:cNvPicPr>
      </xdr:nvPicPr>
      <xdr:blipFill>
        <a:blip xmlns:r="http://schemas.openxmlformats.org/officeDocument/2006/relationships" r:embed="rId103" cstate="print"/>
        <a:stretch>
          <a:fillRect/>
        </a:stretch>
      </xdr:blipFill>
      <xdr:spPr>
        <a:xfrm>
          <a:off x="333375" y="299113575"/>
          <a:ext cx="5309635" cy="2902219"/>
        </a:xfrm>
        <a:prstGeom prst="rect">
          <a:avLst/>
        </a:prstGeom>
      </xdr:spPr>
    </xdr:pic>
    <xdr:clientData/>
  </xdr:twoCellAnchor>
  <xdr:twoCellAnchor>
    <xdr:from>
      <xdr:col>1</xdr:col>
      <xdr:colOff>0</xdr:colOff>
      <xdr:row>105</xdr:row>
      <xdr:rowOff>0</xdr:rowOff>
    </xdr:from>
    <xdr:to>
      <xdr:col>1</xdr:col>
      <xdr:colOff>5309635</xdr:colOff>
      <xdr:row>105</xdr:row>
      <xdr:rowOff>2902219</xdr:rowOff>
    </xdr:to>
    <xdr:pic>
      <xdr:nvPicPr>
        <xdr:cNvPr id="272" name="Picture 271" descr="Montenegro.png"/>
        <xdr:cNvPicPr>
          <a:picLocks/>
        </xdr:cNvPicPr>
      </xdr:nvPicPr>
      <xdr:blipFill>
        <a:blip xmlns:r="http://schemas.openxmlformats.org/officeDocument/2006/relationships" r:embed="rId104" cstate="print"/>
        <a:stretch>
          <a:fillRect/>
        </a:stretch>
      </xdr:blipFill>
      <xdr:spPr>
        <a:xfrm>
          <a:off x="333375" y="302018700"/>
          <a:ext cx="5309635" cy="2902219"/>
        </a:xfrm>
        <a:prstGeom prst="rect">
          <a:avLst/>
        </a:prstGeom>
      </xdr:spPr>
    </xdr:pic>
    <xdr:clientData/>
  </xdr:twoCellAnchor>
  <xdr:twoCellAnchor>
    <xdr:from>
      <xdr:col>1</xdr:col>
      <xdr:colOff>0</xdr:colOff>
      <xdr:row>106</xdr:row>
      <xdr:rowOff>0</xdr:rowOff>
    </xdr:from>
    <xdr:to>
      <xdr:col>1</xdr:col>
      <xdr:colOff>5309635</xdr:colOff>
      <xdr:row>106</xdr:row>
      <xdr:rowOff>2902219</xdr:rowOff>
    </xdr:to>
    <xdr:pic>
      <xdr:nvPicPr>
        <xdr:cNvPr id="273" name="Picture 272" descr="Morocco.png"/>
        <xdr:cNvPicPr>
          <a:picLocks/>
        </xdr:cNvPicPr>
      </xdr:nvPicPr>
      <xdr:blipFill>
        <a:blip xmlns:r="http://schemas.openxmlformats.org/officeDocument/2006/relationships" r:embed="rId105" cstate="print"/>
        <a:stretch>
          <a:fillRect/>
        </a:stretch>
      </xdr:blipFill>
      <xdr:spPr>
        <a:xfrm>
          <a:off x="333375" y="304923825"/>
          <a:ext cx="5309635" cy="2902219"/>
        </a:xfrm>
        <a:prstGeom prst="rect">
          <a:avLst/>
        </a:prstGeom>
      </xdr:spPr>
    </xdr:pic>
    <xdr:clientData/>
  </xdr:twoCellAnchor>
  <xdr:twoCellAnchor>
    <xdr:from>
      <xdr:col>1</xdr:col>
      <xdr:colOff>0</xdr:colOff>
      <xdr:row>107</xdr:row>
      <xdr:rowOff>0</xdr:rowOff>
    </xdr:from>
    <xdr:to>
      <xdr:col>1</xdr:col>
      <xdr:colOff>5309635</xdr:colOff>
      <xdr:row>107</xdr:row>
      <xdr:rowOff>2902219</xdr:rowOff>
    </xdr:to>
    <xdr:pic>
      <xdr:nvPicPr>
        <xdr:cNvPr id="274" name="Picture 273" descr="Mozambique.png"/>
        <xdr:cNvPicPr>
          <a:picLocks/>
        </xdr:cNvPicPr>
      </xdr:nvPicPr>
      <xdr:blipFill>
        <a:blip xmlns:r="http://schemas.openxmlformats.org/officeDocument/2006/relationships" r:embed="rId106" cstate="print"/>
        <a:stretch>
          <a:fillRect/>
        </a:stretch>
      </xdr:blipFill>
      <xdr:spPr>
        <a:xfrm>
          <a:off x="333375" y="307828950"/>
          <a:ext cx="5309635" cy="2902219"/>
        </a:xfrm>
        <a:prstGeom prst="rect">
          <a:avLst/>
        </a:prstGeom>
      </xdr:spPr>
    </xdr:pic>
    <xdr:clientData/>
  </xdr:twoCellAnchor>
  <xdr:twoCellAnchor>
    <xdr:from>
      <xdr:col>1</xdr:col>
      <xdr:colOff>0</xdr:colOff>
      <xdr:row>108</xdr:row>
      <xdr:rowOff>0</xdr:rowOff>
    </xdr:from>
    <xdr:to>
      <xdr:col>1</xdr:col>
      <xdr:colOff>5309635</xdr:colOff>
      <xdr:row>108</xdr:row>
      <xdr:rowOff>2902219</xdr:rowOff>
    </xdr:to>
    <xdr:pic>
      <xdr:nvPicPr>
        <xdr:cNvPr id="275" name="Picture 274" descr="Myanmar.png"/>
        <xdr:cNvPicPr>
          <a:picLocks/>
        </xdr:cNvPicPr>
      </xdr:nvPicPr>
      <xdr:blipFill>
        <a:blip xmlns:r="http://schemas.openxmlformats.org/officeDocument/2006/relationships" r:embed="rId107" cstate="print"/>
        <a:stretch>
          <a:fillRect/>
        </a:stretch>
      </xdr:blipFill>
      <xdr:spPr>
        <a:xfrm>
          <a:off x="333375" y="310734075"/>
          <a:ext cx="5309635" cy="2902219"/>
        </a:xfrm>
        <a:prstGeom prst="rect">
          <a:avLst/>
        </a:prstGeom>
      </xdr:spPr>
    </xdr:pic>
    <xdr:clientData/>
  </xdr:twoCellAnchor>
  <xdr:twoCellAnchor>
    <xdr:from>
      <xdr:col>1</xdr:col>
      <xdr:colOff>0</xdr:colOff>
      <xdr:row>109</xdr:row>
      <xdr:rowOff>0</xdr:rowOff>
    </xdr:from>
    <xdr:to>
      <xdr:col>1</xdr:col>
      <xdr:colOff>5309635</xdr:colOff>
      <xdr:row>109</xdr:row>
      <xdr:rowOff>2902219</xdr:rowOff>
    </xdr:to>
    <xdr:pic>
      <xdr:nvPicPr>
        <xdr:cNvPr id="276" name="Picture 275" descr="Nepal.png"/>
        <xdr:cNvPicPr>
          <a:picLocks/>
        </xdr:cNvPicPr>
      </xdr:nvPicPr>
      <xdr:blipFill>
        <a:blip xmlns:r="http://schemas.openxmlformats.org/officeDocument/2006/relationships" r:embed="rId108" cstate="print"/>
        <a:stretch>
          <a:fillRect/>
        </a:stretch>
      </xdr:blipFill>
      <xdr:spPr>
        <a:xfrm>
          <a:off x="333375" y="313639200"/>
          <a:ext cx="5309635" cy="2902219"/>
        </a:xfrm>
        <a:prstGeom prst="rect">
          <a:avLst/>
        </a:prstGeom>
      </xdr:spPr>
    </xdr:pic>
    <xdr:clientData/>
  </xdr:twoCellAnchor>
  <xdr:twoCellAnchor>
    <xdr:from>
      <xdr:col>1</xdr:col>
      <xdr:colOff>0</xdr:colOff>
      <xdr:row>110</xdr:row>
      <xdr:rowOff>0</xdr:rowOff>
    </xdr:from>
    <xdr:to>
      <xdr:col>1</xdr:col>
      <xdr:colOff>5309635</xdr:colOff>
      <xdr:row>110</xdr:row>
      <xdr:rowOff>2902219</xdr:rowOff>
    </xdr:to>
    <xdr:pic>
      <xdr:nvPicPr>
        <xdr:cNvPr id="277" name="Picture 276" descr="Netherlands.png"/>
        <xdr:cNvPicPr>
          <a:picLocks/>
        </xdr:cNvPicPr>
      </xdr:nvPicPr>
      <xdr:blipFill>
        <a:blip xmlns:r="http://schemas.openxmlformats.org/officeDocument/2006/relationships" r:embed="rId109" cstate="print"/>
        <a:stretch>
          <a:fillRect/>
        </a:stretch>
      </xdr:blipFill>
      <xdr:spPr>
        <a:xfrm>
          <a:off x="333375" y="316544325"/>
          <a:ext cx="5309635" cy="2902219"/>
        </a:xfrm>
        <a:prstGeom prst="rect">
          <a:avLst/>
        </a:prstGeom>
      </xdr:spPr>
    </xdr:pic>
    <xdr:clientData/>
  </xdr:twoCellAnchor>
  <xdr:twoCellAnchor>
    <xdr:from>
      <xdr:col>1</xdr:col>
      <xdr:colOff>0</xdr:colOff>
      <xdr:row>111</xdr:row>
      <xdr:rowOff>0</xdr:rowOff>
    </xdr:from>
    <xdr:to>
      <xdr:col>1</xdr:col>
      <xdr:colOff>5309635</xdr:colOff>
      <xdr:row>111</xdr:row>
      <xdr:rowOff>2902219</xdr:rowOff>
    </xdr:to>
    <xdr:pic>
      <xdr:nvPicPr>
        <xdr:cNvPr id="278" name="Picture 277" descr="New Zealand.png"/>
        <xdr:cNvPicPr>
          <a:picLocks/>
        </xdr:cNvPicPr>
      </xdr:nvPicPr>
      <xdr:blipFill>
        <a:blip xmlns:r="http://schemas.openxmlformats.org/officeDocument/2006/relationships" r:embed="rId110" cstate="print"/>
        <a:stretch>
          <a:fillRect/>
        </a:stretch>
      </xdr:blipFill>
      <xdr:spPr>
        <a:xfrm>
          <a:off x="333375" y="319449450"/>
          <a:ext cx="5309635" cy="2902219"/>
        </a:xfrm>
        <a:prstGeom prst="rect">
          <a:avLst/>
        </a:prstGeom>
      </xdr:spPr>
    </xdr:pic>
    <xdr:clientData/>
  </xdr:twoCellAnchor>
  <xdr:twoCellAnchor>
    <xdr:from>
      <xdr:col>1</xdr:col>
      <xdr:colOff>0</xdr:colOff>
      <xdr:row>112</xdr:row>
      <xdr:rowOff>0</xdr:rowOff>
    </xdr:from>
    <xdr:to>
      <xdr:col>1</xdr:col>
      <xdr:colOff>5309635</xdr:colOff>
      <xdr:row>112</xdr:row>
      <xdr:rowOff>2902219</xdr:rowOff>
    </xdr:to>
    <xdr:pic>
      <xdr:nvPicPr>
        <xdr:cNvPr id="279" name="Picture 278" descr="Nicaragua.png"/>
        <xdr:cNvPicPr>
          <a:picLocks/>
        </xdr:cNvPicPr>
      </xdr:nvPicPr>
      <xdr:blipFill>
        <a:blip xmlns:r="http://schemas.openxmlformats.org/officeDocument/2006/relationships" r:embed="rId111" cstate="print"/>
        <a:stretch>
          <a:fillRect/>
        </a:stretch>
      </xdr:blipFill>
      <xdr:spPr>
        <a:xfrm>
          <a:off x="333375" y="322354575"/>
          <a:ext cx="5309635" cy="2902219"/>
        </a:xfrm>
        <a:prstGeom prst="rect">
          <a:avLst/>
        </a:prstGeom>
      </xdr:spPr>
    </xdr:pic>
    <xdr:clientData/>
  </xdr:twoCellAnchor>
  <xdr:twoCellAnchor>
    <xdr:from>
      <xdr:col>1</xdr:col>
      <xdr:colOff>0</xdr:colOff>
      <xdr:row>113</xdr:row>
      <xdr:rowOff>0</xdr:rowOff>
    </xdr:from>
    <xdr:to>
      <xdr:col>1</xdr:col>
      <xdr:colOff>5309635</xdr:colOff>
      <xdr:row>113</xdr:row>
      <xdr:rowOff>2902219</xdr:rowOff>
    </xdr:to>
    <xdr:pic>
      <xdr:nvPicPr>
        <xdr:cNvPr id="280" name="Picture 279" descr="Niger.png"/>
        <xdr:cNvPicPr>
          <a:picLocks/>
        </xdr:cNvPicPr>
      </xdr:nvPicPr>
      <xdr:blipFill>
        <a:blip xmlns:r="http://schemas.openxmlformats.org/officeDocument/2006/relationships" r:embed="rId112" cstate="print"/>
        <a:stretch>
          <a:fillRect/>
        </a:stretch>
      </xdr:blipFill>
      <xdr:spPr>
        <a:xfrm>
          <a:off x="333375" y="325259700"/>
          <a:ext cx="5309635" cy="2902219"/>
        </a:xfrm>
        <a:prstGeom prst="rect">
          <a:avLst/>
        </a:prstGeom>
      </xdr:spPr>
    </xdr:pic>
    <xdr:clientData/>
  </xdr:twoCellAnchor>
  <xdr:twoCellAnchor>
    <xdr:from>
      <xdr:col>1</xdr:col>
      <xdr:colOff>0</xdr:colOff>
      <xdr:row>114</xdr:row>
      <xdr:rowOff>0</xdr:rowOff>
    </xdr:from>
    <xdr:to>
      <xdr:col>1</xdr:col>
      <xdr:colOff>5309635</xdr:colOff>
      <xdr:row>114</xdr:row>
      <xdr:rowOff>2902219</xdr:rowOff>
    </xdr:to>
    <xdr:pic>
      <xdr:nvPicPr>
        <xdr:cNvPr id="281" name="Picture 280" descr="Nigeria.png"/>
        <xdr:cNvPicPr>
          <a:picLocks/>
        </xdr:cNvPicPr>
      </xdr:nvPicPr>
      <xdr:blipFill>
        <a:blip xmlns:r="http://schemas.openxmlformats.org/officeDocument/2006/relationships" r:embed="rId113" cstate="print"/>
        <a:stretch>
          <a:fillRect/>
        </a:stretch>
      </xdr:blipFill>
      <xdr:spPr>
        <a:xfrm>
          <a:off x="333375" y="328164825"/>
          <a:ext cx="5309635" cy="2902219"/>
        </a:xfrm>
        <a:prstGeom prst="rect">
          <a:avLst/>
        </a:prstGeom>
      </xdr:spPr>
    </xdr:pic>
    <xdr:clientData/>
  </xdr:twoCellAnchor>
  <xdr:twoCellAnchor>
    <xdr:from>
      <xdr:col>1</xdr:col>
      <xdr:colOff>0</xdr:colOff>
      <xdr:row>115</xdr:row>
      <xdr:rowOff>0</xdr:rowOff>
    </xdr:from>
    <xdr:to>
      <xdr:col>1</xdr:col>
      <xdr:colOff>5309635</xdr:colOff>
      <xdr:row>115</xdr:row>
      <xdr:rowOff>2902219</xdr:rowOff>
    </xdr:to>
    <xdr:pic>
      <xdr:nvPicPr>
        <xdr:cNvPr id="282" name="Picture 281" descr="Norway.png"/>
        <xdr:cNvPicPr>
          <a:picLocks/>
        </xdr:cNvPicPr>
      </xdr:nvPicPr>
      <xdr:blipFill>
        <a:blip xmlns:r="http://schemas.openxmlformats.org/officeDocument/2006/relationships" r:embed="rId114" cstate="print"/>
        <a:stretch>
          <a:fillRect/>
        </a:stretch>
      </xdr:blipFill>
      <xdr:spPr>
        <a:xfrm>
          <a:off x="333375" y="331069950"/>
          <a:ext cx="5309635" cy="2902219"/>
        </a:xfrm>
        <a:prstGeom prst="rect">
          <a:avLst/>
        </a:prstGeom>
      </xdr:spPr>
    </xdr:pic>
    <xdr:clientData/>
  </xdr:twoCellAnchor>
  <xdr:twoCellAnchor>
    <xdr:from>
      <xdr:col>1</xdr:col>
      <xdr:colOff>0</xdr:colOff>
      <xdr:row>116</xdr:row>
      <xdr:rowOff>0</xdr:rowOff>
    </xdr:from>
    <xdr:to>
      <xdr:col>1</xdr:col>
      <xdr:colOff>5309635</xdr:colOff>
      <xdr:row>116</xdr:row>
      <xdr:rowOff>2902219</xdr:rowOff>
    </xdr:to>
    <xdr:pic>
      <xdr:nvPicPr>
        <xdr:cNvPr id="283" name="Picture 282" descr="Oman.png"/>
        <xdr:cNvPicPr>
          <a:picLocks/>
        </xdr:cNvPicPr>
      </xdr:nvPicPr>
      <xdr:blipFill>
        <a:blip xmlns:r="http://schemas.openxmlformats.org/officeDocument/2006/relationships" r:embed="rId115" cstate="print"/>
        <a:stretch>
          <a:fillRect/>
        </a:stretch>
      </xdr:blipFill>
      <xdr:spPr>
        <a:xfrm>
          <a:off x="333375" y="333975075"/>
          <a:ext cx="5309635" cy="2902219"/>
        </a:xfrm>
        <a:prstGeom prst="rect">
          <a:avLst/>
        </a:prstGeom>
      </xdr:spPr>
    </xdr:pic>
    <xdr:clientData/>
  </xdr:twoCellAnchor>
  <xdr:twoCellAnchor>
    <xdr:from>
      <xdr:col>1</xdr:col>
      <xdr:colOff>0</xdr:colOff>
      <xdr:row>117</xdr:row>
      <xdr:rowOff>0</xdr:rowOff>
    </xdr:from>
    <xdr:to>
      <xdr:col>1</xdr:col>
      <xdr:colOff>5309635</xdr:colOff>
      <xdr:row>117</xdr:row>
      <xdr:rowOff>2902219</xdr:rowOff>
    </xdr:to>
    <xdr:pic>
      <xdr:nvPicPr>
        <xdr:cNvPr id="284" name="Picture 283" descr="Pakistan.png"/>
        <xdr:cNvPicPr>
          <a:picLocks/>
        </xdr:cNvPicPr>
      </xdr:nvPicPr>
      <xdr:blipFill>
        <a:blip xmlns:r="http://schemas.openxmlformats.org/officeDocument/2006/relationships" r:embed="rId116" cstate="print"/>
        <a:stretch>
          <a:fillRect/>
        </a:stretch>
      </xdr:blipFill>
      <xdr:spPr>
        <a:xfrm>
          <a:off x="333375" y="336880200"/>
          <a:ext cx="5309635" cy="2902219"/>
        </a:xfrm>
        <a:prstGeom prst="rect">
          <a:avLst/>
        </a:prstGeom>
      </xdr:spPr>
    </xdr:pic>
    <xdr:clientData/>
  </xdr:twoCellAnchor>
  <xdr:twoCellAnchor>
    <xdr:from>
      <xdr:col>1</xdr:col>
      <xdr:colOff>0</xdr:colOff>
      <xdr:row>118</xdr:row>
      <xdr:rowOff>0</xdr:rowOff>
    </xdr:from>
    <xdr:to>
      <xdr:col>1</xdr:col>
      <xdr:colOff>5309635</xdr:colOff>
      <xdr:row>118</xdr:row>
      <xdr:rowOff>2902219</xdr:rowOff>
    </xdr:to>
    <xdr:pic>
      <xdr:nvPicPr>
        <xdr:cNvPr id="285" name="Picture 284" descr="Panama.png"/>
        <xdr:cNvPicPr>
          <a:picLocks/>
        </xdr:cNvPicPr>
      </xdr:nvPicPr>
      <xdr:blipFill>
        <a:blip xmlns:r="http://schemas.openxmlformats.org/officeDocument/2006/relationships" r:embed="rId117" cstate="print"/>
        <a:stretch>
          <a:fillRect/>
        </a:stretch>
      </xdr:blipFill>
      <xdr:spPr>
        <a:xfrm>
          <a:off x="333375" y="339785325"/>
          <a:ext cx="5309635" cy="2902219"/>
        </a:xfrm>
        <a:prstGeom prst="rect">
          <a:avLst/>
        </a:prstGeom>
      </xdr:spPr>
    </xdr:pic>
    <xdr:clientData/>
  </xdr:twoCellAnchor>
  <xdr:twoCellAnchor>
    <xdr:from>
      <xdr:col>1</xdr:col>
      <xdr:colOff>0</xdr:colOff>
      <xdr:row>119</xdr:row>
      <xdr:rowOff>0</xdr:rowOff>
    </xdr:from>
    <xdr:to>
      <xdr:col>1</xdr:col>
      <xdr:colOff>5309635</xdr:colOff>
      <xdr:row>119</xdr:row>
      <xdr:rowOff>2902219</xdr:rowOff>
    </xdr:to>
    <xdr:pic>
      <xdr:nvPicPr>
        <xdr:cNvPr id="286" name="Picture 285" descr="Papua New Guinea.png"/>
        <xdr:cNvPicPr>
          <a:picLocks/>
        </xdr:cNvPicPr>
      </xdr:nvPicPr>
      <xdr:blipFill>
        <a:blip xmlns:r="http://schemas.openxmlformats.org/officeDocument/2006/relationships" r:embed="rId118" cstate="print"/>
        <a:stretch>
          <a:fillRect/>
        </a:stretch>
      </xdr:blipFill>
      <xdr:spPr>
        <a:xfrm>
          <a:off x="333375" y="342690450"/>
          <a:ext cx="5309635" cy="2902219"/>
        </a:xfrm>
        <a:prstGeom prst="rect">
          <a:avLst/>
        </a:prstGeom>
      </xdr:spPr>
    </xdr:pic>
    <xdr:clientData/>
  </xdr:twoCellAnchor>
  <xdr:twoCellAnchor>
    <xdr:from>
      <xdr:col>1</xdr:col>
      <xdr:colOff>0</xdr:colOff>
      <xdr:row>120</xdr:row>
      <xdr:rowOff>0</xdr:rowOff>
    </xdr:from>
    <xdr:to>
      <xdr:col>1</xdr:col>
      <xdr:colOff>5309635</xdr:colOff>
      <xdr:row>120</xdr:row>
      <xdr:rowOff>2902219</xdr:rowOff>
    </xdr:to>
    <xdr:pic>
      <xdr:nvPicPr>
        <xdr:cNvPr id="287" name="Picture 286" descr="Paraguay.png"/>
        <xdr:cNvPicPr>
          <a:picLocks/>
        </xdr:cNvPicPr>
      </xdr:nvPicPr>
      <xdr:blipFill>
        <a:blip xmlns:r="http://schemas.openxmlformats.org/officeDocument/2006/relationships" r:embed="rId119" cstate="print"/>
        <a:stretch>
          <a:fillRect/>
        </a:stretch>
      </xdr:blipFill>
      <xdr:spPr>
        <a:xfrm>
          <a:off x="333375" y="345595575"/>
          <a:ext cx="5309635" cy="2902219"/>
        </a:xfrm>
        <a:prstGeom prst="rect">
          <a:avLst/>
        </a:prstGeom>
      </xdr:spPr>
    </xdr:pic>
    <xdr:clientData/>
  </xdr:twoCellAnchor>
  <xdr:twoCellAnchor>
    <xdr:from>
      <xdr:col>1</xdr:col>
      <xdr:colOff>0</xdr:colOff>
      <xdr:row>121</xdr:row>
      <xdr:rowOff>0</xdr:rowOff>
    </xdr:from>
    <xdr:to>
      <xdr:col>1</xdr:col>
      <xdr:colOff>5309635</xdr:colOff>
      <xdr:row>121</xdr:row>
      <xdr:rowOff>2902219</xdr:rowOff>
    </xdr:to>
    <xdr:pic>
      <xdr:nvPicPr>
        <xdr:cNvPr id="288" name="Picture 287" descr="Peru.png"/>
        <xdr:cNvPicPr>
          <a:picLocks/>
        </xdr:cNvPicPr>
      </xdr:nvPicPr>
      <xdr:blipFill>
        <a:blip xmlns:r="http://schemas.openxmlformats.org/officeDocument/2006/relationships" r:embed="rId120" cstate="print"/>
        <a:stretch>
          <a:fillRect/>
        </a:stretch>
      </xdr:blipFill>
      <xdr:spPr>
        <a:xfrm>
          <a:off x="333375" y="348500700"/>
          <a:ext cx="5309635" cy="2902219"/>
        </a:xfrm>
        <a:prstGeom prst="rect">
          <a:avLst/>
        </a:prstGeom>
      </xdr:spPr>
    </xdr:pic>
    <xdr:clientData/>
  </xdr:twoCellAnchor>
  <xdr:twoCellAnchor>
    <xdr:from>
      <xdr:col>1</xdr:col>
      <xdr:colOff>0</xdr:colOff>
      <xdr:row>122</xdr:row>
      <xdr:rowOff>0</xdr:rowOff>
    </xdr:from>
    <xdr:to>
      <xdr:col>1</xdr:col>
      <xdr:colOff>5309635</xdr:colOff>
      <xdr:row>122</xdr:row>
      <xdr:rowOff>2902219</xdr:rowOff>
    </xdr:to>
    <xdr:pic>
      <xdr:nvPicPr>
        <xdr:cNvPr id="289" name="Picture 288" descr="Philippines.png"/>
        <xdr:cNvPicPr>
          <a:picLocks/>
        </xdr:cNvPicPr>
      </xdr:nvPicPr>
      <xdr:blipFill>
        <a:blip xmlns:r="http://schemas.openxmlformats.org/officeDocument/2006/relationships" r:embed="rId121" cstate="print"/>
        <a:stretch>
          <a:fillRect/>
        </a:stretch>
      </xdr:blipFill>
      <xdr:spPr>
        <a:xfrm>
          <a:off x="333375" y="351405825"/>
          <a:ext cx="5309635" cy="2902219"/>
        </a:xfrm>
        <a:prstGeom prst="rect">
          <a:avLst/>
        </a:prstGeom>
      </xdr:spPr>
    </xdr:pic>
    <xdr:clientData/>
  </xdr:twoCellAnchor>
  <xdr:twoCellAnchor>
    <xdr:from>
      <xdr:col>1</xdr:col>
      <xdr:colOff>0</xdr:colOff>
      <xdr:row>123</xdr:row>
      <xdr:rowOff>0</xdr:rowOff>
    </xdr:from>
    <xdr:to>
      <xdr:col>1</xdr:col>
      <xdr:colOff>5309635</xdr:colOff>
      <xdr:row>123</xdr:row>
      <xdr:rowOff>2902219</xdr:rowOff>
    </xdr:to>
    <xdr:pic>
      <xdr:nvPicPr>
        <xdr:cNvPr id="290" name="Picture 289" descr="Poland.png"/>
        <xdr:cNvPicPr>
          <a:picLocks/>
        </xdr:cNvPicPr>
      </xdr:nvPicPr>
      <xdr:blipFill>
        <a:blip xmlns:r="http://schemas.openxmlformats.org/officeDocument/2006/relationships" r:embed="rId122" cstate="print"/>
        <a:stretch>
          <a:fillRect/>
        </a:stretch>
      </xdr:blipFill>
      <xdr:spPr>
        <a:xfrm>
          <a:off x="333375" y="354310950"/>
          <a:ext cx="5309635" cy="2902219"/>
        </a:xfrm>
        <a:prstGeom prst="rect">
          <a:avLst/>
        </a:prstGeom>
      </xdr:spPr>
    </xdr:pic>
    <xdr:clientData/>
  </xdr:twoCellAnchor>
  <xdr:twoCellAnchor>
    <xdr:from>
      <xdr:col>1</xdr:col>
      <xdr:colOff>0</xdr:colOff>
      <xdr:row>124</xdr:row>
      <xdr:rowOff>0</xdr:rowOff>
    </xdr:from>
    <xdr:to>
      <xdr:col>1</xdr:col>
      <xdr:colOff>5309635</xdr:colOff>
      <xdr:row>124</xdr:row>
      <xdr:rowOff>2902219</xdr:rowOff>
    </xdr:to>
    <xdr:pic>
      <xdr:nvPicPr>
        <xdr:cNvPr id="291" name="Picture 290" descr="Portugal.png"/>
        <xdr:cNvPicPr>
          <a:picLocks/>
        </xdr:cNvPicPr>
      </xdr:nvPicPr>
      <xdr:blipFill>
        <a:blip xmlns:r="http://schemas.openxmlformats.org/officeDocument/2006/relationships" r:embed="rId123" cstate="print"/>
        <a:stretch>
          <a:fillRect/>
        </a:stretch>
      </xdr:blipFill>
      <xdr:spPr>
        <a:xfrm>
          <a:off x="333375" y="357216075"/>
          <a:ext cx="5309635" cy="2902219"/>
        </a:xfrm>
        <a:prstGeom prst="rect">
          <a:avLst/>
        </a:prstGeom>
      </xdr:spPr>
    </xdr:pic>
    <xdr:clientData/>
  </xdr:twoCellAnchor>
  <xdr:twoCellAnchor>
    <xdr:from>
      <xdr:col>1</xdr:col>
      <xdr:colOff>0</xdr:colOff>
      <xdr:row>125</xdr:row>
      <xdr:rowOff>0</xdr:rowOff>
    </xdr:from>
    <xdr:to>
      <xdr:col>1</xdr:col>
      <xdr:colOff>5309635</xdr:colOff>
      <xdr:row>125</xdr:row>
      <xdr:rowOff>2902219</xdr:rowOff>
    </xdr:to>
    <xdr:pic>
      <xdr:nvPicPr>
        <xdr:cNvPr id="292" name="Picture 291" descr="Réunion.png"/>
        <xdr:cNvPicPr>
          <a:picLocks/>
        </xdr:cNvPicPr>
      </xdr:nvPicPr>
      <xdr:blipFill>
        <a:blip xmlns:r="http://schemas.openxmlformats.org/officeDocument/2006/relationships" r:embed="rId124" cstate="print"/>
        <a:stretch>
          <a:fillRect/>
        </a:stretch>
      </xdr:blipFill>
      <xdr:spPr>
        <a:xfrm>
          <a:off x="333375" y="360121200"/>
          <a:ext cx="5309635" cy="2902219"/>
        </a:xfrm>
        <a:prstGeom prst="rect">
          <a:avLst/>
        </a:prstGeom>
      </xdr:spPr>
    </xdr:pic>
    <xdr:clientData/>
  </xdr:twoCellAnchor>
  <xdr:twoCellAnchor>
    <xdr:from>
      <xdr:col>1</xdr:col>
      <xdr:colOff>0</xdr:colOff>
      <xdr:row>126</xdr:row>
      <xdr:rowOff>0</xdr:rowOff>
    </xdr:from>
    <xdr:to>
      <xdr:col>1</xdr:col>
      <xdr:colOff>5309635</xdr:colOff>
      <xdr:row>126</xdr:row>
      <xdr:rowOff>2902219</xdr:rowOff>
    </xdr:to>
    <xdr:pic>
      <xdr:nvPicPr>
        <xdr:cNvPr id="293" name="Picture 292" descr="Romania.png"/>
        <xdr:cNvPicPr>
          <a:picLocks/>
        </xdr:cNvPicPr>
      </xdr:nvPicPr>
      <xdr:blipFill>
        <a:blip xmlns:r="http://schemas.openxmlformats.org/officeDocument/2006/relationships" r:embed="rId125" cstate="print"/>
        <a:stretch>
          <a:fillRect/>
        </a:stretch>
      </xdr:blipFill>
      <xdr:spPr>
        <a:xfrm>
          <a:off x="333375" y="363026325"/>
          <a:ext cx="5309635" cy="2902219"/>
        </a:xfrm>
        <a:prstGeom prst="rect">
          <a:avLst/>
        </a:prstGeom>
      </xdr:spPr>
    </xdr:pic>
    <xdr:clientData/>
  </xdr:twoCellAnchor>
  <xdr:twoCellAnchor>
    <xdr:from>
      <xdr:col>1</xdr:col>
      <xdr:colOff>0</xdr:colOff>
      <xdr:row>127</xdr:row>
      <xdr:rowOff>0</xdr:rowOff>
    </xdr:from>
    <xdr:to>
      <xdr:col>1</xdr:col>
      <xdr:colOff>5309635</xdr:colOff>
      <xdr:row>127</xdr:row>
      <xdr:rowOff>2902219</xdr:rowOff>
    </xdr:to>
    <xdr:pic>
      <xdr:nvPicPr>
        <xdr:cNvPr id="294" name="Picture 293" descr="Russian Federation.png"/>
        <xdr:cNvPicPr>
          <a:picLocks/>
        </xdr:cNvPicPr>
      </xdr:nvPicPr>
      <xdr:blipFill>
        <a:blip xmlns:r="http://schemas.openxmlformats.org/officeDocument/2006/relationships" r:embed="rId126" cstate="print"/>
        <a:stretch>
          <a:fillRect/>
        </a:stretch>
      </xdr:blipFill>
      <xdr:spPr>
        <a:xfrm>
          <a:off x="333375" y="365931450"/>
          <a:ext cx="5309635" cy="2902219"/>
        </a:xfrm>
        <a:prstGeom prst="rect">
          <a:avLst/>
        </a:prstGeom>
      </xdr:spPr>
    </xdr:pic>
    <xdr:clientData/>
  </xdr:twoCellAnchor>
  <xdr:twoCellAnchor>
    <xdr:from>
      <xdr:col>1</xdr:col>
      <xdr:colOff>0</xdr:colOff>
      <xdr:row>128</xdr:row>
      <xdr:rowOff>0</xdr:rowOff>
    </xdr:from>
    <xdr:to>
      <xdr:col>1</xdr:col>
      <xdr:colOff>5309635</xdr:colOff>
      <xdr:row>128</xdr:row>
      <xdr:rowOff>2902219</xdr:rowOff>
    </xdr:to>
    <xdr:pic>
      <xdr:nvPicPr>
        <xdr:cNvPr id="295" name="Picture 294" descr="Rwanda.png"/>
        <xdr:cNvPicPr>
          <a:picLocks/>
        </xdr:cNvPicPr>
      </xdr:nvPicPr>
      <xdr:blipFill>
        <a:blip xmlns:r="http://schemas.openxmlformats.org/officeDocument/2006/relationships" r:embed="rId127" cstate="print"/>
        <a:stretch>
          <a:fillRect/>
        </a:stretch>
      </xdr:blipFill>
      <xdr:spPr>
        <a:xfrm>
          <a:off x="333375" y="368836575"/>
          <a:ext cx="5309635" cy="2902219"/>
        </a:xfrm>
        <a:prstGeom prst="rect">
          <a:avLst/>
        </a:prstGeom>
      </xdr:spPr>
    </xdr:pic>
    <xdr:clientData/>
  </xdr:twoCellAnchor>
  <xdr:twoCellAnchor>
    <xdr:from>
      <xdr:col>1</xdr:col>
      <xdr:colOff>0</xdr:colOff>
      <xdr:row>129</xdr:row>
      <xdr:rowOff>0</xdr:rowOff>
    </xdr:from>
    <xdr:to>
      <xdr:col>1</xdr:col>
      <xdr:colOff>5309635</xdr:colOff>
      <xdr:row>129</xdr:row>
      <xdr:rowOff>2902219</xdr:rowOff>
    </xdr:to>
    <xdr:pic>
      <xdr:nvPicPr>
        <xdr:cNvPr id="296" name="Picture 295" descr="Saint Lucia.png"/>
        <xdr:cNvPicPr>
          <a:picLocks/>
        </xdr:cNvPicPr>
      </xdr:nvPicPr>
      <xdr:blipFill>
        <a:blip xmlns:r="http://schemas.openxmlformats.org/officeDocument/2006/relationships" r:embed="rId128" cstate="print"/>
        <a:stretch>
          <a:fillRect/>
        </a:stretch>
      </xdr:blipFill>
      <xdr:spPr>
        <a:xfrm>
          <a:off x="333375" y="371741700"/>
          <a:ext cx="5309635" cy="2902219"/>
        </a:xfrm>
        <a:prstGeom prst="rect">
          <a:avLst/>
        </a:prstGeom>
      </xdr:spPr>
    </xdr:pic>
    <xdr:clientData/>
  </xdr:twoCellAnchor>
  <xdr:twoCellAnchor>
    <xdr:from>
      <xdr:col>1</xdr:col>
      <xdr:colOff>0</xdr:colOff>
      <xdr:row>130</xdr:row>
      <xdr:rowOff>0</xdr:rowOff>
    </xdr:from>
    <xdr:to>
      <xdr:col>1</xdr:col>
      <xdr:colOff>5309635</xdr:colOff>
      <xdr:row>130</xdr:row>
      <xdr:rowOff>2902219</xdr:rowOff>
    </xdr:to>
    <xdr:pic>
      <xdr:nvPicPr>
        <xdr:cNvPr id="297" name="Picture 296" descr="Samoa.png"/>
        <xdr:cNvPicPr>
          <a:picLocks/>
        </xdr:cNvPicPr>
      </xdr:nvPicPr>
      <xdr:blipFill>
        <a:blip xmlns:r="http://schemas.openxmlformats.org/officeDocument/2006/relationships" r:embed="rId129" cstate="print"/>
        <a:stretch>
          <a:fillRect/>
        </a:stretch>
      </xdr:blipFill>
      <xdr:spPr>
        <a:xfrm>
          <a:off x="333375" y="374646825"/>
          <a:ext cx="5309635" cy="2902219"/>
        </a:xfrm>
        <a:prstGeom prst="rect">
          <a:avLst/>
        </a:prstGeom>
      </xdr:spPr>
    </xdr:pic>
    <xdr:clientData/>
  </xdr:twoCellAnchor>
  <xdr:twoCellAnchor>
    <xdr:from>
      <xdr:col>1</xdr:col>
      <xdr:colOff>0</xdr:colOff>
      <xdr:row>131</xdr:row>
      <xdr:rowOff>0</xdr:rowOff>
    </xdr:from>
    <xdr:to>
      <xdr:col>1</xdr:col>
      <xdr:colOff>5309635</xdr:colOff>
      <xdr:row>131</xdr:row>
      <xdr:rowOff>2902219</xdr:rowOff>
    </xdr:to>
    <xdr:pic>
      <xdr:nvPicPr>
        <xdr:cNvPr id="298" name="Picture 297" descr="Sao Tome and Principe.png"/>
        <xdr:cNvPicPr>
          <a:picLocks/>
        </xdr:cNvPicPr>
      </xdr:nvPicPr>
      <xdr:blipFill>
        <a:blip xmlns:r="http://schemas.openxmlformats.org/officeDocument/2006/relationships" r:embed="rId130" cstate="print"/>
        <a:stretch>
          <a:fillRect/>
        </a:stretch>
      </xdr:blipFill>
      <xdr:spPr>
        <a:xfrm>
          <a:off x="333375" y="377551950"/>
          <a:ext cx="5309635" cy="2902219"/>
        </a:xfrm>
        <a:prstGeom prst="rect">
          <a:avLst/>
        </a:prstGeom>
      </xdr:spPr>
    </xdr:pic>
    <xdr:clientData/>
  </xdr:twoCellAnchor>
  <xdr:twoCellAnchor>
    <xdr:from>
      <xdr:col>1</xdr:col>
      <xdr:colOff>0</xdr:colOff>
      <xdr:row>132</xdr:row>
      <xdr:rowOff>0</xdr:rowOff>
    </xdr:from>
    <xdr:to>
      <xdr:col>1</xdr:col>
      <xdr:colOff>5309635</xdr:colOff>
      <xdr:row>132</xdr:row>
      <xdr:rowOff>2902219</xdr:rowOff>
    </xdr:to>
    <xdr:pic>
      <xdr:nvPicPr>
        <xdr:cNvPr id="299" name="Picture 298" descr="Senegal.png"/>
        <xdr:cNvPicPr>
          <a:picLocks/>
        </xdr:cNvPicPr>
      </xdr:nvPicPr>
      <xdr:blipFill>
        <a:blip xmlns:r="http://schemas.openxmlformats.org/officeDocument/2006/relationships" r:embed="rId131" cstate="print"/>
        <a:stretch>
          <a:fillRect/>
        </a:stretch>
      </xdr:blipFill>
      <xdr:spPr>
        <a:xfrm>
          <a:off x="333375" y="380457075"/>
          <a:ext cx="5309635" cy="2902219"/>
        </a:xfrm>
        <a:prstGeom prst="rect">
          <a:avLst/>
        </a:prstGeom>
      </xdr:spPr>
    </xdr:pic>
    <xdr:clientData/>
  </xdr:twoCellAnchor>
  <xdr:twoCellAnchor>
    <xdr:from>
      <xdr:col>1</xdr:col>
      <xdr:colOff>0</xdr:colOff>
      <xdr:row>133</xdr:row>
      <xdr:rowOff>0</xdr:rowOff>
    </xdr:from>
    <xdr:to>
      <xdr:col>1</xdr:col>
      <xdr:colOff>5309635</xdr:colOff>
      <xdr:row>133</xdr:row>
      <xdr:rowOff>2902219</xdr:rowOff>
    </xdr:to>
    <xdr:pic>
      <xdr:nvPicPr>
        <xdr:cNvPr id="300" name="Picture 299" descr="Serbia.png"/>
        <xdr:cNvPicPr>
          <a:picLocks/>
        </xdr:cNvPicPr>
      </xdr:nvPicPr>
      <xdr:blipFill>
        <a:blip xmlns:r="http://schemas.openxmlformats.org/officeDocument/2006/relationships" r:embed="rId132" cstate="print"/>
        <a:stretch>
          <a:fillRect/>
        </a:stretch>
      </xdr:blipFill>
      <xdr:spPr>
        <a:xfrm>
          <a:off x="333375" y="383362200"/>
          <a:ext cx="5309635" cy="2902219"/>
        </a:xfrm>
        <a:prstGeom prst="rect">
          <a:avLst/>
        </a:prstGeom>
      </xdr:spPr>
    </xdr:pic>
    <xdr:clientData/>
  </xdr:twoCellAnchor>
  <xdr:twoCellAnchor>
    <xdr:from>
      <xdr:col>1</xdr:col>
      <xdr:colOff>0</xdr:colOff>
      <xdr:row>134</xdr:row>
      <xdr:rowOff>0</xdr:rowOff>
    </xdr:from>
    <xdr:to>
      <xdr:col>1</xdr:col>
      <xdr:colOff>5309635</xdr:colOff>
      <xdr:row>134</xdr:row>
      <xdr:rowOff>2902219</xdr:rowOff>
    </xdr:to>
    <xdr:pic>
      <xdr:nvPicPr>
        <xdr:cNvPr id="301" name="Picture 300" descr="Sierra Leone.png"/>
        <xdr:cNvPicPr>
          <a:picLocks/>
        </xdr:cNvPicPr>
      </xdr:nvPicPr>
      <xdr:blipFill>
        <a:blip xmlns:r="http://schemas.openxmlformats.org/officeDocument/2006/relationships" r:embed="rId133" cstate="print"/>
        <a:stretch>
          <a:fillRect/>
        </a:stretch>
      </xdr:blipFill>
      <xdr:spPr>
        <a:xfrm>
          <a:off x="333375" y="386267325"/>
          <a:ext cx="5309635" cy="2902219"/>
        </a:xfrm>
        <a:prstGeom prst="rect">
          <a:avLst/>
        </a:prstGeom>
      </xdr:spPr>
    </xdr:pic>
    <xdr:clientData/>
  </xdr:twoCellAnchor>
  <xdr:twoCellAnchor>
    <xdr:from>
      <xdr:col>1</xdr:col>
      <xdr:colOff>0</xdr:colOff>
      <xdr:row>135</xdr:row>
      <xdr:rowOff>0</xdr:rowOff>
    </xdr:from>
    <xdr:to>
      <xdr:col>1</xdr:col>
      <xdr:colOff>5309635</xdr:colOff>
      <xdr:row>135</xdr:row>
      <xdr:rowOff>2902219</xdr:rowOff>
    </xdr:to>
    <xdr:pic>
      <xdr:nvPicPr>
        <xdr:cNvPr id="302" name="Picture 301" descr="Singapore.png"/>
        <xdr:cNvPicPr>
          <a:picLocks/>
        </xdr:cNvPicPr>
      </xdr:nvPicPr>
      <xdr:blipFill>
        <a:blip xmlns:r="http://schemas.openxmlformats.org/officeDocument/2006/relationships" r:embed="rId134" cstate="print"/>
        <a:stretch>
          <a:fillRect/>
        </a:stretch>
      </xdr:blipFill>
      <xdr:spPr>
        <a:xfrm>
          <a:off x="333375" y="389172450"/>
          <a:ext cx="5309635" cy="2902219"/>
        </a:xfrm>
        <a:prstGeom prst="rect">
          <a:avLst/>
        </a:prstGeom>
      </xdr:spPr>
    </xdr:pic>
    <xdr:clientData/>
  </xdr:twoCellAnchor>
  <xdr:twoCellAnchor>
    <xdr:from>
      <xdr:col>1</xdr:col>
      <xdr:colOff>0</xdr:colOff>
      <xdr:row>136</xdr:row>
      <xdr:rowOff>0</xdr:rowOff>
    </xdr:from>
    <xdr:to>
      <xdr:col>1</xdr:col>
      <xdr:colOff>5309635</xdr:colOff>
      <xdr:row>136</xdr:row>
      <xdr:rowOff>2902219</xdr:rowOff>
    </xdr:to>
    <xdr:pic>
      <xdr:nvPicPr>
        <xdr:cNvPr id="303" name="Picture 302" descr="Slovakia.png"/>
        <xdr:cNvPicPr>
          <a:picLocks/>
        </xdr:cNvPicPr>
      </xdr:nvPicPr>
      <xdr:blipFill>
        <a:blip xmlns:r="http://schemas.openxmlformats.org/officeDocument/2006/relationships" r:embed="rId135" cstate="print"/>
        <a:stretch>
          <a:fillRect/>
        </a:stretch>
      </xdr:blipFill>
      <xdr:spPr>
        <a:xfrm>
          <a:off x="333375" y="392077575"/>
          <a:ext cx="5309635" cy="2902219"/>
        </a:xfrm>
        <a:prstGeom prst="rect">
          <a:avLst/>
        </a:prstGeom>
      </xdr:spPr>
    </xdr:pic>
    <xdr:clientData/>
  </xdr:twoCellAnchor>
  <xdr:twoCellAnchor>
    <xdr:from>
      <xdr:col>1</xdr:col>
      <xdr:colOff>0</xdr:colOff>
      <xdr:row>137</xdr:row>
      <xdr:rowOff>0</xdr:rowOff>
    </xdr:from>
    <xdr:to>
      <xdr:col>1</xdr:col>
      <xdr:colOff>5309635</xdr:colOff>
      <xdr:row>137</xdr:row>
      <xdr:rowOff>2902219</xdr:rowOff>
    </xdr:to>
    <xdr:pic>
      <xdr:nvPicPr>
        <xdr:cNvPr id="304" name="Picture 303" descr="Slovenia.png"/>
        <xdr:cNvPicPr>
          <a:picLocks/>
        </xdr:cNvPicPr>
      </xdr:nvPicPr>
      <xdr:blipFill>
        <a:blip xmlns:r="http://schemas.openxmlformats.org/officeDocument/2006/relationships" r:embed="rId136" cstate="print"/>
        <a:stretch>
          <a:fillRect/>
        </a:stretch>
      </xdr:blipFill>
      <xdr:spPr>
        <a:xfrm>
          <a:off x="333375" y="394982700"/>
          <a:ext cx="5309635" cy="2902219"/>
        </a:xfrm>
        <a:prstGeom prst="rect">
          <a:avLst/>
        </a:prstGeom>
      </xdr:spPr>
    </xdr:pic>
    <xdr:clientData/>
  </xdr:twoCellAnchor>
  <xdr:twoCellAnchor>
    <xdr:from>
      <xdr:col>1</xdr:col>
      <xdr:colOff>0</xdr:colOff>
      <xdr:row>138</xdr:row>
      <xdr:rowOff>0</xdr:rowOff>
    </xdr:from>
    <xdr:to>
      <xdr:col>1</xdr:col>
      <xdr:colOff>5309635</xdr:colOff>
      <xdr:row>138</xdr:row>
      <xdr:rowOff>2902219</xdr:rowOff>
    </xdr:to>
    <xdr:pic>
      <xdr:nvPicPr>
        <xdr:cNvPr id="305" name="Picture 304" descr="Somalia.png"/>
        <xdr:cNvPicPr>
          <a:picLocks/>
        </xdr:cNvPicPr>
      </xdr:nvPicPr>
      <xdr:blipFill>
        <a:blip xmlns:r="http://schemas.openxmlformats.org/officeDocument/2006/relationships" r:embed="rId137" cstate="print"/>
        <a:stretch>
          <a:fillRect/>
        </a:stretch>
      </xdr:blipFill>
      <xdr:spPr>
        <a:xfrm>
          <a:off x="333375" y="397887825"/>
          <a:ext cx="5309635" cy="2902219"/>
        </a:xfrm>
        <a:prstGeom prst="rect">
          <a:avLst/>
        </a:prstGeom>
      </xdr:spPr>
    </xdr:pic>
    <xdr:clientData/>
  </xdr:twoCellAnchor>
  <xdr:twoCellAnchor>
    <xdr:from>
      <xdr:col>1</xdr:col>
      <xdr:colOff>0</xdr:colOff>
      <xdr:row>139</xdr:row>
      <xdr:rowOff>0</xdr:rowOff>
    </xdr:from>
    <xdr:to>
      <xdr:col>1</xdr:col>
      <xdr:colOff>5309635</xdr:colOff>
      <xdr:row>139</xdr:row>
      <xdr:rowOff>2902219</xdr:rowOff>
    </xdr:to>
    <xdr:pic>
      <xdr:nvPicPr>
        <xdr:cNvPr id="306" name="Picture 305" descr="South Africa.png"/>
        <xdr:cNvPicPr>
          <a:picLocks/>
        </xdr:cNvPicPr>
      </xdr:nvPicPr>
      <xdr:blipFill>
        <a:blip xmlns:r="http://schemas.openxmlformats.org/officeDocument/2006/relationships" r:embed="rId138" cstate="print"/>
        <a:stretch>
          <a:fillRect/>
        </a:stretch>
      </xdr:blipFill>
      <xdr:spPr>
        <a:xfrm>
          <a:off x="333375" y="400792950"/>
          <a:ext cx="5309635" cy="2902219"/>
        </a:xfrm>
        <a:prstGeom prst="rect">
          <a:avLst/>
        </a:prstGeom>
      </xdr:spPr>
    </xdr:pic>
    <xdr:clientData/>
  </xdr:twoCellAnchor>
  <xdr:twoCellAnchor>
    <xdr:from>
      <xdr:col>1</xdr:col>
      <xdr:colOff>0</xdr:colOff>
      <xdr:row>140</xdr:row>
      <xdr:rowOff>0</xdr:rowOff>
    </xdr:from>
    <xdr:to>
      <xdr:col>1</xdr:col>
      <xdr:colOff>5309635</xdr:colOff>
      <xdr:row>140</xdr:row>
      <xdr:rowOff>2902219</xdr:rowOff>
    </xdr:to>
    <xdr:pic>
      <xdr:nvPicPr>
        <xdr:cNvPr id="307" name="Picture 306" descr="Spain.png"/>
        <xdr:cNvPicPr>
          <a:picLocks/>
        </xdr:cNvPicPr>
      </xdr:nvPicPr>
      <xdr:blipFill>
        <a:blip xmlns:r="http://schemas.openxmlformats.org/officeDocument/2006/relationships" r:embed="rId139" cstate="print"/>
        <a:stretch>
          <a:fillRect/>
        </a:stretch>
      </xdr:blipFill>
      <xdr:spPr>
        <a:xfrm>
          <a:off x="333375" y="403698075"/>
          <a:ext cx="5309635" cy="2902219"/>
        </a:xfrm>
        <a:prstGeom prst="rect">
          <a:avLst/>
        </a:prstGeom>
      </xdr:spPr>
    </xdr:pic>
    <xdr:clientData/>
  </xdr:twoCellAnchor>
  <xdr:twoCellAnchor>
    <xdr:from>
      <xdr:col>1</xdr:col>
      <xdr:colOff>0</xdr:colOff>
      <xdr:row>141</xdr:row>
      <xdr:rowOff>0</xdr:rowOff>
    </xdr:from>
    <xdr:to>
      <xdr:col>1</xdr:col>
      <xdr:colOff>5309635</xdr:colOff>
      <xdr:row>141</xdr:row>
      <xdr:rowOff>2902219</xdr:rowOff>
    </xdr:to>
    <xdr:pic>
      <xdr:nvPicPr>
        <xdr:cNvPr id="308" name="Picture 307" descr="Sri Lanka.png"/>
        <xdr:cNvPicPr>
          <a:picLocks/>
        </xdr:cNvPicPr>
      </xdr:nvPicPr>
      <xdr:blipFill>
        <a:blip xmlns:r="http://schemas.openxmlformats.org/officeDocument/2006/relationships" r:embed="rId140" cstate="print"/>
        <a:stretch>
          <a:fillRect/>
        </a:stretch>
      </xdr:blipFill>
      <xdr:spPr>
        <a:xfrm>
          <a:off x="333375" y="406603200"/>
          <a:ext cx="5309635" cy="2902219"/>
        </a:xfrm>
        <a:prstGeom prst="rect">
          <a:avLst/>
        </a:prstGeom>
      </xdr:spPr>
    </xdr:pic>
    <xdr:clientData/>
  </xdr:twoCellAnchor>
  <xdr:twoCellAnchor>
    <xdr:from>
      <xdr:col>1</xdr:col>
      <xdr:colOff>0</xdr:colOff>
      <xdr:row>142</xdr:row>
      <xdr:rowOff>0</xdr:rowOff>
    </xdr:from>
    <xdr:to>
      <xdr:col>1</xdr:col>
      <xdr:colOff>5309635</xdr:colOff>
      <xdr:row>142</xdr:row>
      <xdr:rowOff>2902219</xdr:rowOff>
    </xdr:to>
    <xdr:pic>
      <xdr:nvPicPr>
        <xdr:cNvPr id="309" name="Picture 308" descr="Sweden.png"/>
        <xdr:cNvPicPr>
          <a:picLocks/>
        </xdr:cNvPicPr>
      </xdr:nvPicPr>
      <xdr:blipFill>
        <a:blip xmlns:r="http://schemas.openxmlformats.org/officeDocument/2006/relationships" r:embed="rId141" cstate="print"/>
        <a:stretch>
          <a:fillRect/>
        </a:stretch>
      </xdr:blipFill>
      <xdr:spPr>
        <a:xfrm>
          <a:off x="333375" y="409508325"/>
          <a:ext cx="5309635" cy="2902219"/>
        </a:xfrm>
        <a:prstGeom prst="rect">
          <a:avLst/>
        </a:prstGeom>
      </xdr:spPr>
    </xdr:pic>
    <xdr:clientData/>
  </xdr:twoCellAnchor>
  <xdr:twoCellAnchor>
    <xdr:from>
      <xdr:col>1</xdr:col>
      <xdr:colOff>0</xdr:colOff>
      <xdr:row>143</xdr:row>
      <xdr:rowOff>0</xdr:rowOff>
    </xdr:from>
    <xdr:to>
      <xdr:col>1</xdr:col>
      <xdr:colOff>5309635</xdr:colOff>
      <xdr:row>143</xdr:row>
      <xdr:rowOff>2902219</xdr:rowOff>
    </xdr:to>
    <xdr:pic>
      <xdr:nvPicPr>
        <xdr:cNvPr id="310" name="Picture 309" descr="Switzerland.png"/>
        <xdr:cNvPicPr>
          <a:picLocks/>
        </xdr:cNvPicPr>
      </xdr:nvPicPr>
      <xdr:blipFill>
        <a:blip xmlns:r="http://schemas.openxmlformats.org/officeDocument/2006/relationships" r:embed="rId142" cstate="print"/>
        <a:stretch>
          <a:fillRect/>
        </a:stretch>
      </xdr:blipFill>
      <xdr:spPr>
        <a:xfrm>
          <a:off x="333375" y="412413450"/>
          <a:ext cx="5309635" cy="2902219"/>
        </a:xfrm>
        <a:prstGeom prst="rect">
          <a:avLst/>
        </a:prstGeom>
      </xdr:spPr>
    </xdr:pic>
    <xdr:clientData/>
  </xdr:twoCellAnchor>
  <xdr:twoCellAnchor>
    <xdr:from>
      <xdr:col>1</xdr:col>
      <xdr:colOff>0</xdr:colOff>
      <xdr:row>144</xdr:row>
      <xdr:rowOff>0</xdr:rowOff>
    </xdr:from>
    <xdr:to>
      <xdr:col>1</xdr:col>
      <xdr:colOff>5309635</xdr:colOff>
      <xdr:row>144</xdr:row>
      <xdr:rowOff>2902219</xdr:rowOff>
    </xdr:to>
    <xdr:pic>
      <xdr:nvPicPr>
        <xdr:cNvPr id="311" name="Picture 310" descr="Syrian Arab Republic.png"/>
        <xdr:cNvPicPr>
          <a:picLocks/>
        </xdr:cNvPicPr>
      </xdr:nvPicPr>
      <xdr:blipFill>
        <a:blip xmlns:r="http://schemas.openxmlformats.org/officeDocument/2006/relationships" r:embed="rId143" cstate="print"/>
        <a:stretch>
          <a:fillRect/>
        </a:stretch>
      </xdr:blipFill>
      <xdr:spPr>
        <a:xfrm>
          <a:off x="333375" y="415318575"/>
          <a:ext cx="5309635" cy="2902219"/>
        </a:xfrm>
        <a:prstGeom prst="rect">
          <a:avLst/>
        </a:prstGeom>
      </xdr:spPr>
    </xdr:pic>
    <xdr:clientData/>
  </xdr:twoCellAnchor>
  <xdr:twoCellAnchor>
    <xdr:from>
      <xdr:col>1</xdr:col>
      <xdr:colOff>0</xdr:colOff>
      <xdr:row>145</xdr:row>
      <xdr:rowOff>0</xdr:rowOff>
    </xdr:from>
    <xdr:to>
      <xdr:col>1</xdr:col>
      <xdr:colOff>5309635</xdr:colOff>
      <xdr:row>145</xdr:row>
      <xdr:rowOff>2902219</xdr:rowOff>
    </xdr:to>
    <xdr:pic>
      <xdr:nvPicPr>
        <xdr:cNvPr id="312" name="Picture 311" descr="Tajikistan.png"/>
        <xdr:cNvPicPr>
          <a:picLocks/>
        </xdr:cNvPicPr>
      </xdr:nvPicPr>
      <xdr:blipFill>
        <a:blip xmlns:r="http://schemas.openxmlformats.org/officeDocument/2006/relationships" r:embed="rId144" cstate="print"/>
        <a:stretch>
          <a:fillRect/>
        </a:stretch>
      </xdr:blipFill>
      <xdr:spPr>
        <a:xfrm>
          <a:off x="333375" y="418223700"/>
          <a:ext cx="5309635" cy="2902219"/>
        </a:xfrm>
        <a:prstGeom prst="rect">
          <a:avLst/>
        </a:prstGeom>
      </xdr:spPr>
    </xdr:pic>
    <xdr:clientData/>
  </xdr:twoCellAnchor>
  <xdr:twoCellAnchor>
    <xdr:from>
      <xdr:col>1</xdr:col>
      <xdr:colOff>0</xdr:colOff>
      <xdr:row>146</xdr:row>
      <xdr:rowOff>0</xdr:rowOff>
    </xdr:from>
    <xdr:to>
      <xdr:col>1</xdr:col>
      <xdr:colOff>5309635</xdr:colOff>
      <xdr:row>146</xdr:row>
      <xdr:rowOff>2902219</xdr:rowOff>
    </xdr:to>
    <xdr:pic>
      <xdr:nvPicPr>
        <xdr:cNvPr id="313" name="Picture 312" descr="Tanzania, United Republic of.png"/>
        <xdr:cNvPicPr>
          <a:picLocks/>
        </xdr:cNvPicPr>
      </xdr:nvPicPr>
      <xdr:blipFill>
        <a:blip xmlns:r="http://schemas.openxmlformats.org/officeDocument/2006/relationships" r:embed="rId145" cstate="print"/>
        <a:stretch>
          <a:fillRect/>
        </a:stretch>
      </xdr:blipFill>
      <xdr:spPr>
        <a:xfrm>
          <a:off x="333375" y="421128825"/>
          <a:ext cx="5309635" cy="2902219"/>
        </a:xfrm>
        <a:prstGeom prst="rect">
          <a:avLst/>
        </a:prstGeom>
      </xdr:spPr>
    </xdr:pic>
    <xdr:clientData/>
  </xdr:twoCellAnchor>
  <xdr:twoCellAnchor>
    <xdr:from>
      <xdr:col>1</xdr:col>
      <xdr:colOff>0</xdr:colOff>
      <xdr:row>147</xdr:row>
      <xdr:rowOff>0</xdr:rowOff>
    </xdr:from>
    <xdr:to>
      <xdr:col>1</xdr:col>
      <xdr:colOff>5309635</xdr:colOff>
      <xdr:row>147</xdr:row>
      <xdr:rowOff>2902219</xdr:rowOff>
    </xdr:to>
    <xdr:pic>
      <xdr:nvPicPr>
        <xdr:cNvPr id="314" name="Picture 313" descr="Thailand.png"/>
        <xdr:cNvPicPr>
          <a:picLocks/>
        </xdr:cNvPicPr>
      </xdr:nvPicPr>
      <xdr:blipFill>
        <a:blip xmlns:r="http://schemas.openxmlformats.org/officeDocument/2006/relationships" r:embed="rId146" cstate="print"/>
        <a:stretch>
          <a:fillRect/>
        </a:stretch>
      </xdr:blipFill>
      <xdr:spPr>
        <a:xfrm>
          <a:off x="333375" y="424033950"/>
          <a:ext cx="5309635" cy="2902219"/>
        </a:xfrm>
        <a:prstGeom prst="rect">
          <a:avLst/>
        </a:prstGeom>
      </xdr:spPr>
    </xdr:pic>
    <xdr:clientData/>
  </xdr:twoCellAnchor>
  <xdr:twoCellAnchor>
    <xdr:from>
      <xdr:col>1</xdr:col>
      <xdr:colOff>0</xdr:colOff>
      <xdr:row>148</xdr:row>
      <xdr:rowOff>0</xdr:rowOff>
    </xdr:from>
    <xdr:to>
      <xdr:col>1</xdr:col>
      <xdr:colOff>5309635</xdr:colOff>
      <xdr:row>148</xdr:row>
      <xdr:rowOff>2902219</xdr:rowOff>
    </xdr:to>
    <xdr:pic>
      <xdr:nvPicPr>
        <xdr:cNvPr id="315" name="Picture 314" descr="Timor-Leste.png"/>
        <xdr:cNvPicPr>
          <a:picLocks/>
        </xdr:cNvPicPr>
      </xdr:nvPicPr>
      <xdr:blipFill>
        <a:blip xmlns:r="http://schemas.openxmlformats.org/officeDocument/2006/relationships" r:embed="rId147" cstate="print"/>
        <a:stretch>
          <a:fillRect/>
        </a:stretch>
      </xdr:blipFill>
      <xdr:spPr>
        <a:xfrm>
          <a:off x="333375" y="426939075"/>
          <a:ext cx="5309635" cy="2902219"/>
        </a:xfrm>
        <a:prstGeom prst="rect">
          <a:avLst/>
        </a:prstGeom>
      </xdr:spPr>
    </xdr:pic>
    <xdr:clientData/>
  </xdr:twoCellAnchor>
  <xdr:twoCellAnchor>
    <xdr:from>
      <xdr:col>1</xdr:col>
      <xdr:colOff>0</xdr:colOff>
      <xdr:row>149</xdr:row>
      <xdr:rowOff>0</xdr:rowOff>
    </xdr:from>
    <xdr:to>
      <xdr:col>1</xdr:col>
      <xdr:colOff>5309635</xdr:colOff>
      <xdr:row>149</xdr:row>
      <xdr:rowOff>2902219</xdr:rowOff>
    </xdr:to>
    <xdr:pic>
      <xdr:nvPicPr>
        <xdr:cNvPr id="316" name="Picture 315" descr="Togo.png"/>
        <xdr:cNvPicPr>
          <a:picLocks/>
        </xdr:cNvPicPr>
      </xdr:nvPicPr>
      <xdr:blipFill>
        <a:blip xmlns:r="http://schemas.openxmlformats.org/officeDocument/2006/relationships" r:embed="rId148" cstate="print"/>
        <a:stretch>
          <a:fillRect/>
        </a:stretch>
      </xdr:blipFill>
      <xdr:spPr>
        <a:xfrm>
          <a:off x="333375" y="429844200"/>
          <a:ext cx="5309635" cy="2902219"/>
        </a:xfrm>
        <a:prstGeom prst="rect">
          <a:avLst/>
        </a:prstGeom>
      </xdr:spPr>
    </xdr:pic>
    <xdr:clientData/>
  </xdr:twoCellAnchor>
  <xdr:twoCellAnchor>
    <xdr:from>
      <xdr:col>1</xdr:col>
      <xdr:colOff>0</xdr:colOff>
      <xdr:row>150</xdr:row>
      <xdr:rowOff>0</xdr:rowOff>
    </xdr:from>
    <xdr:to>
      <xdr:col>1</xdr:col>
      <xdr:colOff>5309635</xdr:colOff>
      <xdr:row>150</xdr:row>
      <xdr:rowOff>2902219</xdr:rowOff>
    </xdr:to>
    <xdr:pic>
      <xdr:nvPicPr>
        <xdr:cNvPr id="317" name="Picture 316" descr="Tonga.png"/>
        <xdr:cNvPicPr>
          <a:picLocks/>
        </xdr:cNvPicPr>
      </xdr:nvPicPr>
      <xdr:blipFill>
        <a:blip xmlns:r="http://schemas.openxmlformats.org/officeDocument/2006/relationships" r:embed="rId149" cstate="print"/>
        <a:stretch>
          <a:fillRect/>
        </a:stretch>
      </xdr:blipFill>
      <xdr:spPr>
        <a:xfrm>
          <a:off x="333375" y="432749325"/>
          <a:ext cx="5309635" cy="2902219"/>
        </a:xfrm>
        <a:prstGeom prst="rect">
          <a:avLst/>
        </a:prstGeom>
      </xdr:spPr>
    </xdr:pic>
    <xdr:clientData/>
  </xdr:twoCellAnchor>
  <xdr:twoCellAnchor>
    <xdr:from>
      <xdr:col>1</xdr:col>
      <xdr:colOff>0</xdr:colOff>
      <xdr:row>151</xdr:row>
      <xdr:rowOff>0</xdr:rowOff>
    </xdr:from>
    <xdr:to>
      <xdr:col>1</xdr:col>
      <xdr:colOff>5309635</xdr:colOff>
      <xdr:row>151</xdr:row>
      <xdr:rowOff>2902219</xdr:rowOff>
    </xdr:to>
    <xdr:pic>
      <xdr:nvPicPr>
        <xdr:cNvPr id="318" name="Picture 317" descr="Trinidad and Tobago.png"/>
        <xdr:cNvPicPr>
          <a:picLocks/>
        </xdr:cNvPicPr>
      </xdr:nvPicPr>
      <xdr:blipFill>
        <a:blip xmlns:r="http://schemas.openxmlformats.org/officeDocument/2006/relationships" r:embed="rId150" cstate="print"/>
        <a:stretch>
          <a:fillRect/>
        </a:stretch>
      </xdr:blipFill>
      <xdr:spPr>
        <a:xfrm>
          <a:off x="333375" y="435654450"/>
          <a:ext cx="5309635" cy="2902219"/>
        </a:xfrm>
        <a:prstGeom prst="rect">
          <a:avLst/>
        </a:prstGeom>
      </xdr:spPr>
    </xdr:pic>
    <xdr:clientData/>
  </xdr:twoCellAnchor>
  <xdr:twoCellAnchor>
    <xdr:from>
      <xdr:col>1</xdr:col>
      <xdr:colOff>0</xdr:colOff>
      <xdr:row>152</xdr:row>
      <xdr:rowOff>0</xdr:rowOff>
    </xdr:from>
    <xdr:to>
      <xdr:col>1</xdr:col>
      <xdr:colOff>5309635</xdr:colOff>
      <xdr:row>152</xdr:row>
      <xdr:rowOff>2902219</xdr:rowOff>
    </xdr:to>
    <xdr:pic>
      <xdr:nvPicPr>
        <xdr:cNvPr id="319" name="Picture 318" descr="Tunisia.png"/>
        <xdr:cNvPicPr>
          <a:picLocks/>
        </xdr:cNvPicPr>
      </xdr:nvPicPr>
      <xdr:blipFill>
        <a:blip xmlns:r="http://schemas.openxmlformats.org/officeDocument/2006/relationships" r:embed="rId151" cstate="print"/>
        <a:stretch>
          <a:fillRect/>
        </a:stretch>
      </xdr:blipFill>
      <xdr:spPr>
        <a:xfrm>
          <a:off x="333375" y="438559575"/>
          <a:ext cx="5309635" cy="2902219"/>
        </a:xfrm>
        <a:prstGeom prst="rect">
          <a:avLst/>
        </a:prstGeom>
      </xdr:spPr>
    </xdr:pic>
    <xdr:clientData/>
  </xdr:twoCellAnchor>
  <xdr:twoCellAnchor>
    <xdr:from>
      <xdr:col>1</xdr:col>
      <xdr:colOff>0</xdr:colOff>
      <xdr:row>153</xdr:row>
      <xdr:rowOff>0</xdr:rowOff>
    </xdr:from>
    <xdr:to>
      <xdr:col>1</xdr:col>
      <xdr:colOff>5309635</xdr:colOff>
      <xdr:row>153</xdr:row>
      <xdr:rowOff>2902219</xdr:rowOff>
    </xdr:to>
    <xdr:pic>
      <xdr:nvPicPr>
        <xdr:cNvPr id="320" name="Picture 319" descr="Turkey.png"/>
        <xdr:cNvPicPr>
          <a:picLocks/>
        </xdr:cNvPicPr>
      </xdr:nvPicPr>
      <xdr:blipFill>
        <a:blip xmlns:r="http://schemas.openxmlformats.org/officeDocument/2006/relationships" r:embed="rId152" cstate="print"/>
        <a:stretch>
          <a:fillRect/>
        </a:stretch>
      </xdr:blipFill>
      <xdr:spPr>
        <a:xfrm>
          <a:off x="333375" y="441464700"/>
          <a:ext cx="5309635" cy="2902219"/>
        </a:xfrm>
        <a:prstGeom prst="rect">
          <a:avLst/>
        </a:prstGeom>
      </xdr:spPr>
    </xdr:pic>
    <xdr:clientData/>
  </xdr:twoCellAnchor>
  <xdr:twoCellAnchor>
    <xdr:from>
      <xdr:col>1</xdr:col>
      <xdr:colOff>0</xdr:colOff>
      <xdr:row>154</xdr:row>
      <xdr:rowOff>0</xdr:rowOff>
    </xdr:from>
    <xdr:to>
      <xdr:col>1</xdr:col>
      <xdr:colOff>5309635</xdr:colOff>
      <xdr:row>154</xdr:row>
      <xdr:rowOff>2902219</xdr:rowOff>
    </xdr:to>
    <xdr:pic>
      <xdr:nvPicPr>
        <xdr:cNvPr id="321" name="Picture 320" descr="Turkmenistan.png"/>
        <xdr:cNvPicPr>
          <a:picLocks/>
        </xdr:cNvPicPr>
      </xdr:nvPicPr>
      <xdr:blipFill>
        <a:blip xmlns:r="http://schemas.openxmlformats.org/officeDocument/2006/relationships" r:embed="rId153" cstate="print"/>
        <a:stretch>
          <a:fillRect/>
        </a:stretch>
      </xdr:blipFill>
      <xdr:spPr>
        <a:xfrm>
          <a:off x="333375" y="444369825"/>
          <a:ext cx="5309635" cy="2902219"/>
        </a:xfrm>
        <a:prstGeom prst="rect">
          <a:avLst/>
        </a:prstGeom>
      </xdr:spPr>
    </xdr:pic>
    <xdr:clientData/>
  </xdr:twoCellAnchor>
  <xdr:twoCellAnchor>
    <xdr:from>
      <xdr:col>1</xdr:col>
      <xdr:colOff>0</xdr:colOff>
      <xdr:row>155</xdr:row>
      <xdr:rowOff>0</xdr:rowOff>
    </xdr:from>
    <xdr:to>
      <xdr:col>1</xdr:col>
      <xdr:colOff>5309635</xdr:colOff>
      <xdr:row>155</xdr:row>
      <xdr:rowOff>2902219</xdr:rowOff>
    </xdr:to>
    <xdr:pic>
      <xdr:nvPicPr>
        <xdr:cNvPr id="322" name="Picture 321" descr="Uganda.png"/>
        <xdr:cNvPicPr>
          <a:picLocks/>
        </xdr:cNvPicPr>
      </xdr:nvPicPr>
      <xdr:blipFill>
        <a:blip xmlns:r="http://schemas.openxmlformats.org/officeDocument/2006/relationships" r:embed="rId154" cstate="print"/>
        <a:stretch>
          <a:fillRect/>
        </a:stretch>
      </xdr:blipFill>
      <xdr:spPr>
        <a:xfrm>
          <a:off x="333375" y="447274950"/>
          <a:ext cx="5309635" cy="2902219"/>
        </a:xfrm>
        <a:prstGeom prst="rect">
          <a:avLst/>
        </a:prstGeom>
      </xdr:spPr>
    </xdr:pic>
    <xdr:clientData/>
  </xdr:twoCellAnchor>
  <xdr:twoCellAnchor>
    <xdr:from>
      <xdr:col>1</xdr:col>
      <xdr:colOff>0</xdr:colOff>
      <xdr:row>156</xdr:row>
      <xdr:rowOff>0</xdr:rowOff>
    </xdr:from>
    <xdr:to>
      <xdr:col>1</xdr:col>
      <xdr:colOff>5309635</xdr:colOff>
      <xdr:row>156</xdr:row>
      <xdr:rowOff>2902219</xdr:rowOff>
    </xdr:to>
    <xdr:pic>
      <xdr:nvPicPr>
        <xdr:cNvPr id="323" name="Picture 322" descr="Ukraine.png"/>
        <xdr:cNvPicPr>
          <a:picLocks/>
        </xdr:cNvPicPr>
      </xdr:nvPicPr>
      <xdr:blipFill>
        <a:blip xmlns:r="http://schemas.openxmlformats.org/officeDocument/2006/relationships" r:embed="rId155" cstate="print"/>
        <a:stretch>
          <a:fillRect/>
        </a:stretch>
      </xdr:blipFill>
      <xdr:spPr>
        <a:xfrm>
          <a:off x="333375" y="450180075"/>
          <a:ext cx="5309635" cy="2902219"/>
        </a:xfrm>
        <a:prstGeom prst="rect">
          <a:avLst/>
        </a:prstGeom>
      </xdr:spPr>
    </xdr:pic>
    <xdr:clientData/>
  </xdr:twoCellAnchor>
  <xdr:twoCellAnchor>
    <xdr:from>
      <xdr:col>1</xdr:col>
      <xdr:colOff>0</xdr:colOff>
      <xdr:row>157</xdr:row>
      <xdr:rowOff>0</xdr:rowOff>
    </xdr:from>
    <xdr:to>
      <xdr:col>1</xdr:col>
      <xdr:colOff>5309635</xdr:colOff>
      <xdr:row>157</xdr:row>
      <xdr:rowOff>2902219</xdr:rowOff>
    </xdr:to>
    <xdr:pic>
      <xdr:nvPicPr>
        <xdr:cNvPr id="324" name="Picture 323" descr="United Kingdom.png"/>
        <xdr:cNvPicPr>
          <a:picLocks/>
        </xdr:cNvPicPr>
      </xdr:nvPicPr>
      <xdr:blipFill>
        <a:blip xmlns:r="http://schemas.openxmlformats.org/officeDocument/2006/relationships" r:embed="rId156" cstate="print"/>
        <a:stretch>
          <a:fillRect/>
        </a:stretch>
      </xdr:blipFill>
      <xdr:spPr>
        <a:xfrm>
          <a:off x="333375" y="453085200"/>
          <a:ext cx="5309635" cy="2902219"/>
        </a:xfrm>
        <a:prstGeom prst="rect">
          <a:avLst/>
        </a:prstGeom>
      </xdr:spPr>
    </xdr:pic>
    <xdr:clientData/>
  </xdr:twoCellAnchor>
  <xdr:twoCellAnchor>
    <xdr:from>
      <xdr:col>1</xdr:col>
      <xdr:colOff>0</xdr:colOff>
      <xdr:row>158</xdr:row>
      <xdr:rowOff>0</xdr:rowOff>
    </xdr:from>
    <xdr:to>
      <xdr:col>1</xdr:col>
      <xdr:colOff>5309635</xdr:colOff>
      <xdr:row>158</xdr:row>
      <xdr:rowOff>2902219</xdr:rowOff>
    </xdr:to>
    <xdr:pic>
      <xdr:nvPicPr>
        <xdr:cNvPr id="325" name="Picture 324" descr="United States of America.png"/>
        <xdr:cNvPicPr>
          <a:picLocks/>
        </xdr:cNvPicPr>
      </xdr:nvPicPr>
      <xdr:blipFill>
        <a:blip xmlns:r="http://schemas.openxmlformats.org/officeDocument/2006/relationships" r:embed="rId157" cstate="print"/>
        <a:stretch>
          <a:fillRect/>
        </a:stretch>
      </xdr:blipFill>
      <xdr:spPr>
        <a:xfrm>
          <a:off x="333375" y="455990325"/>
          <a:ext cx="5309635" cy="2902219"/>
        </a:xfrm>
        <a:prstGeom prst="rect">
          <a:avLst/>
        </a:prstGeom>
      </xdr:spPr>
    </xdr:pic>
    <xdr:clientData/>
  </xdr:twoCellAnchor>
  <xdr:twoCellAnchor>
    <xdr:from>
      <xdr:col>1</xdr:col>
      <xdr:colOff>0</xdr:colOff>
      <xdr:row>159</xdr:row>
      <xdr:rowOff>0</xdr:rowOff>
    </xdr:from>
    <xdr:to>
      <xdr:col>1</xdr:col>
      <xdr:colOff>5309635</xdr:colOff>
      <xdr:row>159</xdr:row>
      <xdr:rowOff>2902219</xdr:rowOff>
    </xdr:to>
    <xdr:pic>
      <xdr:nvPicPr>
        <xdr:cNvPr id="326" name="Picture 325" descr="Uruguay.png"/>
        <xdr:cNvPicPr>
          <a:picLocks/>
        </xdr:cNvPicPr>
      </xdr:nvPicPr>
      <xdr:blipFill>
        <a:blip xmlns:r="http://schemas.openxmlformats.org/officeDocument/2006/relationships" r:embed="rId158" cstate="print"/>
        <a:stretch>
          <a:fillRect/>
        </a:stretch>
      </xdr:blipFill>
      <xdr:spPr>
        <a:xfrm>
          <a:off x="333375" y="458895450"/>
          <a:ext cx="5309635" cy="2902219"/>
        </a:xfrm>
        <a:prstGeom prst="rect">
          <a:avLst/>
        </a:prstGeom>
      </xdr:spPr>
    </xdr:pic>
    <xdr:clientData/>
  </xdr:twoCellAnchor>
  <xdr:twoCellAnchor>
    <xdr:from>
      <xdr:col>1</xdr:col>
      <xdr:colOff>0</xdr:colOff>
      <xdr:row>160</xdr:row>
      <xdr:rowOff>0</xdr:rowOff>
    </xdr:from>
    <xdr:to>
      <xdr:col>1</xdr:col>
      <xdr:colOff>5309635</xdr:colOff>
      <xdr:row>160</xdr:row>
      <xdr:rowOff>2902219</xdr:rowOff>
    </xdr:to>
    <xdr:pic>
      <xdr:nvPicPr>
        <xdr:cNvPr id="327" name="Picture 326" descr="Uzbekistan.png"/>
        <xdr:cNvPicPr>
          <a:picLocks/>
        </xdr:cNvPicPr>
      </xdr:nvPicPr>
      <xdr:blipFill>
        <a:blip xmlns:r="http://schemas.openxmlformats.org/officeDocument/2006/relationships" r:embed="rId159" cstate="print"/>
        <a:stretch>
          <a:fillRect/>
        </a:stretch>
      </xdr:blipFill>
      <xdr:spPr>
        <a:xfrm>
          <a:off x="333375" y="461800575"/>
          <a:ext cx="5309635" cy="2902219"/>
        </a:xfrm>
        <a:prstGeom prst="rect">
          <a:avLst/>
        </a:prstGeom>
      </xdr:spPr>
    </xdr:pic>
    <xdr:clientData/>
  </xdr:twoCellAnchor>
  <xdr:twoCellAnchor>
    <xdr:from>
      <xdr:col>1</xdr:col>
      <xdr:colOff>0</xdr:colOff>
      <xdr:row>161</xdr:row>
      <xdr:rowOff>0</xdr:rowOff>
    </xdr:from>
    <xdr:to>
      <xdr:col>1</xdr:col>
      <xdr:colOff>5309635</xdr:colOff>
      <xdr:row>161</xdr:row>
      <xdr:rowOff>2902219</xdr:rowOff>
    </xdr:to>
    <xdr:pic>
      <xdr:nvPicPr>
        <xdr:cNvPr id="328" name="Picture 327" descr="Venezuela, Bolivarian Republic of.png"/>
        <xdr:cNvPicPr>
          <a:picLocks/>
        </xdr:cNvPicPr>
      </xdr:nvPicPr>
      <xdr:blipFill>
        <a:blip xmlns:r="http://schemas.openxmlformats.org/officeDocument/2006/relationships" r:embed="rId160" cstate="print"/>
        <a:stretch>
          <a:fillRect/>
        </a:stretch>
      </xdr:blipFill>
      <xdr:spPr>
        <a:xfrm>
          <a:off x="333375" y="464705700"/>
          <a:ext cx="5309635" cy="2902219"/>
        </a:xfrm>
        <a:prstGeom prst="rect">
          <a:avLst/>
        </a:prstGeom>
      </xdr:spPr>
    </xdr:pic>
    <xdr:clientData/>
  </xdr:twoCellAnchor>
  <xdr:twoCellAnchor>
    <xdr:from>
      <xdr:col>1</xdr:col>
      <xdr:colOff>0</xdr:colOff>
      <xdr:row>162</xdr:row>
      <xdr:rowOff>0</xdr:rowOff>
    </xdr:from>
    <xdr:to>
      <xdr:col>1</xdr:col>
      <xdr:colOff>5309635</xdr:colOff>
      <xdr:row>162</xdr:row>
      <xdr:rowOff>2902219</xdr:rowOff>
    </xdr:to>
    <xdr:pic>
      <xdr:nvPicPr>
        <xdr:cNvPr id="329" name="Picture 328" descr="Viet Nam.png"/>
        <xdr:cNvPicPr>
          <a:picLocks/>
        </xdr:cNvPicPr>
      </xdr:nvPicPr>
      <xdr:blipFill>
        <a:blip xmlns:r="http://schemas.openxmlformats.org/officeDocument/2006/relationships" r:embed="rId161" cstate="print"/>
        <a:stretch>
          <a:fillRect/>
        </a:stretch>
      </xdr:blipFill>
      <xdr:spPr>
        <a:xfrm>
          <a:off x="333375" y="467610825"/>
          <a:ext cx="5309635" cy="2902219"/>
        </a:xfrm>
        <a:prstGeom prst="rect">
          <a:avLst/>
        </a:prstGeom>
      </xdr:spPr>
    </xdr:pic>
    <xdr:clientData/>
  </xdr:twoCellAnchor>
  <xdr:twoCellAnchor>
    <xdr:from>
      <xdr:col>1</xdr:col>
      <xdr:colOff>0</xdr:colOff>
      <xdr:row>163</xdr:row>
      <xdr:rowOff>0</xdr:rowOff>
    </xdr:from>
    <xdr:to>
      <xdr:col>1</xdr:col>
      <xdr:colOff>5309635</xdr:colOff>
      <xdr:row>163</xdr:row>
      <xdr:rowOff>2902219</xdr:rowOff>
    </xdr:to>
    <xdr:pic>
      <xdr:nvPicPr>
        <xdr:cNvPr id="330" name="Picture 329" descr="Wallis and Futuna Islands.png"/>
        <xdr:cNvPicPr>
          <a:picLocks/>
        </xdr:cNvPicPr>
      </xdr:nvPicPr>
      <xdr:blipFill>
        <a:blip xmlns:r="http://schemas.openxmlformats.org/officeDocument/2006/relationships" r:embed="rId162" cstate="print"/>
        <a:stretch>
          <a:fillRect/>
        </a:stretch>
      </xdr:blipFill>
      <xdr:spPr>
        <a:xfrm>
          <a:off x="333375" y="470515950"/>
          <a:ext cx="5309635" cy="2902219"/>
        </a:xfrm>
        <a:prstGeom prst="rect">
          <a:avLst/>
        </a:prstGeom>
      </xdr:spPr>
    </xdr:pic>
    <xdr:clientData/>
  </xdr:twoCellAnchor>
  <xdr:twoCellAnchor>
    <xdr:from>
      <xdr:col>1</xdr:col>
      <xdr:colOff>0</xdr:colOff>
      <xdr:row>164</xdr:row>
      <xdr:rowOff>0</xdr:rowOff>
    </xdr:from>
    <xdr:to>
      <xdr:col>1</xdr:col>
      <xdr:colOff>5309635</xdr:colOff>
      <xdr:row>164</xdr:row>
      <xdr:rowOff>2902219</xdr:rowOff>
    </xdr:to>
    <xdr:pic>
      <xdr:nvPicPr>
        <xdr:cNvPr id="331" name="Picture 330" descr="Yemen.png"/>
        <xdr:cNvPicPr>
          <a:picLocks/>
        </xdr:cNvPicPr>
      </xdr:nvPicPr>
      <xdr:blipFill>
        <a:blip xmlns:r="http://schemas.openxmlformats.org/officeDocument/2006/relationships" r:embed="rId163" cstate="print"/>
        <a:stretch>
          <a:fillRect/>
        </a:stretch>
      </xdr:blipFill>
      <xdr:spPr>
        <a:xfrm>
          <a:off x="333375" y="473421075"/>
          <a:ext cx="5309635" cy="2902219"/>
        </a:xfrm>
        <a:prstGeom prst="rect">
          <a:avLst/>
        </a:prstGeom>
      </xdr:spPr>
    </xdr:pic>
    <xdr:clientData/>
  </xdr:twoCellAnchor>
  <xdr:twoCellAnchor>
    <xdr:from>
      <xdr:col>1</xdr:col>
      <xdr:colOff>0</xdr:colOff>
      <xdr:row>165</xdr:row>
      <xdr:rowOff>0</xdr:rowOff>
    </xdr:from>
    <xdr:to>
      <xdr:col>1</xdr:col>
      <xdr:colOff>5309635</xdr:colOff>
      <xdr:row>165</xdr:row>
      <xdr:rowOff>2902219</xdr:rowOff>
    </xdr:to>
    <xdr:pic>
      <xdr:nvPicPr>
        <xdr:cNvPr id="392" name="Picture 391" descr="Zambia.png"/>
        <xdr:cNvPicPr>
          <a:picLocks/>
        </xdr:cNvPicPr>
      </xdr:nvPicPr>
      <xdr:blipFill>
        <a:blip xmlns:r="http://schemas.openxmlformats.org/officeDocument/2006/relationships" r:embed="rId164" cstate="print"/>
        <a:stretch>
          <a:fillRect/>
        </a:stretch>
      </xdr:blipFill>
      <xdr:spPr>
        <a:xfrm>
          <a:off x="333375" y="476326200"/>
          <a:ext cx="5309635" cy="2902219"/>
        </a:xfrm>
        <a:prstGeom prst="rect">
          <a:avLst/>
        </a:prstGeom>
      </xdr:spPr>
    </xdr:pic>
    <xdr:clientData/>
  </xdr:twoCellAnchor>
  <xdr:twoCellAnchor>
    <xdr:from>
      <xdr:col>1</xdr:col>
      <xdr:colOff>0</xdr:colOff>
      <xdr:row>166</xdr:row>
      <xdr:rowOff>0</xdr:rowOff>
    </xdr:from>
    <xdr:to>
      <xdr:col>1</xdr:col>
      <xdr:colOff>5309635</xdr:colOff>
      <xdr:row>166</xdr:row>
      <xdr:rowOff>2902219</xdr:rowOff>
    </xdr:to>
    <xdr:pic>
      <xdr:nvPicPr>
        <xdr:cNvPr id="413" name="Picture 412" descr="Zimbabwe.png"/>
        <xdr:cNvPicPr>
          <a:picLocks/>
        </xdr:cNvPicPr>
      </xdr:nvPicPr>
      <xdr:blipFill>
        <a:blip xmlns:r="http://schemas.openxmlformats.org/officeDocument/2006/relationships" r:embed="rId165" cstate="print"/>
        <a:stretch>
          <a:fillRect/>
        </a:stretch>
      </xdr:blipFill>
      <xdr:spPr>
        <a:xfrm>
          <a:off x="333375" y="479231325"/>
          <a:ext cx="5309635" cy="290221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311727</xdr:colOff>
      <xdr:row>0</xdr:row>
      <xdr:rowOff>69273</xdr:rowOff>
    </xdr:from>
    <xdr:to>
      <xdr:col>14</xdr:col>
      <xdr:colOff>218209</xdr:colOff>
      <xdr:row>3</xdr:row>
      <xdr:rowOff>183573</xdr:rowOff>
    </xdr:to>
    <xdr:pic>
      <xdr:nvPicPr>
        <xdr:cNvPr id="2" name="Picture 3" descr="GFN_primary web">
          <a:hlinkClick xmlns:r="http://schemas.openxmlformats.org/officeDocument/2006/relationships" r:id="rId1"/>
        </xdr:cNvPr>
        <xdr:cNvPicPr>
          <a:picLocks noChangeAspect="1" noChangeArrowheads="1"/>
        </xdr:cNvPicPr>
      </xdr:nvPicPr>
      <xdr:blipFill>
        <a:blip xmlns:r="http://schemas.openxmlformats.org/officeDocument/2006/relationships" r:embed="rId2" cstate="print"/>
        <a:srcRect/>
        <a:stretch>
          <a:fillRect/>
        </a:stretch>
      </xdr:blipFill>
      <xdr:spPr bwMode="auto">
        <a:xfrm>
          <a:off x="11808402" y="69273"/>
          <a:ext cx="2449657" cy="828675"/>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10</xdr:col>
      <xdr:colOff>591314</xdr:colOff>
      <xdr:row>0</xdr:row>
      <xdr:rowOff>154996</xdr:rowOff>
    </xdr:from>
    <xdr:to>
      <xdr:col>13</xdr:col>
      <xdr:colOff>895205</xdr:colOff>
      <xdr:row>4</xdr:row>
      <xdr:rowOff>82923</xdr:rowOff>
    </xdr:to>
    <xdr:pic>
      <xdr:nvPicPr>
        <xdr:cNvPr id="2" name="Picture 3" descr="GFN_primary web">
          <a:hlinkClick xmlns:r="http://schemas.openxmlformats.org/officeDocument/2006/relationships" r:id="rId1"/>
        </xdr:cNvPr>
        <xdr:cNvPicPr>
          <a:picLocks noChangeAspect="1" noChangeArrowheads="1"/>
        </xdr:cNvPicPr>
      </xdr:nvPicPr>
      <xdr:blipFill>
        <a:blip xmlns:r="http://schemas.openxmlformats.org/officeDocument/2006/relationships" r:embed="rId2" cstate="print"/>
        <a:srcRect/>
        <a:stretch>
          <a:fillRect/>
        </a:stretch>
      </xdr:blipFill>
      <xdr:spPr bwMode="auto">
        <a:xfrm>
          <a:off x="10823885" y="154996"/>
          <a:ext cx="2671534" cy="1019220"/>
        </a:xfrm>
        <a:prstGeom prst="rect">
          <a:avLst/>
        </a:prstGeom>
        <a:noFill/>
        <a:ln w="9525">
          <a:noFill/>
          <a:miter lim="800000"/>
          <a:headEnd/>
          <a:tailEnd/>
        </a:ln>
      </xdr:spPr>
    </xdr:pic>
    <xdr:clientData/>
  </xdr:twoCellAnchor>
  <xdr:oneCellAnchor>
    <xdr:from>
      <xdr:col>0</xdr:col>
      <xdr:colOff>27212</xdr:colOff>
      <xdr:row>226</xdr:row>
      <xdr:rowOff>13607</xdr:rowOff>
    </xdr:from>
    <xdr:ext cx="10069287" cy="8028215"/>
    <xdr:sp macro="" textlink="">
      <xdr:nvSpPr>
        <xdr:cNvPr id="3" name="TextBox 2"/>
        <xdr:cNvSpPr txBox="1"/>
      </xdr:nvSpPr>
      <xdr:spPr>
        <a:xfrm>
          <a:off x="27212" y="45284571"/>
          <a:ext cx="10069287" cy="8028215"/>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wrap="square" rtlCol="0" anchor="t">
          <a:noAutofit/>
        </a:bodyPr>
        <a:lstStyle/>
        <a:p>
          <a:r>
            <a:rPr lang="en-US" sz="1600" b="1">
              <a:solidFill>
                <a:schemeClr val="tx1"/>
              </a:solidFill>
              <a:latin typeface="+mn-lt"/>
              <a:ea typeface="+mn-ea"/>
              <a:cs typeface="+mn-cs"/>
            </a:rPr>
            <a:t>Data</a:t>
          </a:r>
          <a:r>
            <a:rPr lang="en-US" sz="1600" b="1" baseline="0">
              <a:solidFill>
                <a:schemeClr val="tx1"/>
              </a:solidFill>
              <a:latin typeface="+mn-lt"/>
              <a:ea typeface="+mn-ea"/>
              <a:cs typeface="+mn-cs"/>
            </a:rPr>
            <a:t> Quality</a:t>
          </a:r>
          <a:endParaRPr lang="en-US" sz="1600">
            <a:solidFill>
              <a:schemeClr val="tx1"/>
            </a:solidFill>
            <a:latin typeface="+mn-lt"/>
            <a:ea typeface="+mn-ea"/>
            <a:cs typeface="+mn-cs"/>
          </a:endParaRPr>
        </a:p>
        <a:p>
          <a:r>
            <a:rPr lang="en-US" sz="1100" b="1">
              <a:solidFill>
                <a:schemeClr val="tx1"/>
              </a:solidFill>
              <a:latin typeface="+mn-lt"/>
              <a:ea typeface="+mn-ea"/>
              <a:cs typeface="+mn-cs"/>
            </a:rPr>
            <a:t>Criteria for qualifying NFA (National Footprint Accounts) results</a:t>
          </a:r>
          <a:r>
            <a:rPr lang="en-US" sz="1100" b="1" baseline="0">
              <a:solidFill>
                <a:schemeClr val="tx1"/>
              </a:solidFill>
              <a:latin typeface="+mn-lt"/>
              <a:ea typeface="+mn-ea"/>
              <a:cs typeface="+mn-cs"/>
            </a:rPr>
            <a:t> and the implications of the Data Quality scores for </a:t>
          </a:r>
          <a:r>
            <a:rPr lang="en-US" sz="1100" b="1">
              <a:solidFill>
                <a:schemeClr val="tx1"/>
              </a:solidFill>
              <a:latin typeface="+mn-lt"/>
              <a:ea typeface="+mn-ea"/>
              <a:cs typeface="+mn-cs"/>
            </a:rPr>
            <a:t>publication</a:t>
          </a:r>
          <a:r>
            <a:rPr lang="en-US" sz="1100" b="1" baseline="0">
              <a:solidFill>
                <a:schemeClr val="tx1"/>
              </a:solidFill>
              <a:latin typeface="+mn-lt"/>
              <a:ea typeface="+mn-ea"/>
              <a:cs typeface="+mn-cs"/>
            </a:rPr>
            <a:t> of results</a:t>
          </a:r>
          <a:endParaRPr lang="en-US" sz="1100" b="1">
            <a:solidFill>
              <a:schemeClr val="tx1"/>
            </a:solidFill>
            <a:latin typeface="+mn-lt"/>
            <a:ea typeface="+mn-ea"/>
            <a:cs typeface="+mn-cs"/>
          </a:endParaRPr>
        </a:p>
        <a:p>
          <a:endParaRPr lang="en-US" sz="1100">
            <a:solidFill>
              <a:schemeClr val="tx1"/>
            </a:solidFill>
            <a:latin typeface="+mn-lt"/>
            <a:ea typeface="+mn-ea"/>
            <a:cs typeface="+mn-cs"/>
          </a:endParaRPr>
        </a:p>
        <a:p>
          <a:r>
            <a:rPr lang="en-US" sz="1100" b="1">
              <a:solidFill>
                <a:schemeClr val="tx1"/>
              </a:solidFill>
              <a:latin typeface="+mn-lt"/>
              <a:ea typeface="+mn-ea"/>
              <a:cs typeface="+mn-cs"/>
            </a:rPr>
            <a:t>6	</a:t>
          </a:r>
          <a:r>
            <a:rPr lang="en-US" sz="1100" b="0">
              <a:solidFill>
                <a:schemeClr val="tx1"/>
              </a:solidFill>
              <a:latin typeface="+mn-lt"/>
              <a:ea typeface="+mn-ea"/>
              <a:cs typeface="+mn-cs"/>
            </a:rPr>
            <a:t>NFA researchers consider that the results for this country in this NFA Edition are reasonably reliable. Results most certainly include some data noise, </a:t>
          </a:r>
          <a:br>
            <a:rPr lang="en-US" sz="1100" b="0">
              <a:solidFill>
                <a:schemeClr val="tx1"/>
              </a:solidFill>
              <a:latin typeface="+mn-lt"/>
              <a:ea typeface="+mn-ea"/>
              <a:cs typeface="+mn-cs"/>
            </a:rPr>
          </a:br>
          <a:r>
            <a:rPr lang="en-US" sz="1100" b="0">
              <a:solidFill>
                <a:schemeClr val="tx1"/>
              </a:solidFill>
              <a:latin typeface="+mn-lt"/>
              <a:ea typeface="+mn-ea"/>
              <a:cs typeface="+mn-cs"/>
            </a:rPr>
            <a:t>	but most likely not to an extent that the noise overshadows overarching trends. Ecological Footprint and biocapacity components for all years can be</a:t>
          </a:r>
          <a:br>
            <a:rPr lang="en-US" sz="1100" b="0">
              <a:solidFill>
                <a:schemeClr val="tx1"/>
              </a:solidFill>
              <a:latin typeface="+mn-lt"/>
              <a:ea typeface="+mn-ea"/>
              <a:cs typeface="+mn-cs"/>
            </a:rPr>
          </a:br>
          <a:r>
            <a:rPr lang="en-US" sz="1100" b="0">
              <a:solidFill>
                <a:schemeClr val="tx1"/>
              </a:solidFill>
              <a:latin typeface="+mn-lt"/>
              <a:ea typeface="+mn-ea"/>
              <a:cs typeface="+mn-cs"/>
            </a:rPr>
            <a:t> 	published as is, including those of the latest data year.</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5	</a:t>
          </a:r>
          <a:r>
            <a:rPr lang="en-US" sz="1100">
              <a:solidFill>
                <a:schemeClr val="tx1"/>
              </a:solidFill>
              <a:latin typeface="+mn-lt"/>
              <a:ea typeface="+mn-ea"/>
              <a:cs typeface="+mn-cs"/>
            </a:rPr>
            <a:t>While the results for this country from this NFA Edition are reasonably reliable, one or more components</a:t>
          </a:r>
          <a:r>
            <a:rPr lang="en-US" sz="1100" baseline="0">
              <a:solidFill>
                <a:schemeClr val="tx1"/>
              </a:solidFill>
              <a:latin typeface="+mn-lt"/>
              <a:ea typeface="+mn-ea"/>
              <a:cs typeface="+mn-cs"/>
            </a:rPr>
            <a:t> in the time series </a:t>
          </a:r>
          <a:r>
            <a:rPr lang="en-US" sz="1100">
              <a:solidFill>
                <a:schemeClr val="tx1"/>
              </a:solidFill>
              <a:latin typeface="+mn-lt"/>
              <a:ea typeface="+mn-ea"/>
              <a:cs typeface="+mn-cs"/>
            </a:rPr>
            <a:t>include results that appear</a:t>
          </a:r>
          <a:br>
            <a:rPr lang="en-US" sz="1100">
              <a:solidFill>
                <a:schemeClr val="tx1"/>
              </a:solidFill>
              <a:latin typeface="+mn-lt"/>
              <a:ea typeface="+mn-ea"/>
              <a:cs typeface="+mn-cs"/>
            </a:rPr>
          </a:br>
          <a:r>
            <a:rPr lang="en-US" sz="1100">
              <a:solidFill>
                <a:schemeClr val="tx1"/>
              </a:solidFill>
              <a:latin typeface="+mn-lt"/>
              <a:ea typeface="+mn-ea"/>
              <a:cs typeface="+mn-cs"/>
            </a:rPr>
            <a:t> 	to be inaccurate (they manifest as upward or downward spikes). For publishing of the time series, dashed lines should be used when those spikes are</a:t>
          </a:r>
          <a:br>
            <a:rPr lang="en-US" sz="1100">
              <a:solidFill>
                <a:schemeClr val="tx1"/>
              </a:solidFill>
              <a:latin typeface="+mn-lt"/>
              <a:ea typeface="+mn-ea"/>
              <a:cs typeface="+mn-cs"/>
            </a:rPr>
          </a:br>
          <a:r>
            <a:rPr lang="en-US" sz="1100">
              <a:solidFill>
                <a:schemeClr val="tx1"/>
              </a:solidFill>
              <a:latin typeface="+mn-lt"/>
              <a:ea typeface="+mn-ea"/>
              <a:cs typeface="+mn-cs"/>
            </a:rPr>
            <a:t> 	manually replaced. Dashed lines connect the adjoining results of the outlier to indicate that an approximation based on surrounding years is likely a better</a:t>
          </a:r>
          <a:br>
            <a:rPr lang="en-US" sz="1100">
              <a:solidFill>
                <a:schemeClr val="tx1"/>
              </a:solidFill>
              <a:latin typeface="+mn-lt"/>
              <a:ea typeface="+mn-ea"/>
              <a:cs typeface="+mn-cs"/>
            </a:rPr>
          </a:br>
          <a:r>
            <a:rPr lang="en-US" sz="1100">
              <a:solidFill>
                <a:schemeClr val="tx1"/>
              </a:solidFill>
              <a:latin typeface="+mn-lt"/>
              <a:ea typeface="+mn-ea"/>
              <a:cs typeface="+mn-cs"/>
            </a:rPr>
            <a:t> 	estimate than the calculated result from the data in that year.</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4	</a:t>
          </a:r>
          <a:r>
            <a:rPr lang="en-US" sz="1100" b="0">
              <a:solidFill>
                <a:schemeClr val="tx1"/>
              </a:solidFill>
              <a:latin typeface="+mn-lt"/>
              <a:ea typeface="+mn-ea"/>
              <a:cs typeface="+mn-cs"/>
            </a:rPr>
            <a:t>Level 4 is like</a:t>
          </a:r>
          <a:r>
            <a:rPr lang="en-US" sz="1100" b="0" baseline="0">
              <a:solidFill>
                <a:schemeClr val="tx1"/>
              </a:solidFill>
              <a:latin typeface="+mn-lt"/>
              <a:ea typeface="+mn-ea"/>
              <a:cs typeface="+mn-cs"/>
            </a:rPr>
            <a:t> level 5, with the added limitation that inaccuracy also affects the latest year of the calculation. </a:t>
          </a:r>
          <a:r>
            <a:rPr lang="en-US" sz="1100" b="0">
              <a:solidFill>
                <a:schemeClr val="tx1"/>
              </a:solidFill>
              <a:latin typeface="+mn-lt"/>
              <a:ea typeface="+mn-ea"/>
              <a:cs typeface="+mn-cs"/>
            </a:rPr>
            <a:t>For publishing of the time series, dashes should</a:t>
          </a:r>
          <a:br>
            <a:rPr lang="en-US" sz="1100" b="0">
              <a:solidFill>
                <a:schemeClr val="tx1"/>
              </a:solidFill>
              <a:latin typeface="+mn-lt"/>
              <a:ea typeface="+mn-ea"/>
              <a:cs typeface="+mn-cs"/>
            </a:rPr>
          </a:br>
          <a:r>
            <a:rPr lang="en-US" sz="1100" b="0">
              <a:solidFill>
                <a:schemeClr val="tx1"/>
              </a:solidFill>
              <a:latin typeface="+mn-lt"/>
              <a:ea typeface="+mn-ea"/>
              <a:cs typeface="+mn-cs"/>
            </a:rPr>
            <a:t>	 be used between the adjoining results of the outlier, or as a linear extrapolation of the trend for the latest data year to indicate that an approximation based</a:t>
          </a:r>
          <a:br>
            <a:rPr lang="en-US" sz="1100" b="0">
              <a:solidFill>
                <a:schemeClr val="tx1"/>
              </a:solidFill>
              <a:latin typeface="+mn-lt"/>
              <a:ea typeface="+mn-ea"/>
              <a:cs typeface="+mn-cs"/>
            </a:rPr>
          </a:br>
          <a:r>
            <a:rPr lang="en-US" sz="1100" b="0">
              <a:solidFill>
                <a:schemeClr val="tx1"/>
              </a:solidFill>
              <a:latin typeface="+mn-lt"/>
              <a:ea typeface="+mn-ea"/>
              <a:cs typeface="+mn-cs"/>
            </a:rPr>
            <a:t> 	on surrounding </a:t>
          </a:r>
          <a:r>
            <a:rPr lang="en-US" sz="1100">
              <a:solidFill>
                <a:schemeClr val="tx1"/>
              </a:solidFill>
              <a:latin typeface="+mn-lt"/>
              <a:ea typeface="+mn-ea"/>
              <a:cs typeface="+mn-cs"/>
            </a:rPr>
            <a:t>years is likely a better estimate than the calculated result from the data. If published as numbers for the latest data year in table form, the 	prior year results should be used (and this should be indicated with an explanatory footnote).</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3 B	</a:t>
          </a:r>
          <a:r>
            <a:rPr lang="en-US" sz="1100">
              <a:solidFill>
                <a:schemeClr val="tx1"/>
              </a:solidFill>
              <a:latin typeface="+mn-lt"/>
              <a:ea typeface="+mn-ea"/>
              <a:cs typeface="+mn-cs"/>
            </a:rPr>
            <a:t>B(oth 3 L and 3 T) – It meets the criteria of both 3T and 3L. Results are cleared for both the latest year and overall time series.</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3 T	</a:t>
          </a:r>
          <a:r>
            <a:rPr lang="en-US" sz="1100">
              <a:solidFill>
                <a:schemeClr val="tx1"/>
              </a:solidFill>
              <a:latin typeface="+mn-lt"/>
              <a:ea typeface="+mn-ea"/>
              <a:cs typeface="+mn-cs"/>
            </a:rPr>
            <a:t>T (ime series). While the overall total Ecological Footprint and biocapacity results for this country from this NFA Edition seem reasonably accurate </a:t>
          </a:r>
          <a:br>
            <a:rPr lang="en-US" sz="1100">
              <a:solidFill>
                <a:schemeClr val="tx1"/>
              </a:solidFill>
              <a:latin typeface="+mn-lt"/>
              <a:ea typeface="+mn-ea"/>
              <a:cs typeface="+mn-cs"/>
            </a:rPr>
          </a:br>
          <a:r>
            <a:rPr lang="en-US" sz="1100">
              <a:solidFill>
                <a:schemeClr val="tx1"/>
              </a:solidFill>
              <a:latin typeface="+mn-lt"/>
              <a:ea typeface="+mn-ea"/>
              <a:cs typeface="+mn-cs"/>
            </a:rPr>
            <a:t>	throughout the time series, some or all of the annual results for one or more components seem unlikely to be accurate (outliers, missing data, etc.). For</a:t>
          </a:r>
          <a:br>
            <a:rPr lang="en-US" sz="1100">
              <a:solidFill>
                <a:schemeClr val="tx1"/>
              </a:solidFill>
              <a:latin typeface="+mn-lt"/>
              <a:ea typeface="+mn-ea"/>
              <a:cs typeface="+mn-cs"/>
            </a:rPr>
          </a:br>
          <a:r>
            <a:rPr lang="en-US" sz="1100">
              <a:solidFill>
                <a:schemeClr val="tx1"/>
              </a:solidFill>
              <a:latin typeface="+mn-lt"/>
              <a:ea typeface="+mn-ea"/>
              <a:cs typeface="+mn-cs"/>
            </a:rPr>
            <a:t> 	publishing of the time series, only total Ecological Footprint and biocapacity are to be shown. In some cases dashes between the adjoining results</a:t>
          </a:r>
          <a:r>
            <a:rPr lang="en-US" sz="1100" baseline="0">
              <a:solidFill>
                <a:schemeClr val="tx1"/>
              </a:solidFill>
              <a:latin typeface="+mn-lt"/>
              <a:ea typeface="+mn-ea"/>
              <a:cs typeface="+mn-cs"/>
            </a:rPr>
            <a:t> </a:t>
          </a:r>
          <a:r>
            <a:rPr lang="en-US" sz="1100">
              <a:solidFill>
                <a:schemeClr val="tx1"/>
              </a:solidFill>
              <a:latin typeface="+mn-lt"/>
              <a:ea typeface="+mn-ea"/>
              <a:cs typeface="+mn-cs"/>
            </a:rPr>
            <a:t>should be </a:t>
          </a:r>
        </a:p>
        <a:p>
          <a:r>
            <a:rPr lang="en-US" sz="1100">
              <a:solidFill>
                <a:schemeClr val="tx1"/>
              </a:solidFill>
              <a:latin typeface="+mn-lt"/>
              <a:ea typeface="+mn-ea"/>
              <a:cs typeface="+mn-cs"/>
            </a:rPr>
            <a:t>	used when an outlying value in a component is an obvious outlier, with the assumption that an approximation based on surrounding years is likely a better</a:t>
          </a:r>
          <a:br>
            <a:rPr lang="en-US" sz="1100">
              <a:solidFill>
                <a:schemeClr val="tx1"/>
              </a:solidFill>
              <a:latin typeface="+mn-lt"/>
              <a:ea typeface="+mn-ea"/>
              <a:cs typeface="+mn-cs"/>
            </a:rPr>
          </a:br>
          <a:r>
            <a:rPr lang="en-US" sz="1100" baseline="0">
              <a:solidFill>
                <a:schemeClr val="tx1"/>
              </a:solidFill>
              <a:latin typeface="+mn-lt"/>
              <a:ea typeface="+mn-ea"/>
              <a:cs typeface="+mn-cs"/>
            </a:rPr>
            <a:t> 	</a:t>
          </a:r>
          <a:r>
            <a:rPr lang="en-US" sz="1100">
              <a:solidFill>
                <a:schemeClr val="tx1"/>
              </a:solidFill>
              <a:latin typeface="+mn-lt"/>
              <a:ea typeface="+mn-ea"/>
              <a:cs typeface="+mn-cs"/>
            </a:rPr>
            <a:t>estimate than the calculated result from the underlying data.</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3 L	</a:t>
          </a:r>
          <a:r>
            <a:rPr lang="en-US" sz="1100">
              <a:solidFill>
                <a:schemeClr val="tx1"/>
              </a:solidFill>
              <a:latin typeface="+mn-lt"/>
              <a:ea typeface="+mn-ea"/>
              <a:cs typeface="+mn-cs"/>
            </a:rPr>
            <a:t>L (atest) – The Ecological Footprint and biocapacity results for all components for this country from this NFA Edition in the latest (or prior) data year seem 	reasonable. However total results over the time series seem incomplete or distorted. For publishing, no time series results should be shown. The latest (or</a:t>
          </a:r>
          <a:br>
            <a:rPr lang="en-US" sz="1100">
              <a:solidFill>
                <a:schemeClr val="tx1"/>
              </a:solidFill>
              <a:latin typeface="+mn-lt"/>
              <a:ea typeface="+mn-ea"/>
              <a:cs typeface="+mn-cs"/>
            </a:rPr>
          </a:br>
          <a:r>
            <a:rPr lang="en-US" sz="1100">
              <a:solidFill>
                <a:schemeClr val="tx1"/>
              </a:solidFill>
              <a:latin typeface="+mn-lt"/>
              <a:ea typeface="+mn-ea"/>
              <a:cs typeface="+mn-cs"/>
            </a:rPr>
            <a:t>	prior) data year with more reliable results for all Ecological Footprint and biocapacity components can be published in a table or map (indicated with</a:t>
          </a:r>
          <a:br>
            <a:rPr lang="en-US" sz="1100">
              <a:solidFill>
                <a:schemeClr val="tx1"/>
              </a:solidFill>
              <a:latin typeface="+mn-lt"/>
              <a:ea typeface="+mn-ea"/>
              <a:cs typeface="+mn-cs"/>
            </a:rPr>
          </a:br>
          <a:r>
            <a:rPr lang="en-US" sz="1100">
              <a:solidFill>
                <a:schemeClr val="tx1"/>
              </a:solidFill>
              <a:latin typeface="+mn-lt"/>
              <a:ea typeface="+mn-ea"/>
              <a:cs typeface="+mn-cs"/>
            </a:rPr>
            <a:t>	footnote if prior year).</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2	</a:t>
          </a:r>
          <a:r>
            <a:rPr lang="en-US" sz="1100" b="0">
              <a:solidFill>
                <a:schemeClr val="tx1"/>
              </a:solidFill>
              <a:latin typeface="+mn-lt"/>
              <a:ea typeface="+mn-ea"/>
              <a:cs typeface="+mn-cs"/>
            </a:rPr>
            <a:t>T</a:t>
          </a:r>
          <a:r>
            <a:rPr lang="en-US" sz="1100">
              <a:solidFill>
                <a:schemeClr val="tx1"/>
              </a:solidFill>
              <a:latin typeface="+mn-lt"/>
              <a:ea typeface="+mn-ea"/>
              <a:cs typeface="+mn-cs"/>
            </a:rPr>
            <a:t>he total Ecological Footprint and biocapacity results for the latest data year (or prior year) from this NFA Edition appear to be within a reasonable range,</a:t>
          </a:r>
          <a:br>
            <a:rPr lang="en-US" sz="1100">
              <a:solidFill>
                <a:schemeClr val="tx1"/>
              </a:solidFill>
              <a:latin typeface="+mn-lt"/>
              <a:ea typeface="+mn-ea"/>
              <a:cs typeface="+mn-cs"/>
            </a:rPr>
          </a:br>
          <a:r>
            <a:rPr lang="en-US" sz="1100">
              <a:solidFill>
                <a:schemeClr val="tx1"/>
              </a:solidFill>
              <a:latin typeface="+mn-lt"/>
              <a:ea typeface="+mn-ea"/>
              <a:cs typeface="+mn-cs"/>
            </a:rPr>
            <a:t> 	while some of the components are not. Also time series seem too incomplete to portray</a:t>
          </a:r>
          <a:r>
            <a:rPr lang="en-US" sz="1100" baseline="0">
              <a:solidFill>
                <a:schemeClr val="tx1"/>
              </a:solidFill>
              <a:latin typeface="+mn-lt"/>
              <a:ea typeface="+mn-ea"/>
              <a:cs typeface="+mn-cs"/>
            </a:rPr>
            <a:t> a reasonably accurate trend. </a:t>
          </a:r>
          <a:r>
            <a:rPr lang="en-US" sz="1100">
              <a:solidFill>
                <a:schemeClr val="tx1"/>
              </a:solidFill>
              <a:latin typeface="+mn-lt"/>
              <a:ea typeface="+mn-ea"/>
              <a:cs typeface="+mn-cs"/>
            </a:rPr>
            <a:t>The latest (or prior data) year total</a:t>
          </a:r>
          <a:br>
            <a:rPr lang="en-US" sz="1100">
              <a:solidFill>
                <a:schemeClr val="tx1"/>
              </a:solidFill>
              <a:latin typeface="+mn-lt"/>
              <a:ea typeface="+mn-ea"/>
              <a:cs typeface="+mn-cs"/>
            </a:rPr>
          </a:br>
          <a:r>
            <a:rPr lang="en-US" sz="1100">
              <a:solidFill>
                <a:schemeClr val="tx1"/>
              </a:solidFill>
              <a:latin typeface="+mn-lt"/>
              <a:ea typeface="+mn-ea"/>
              <a:cs typeface="+mn-cs"/>
            </a:rPr>
            <a:t> 	results can only be published in table or map form (and indicated with footnote if prior year).</a:t>
          </a:r>
        </a:p>
        <a:p>
          <a:endParaRPr lang="en-US" sz="1100" b="1">
            <a:solidFill>
              <a:schemeClr val="tx1"/>
            </a:solidFill>
            <a:latin typeface="+mn-lt"/>
            <a:ea typeface="+mn-ea"/>
            <a:cs typeface="+mn-cs"/>
          </a:endParaRPr>
        </a:p>
        <a:p>
          <a:r>
            <a:rPr lang="en-US" sz="1100" b="1">
              <a:solidFill>
                <a:schemeClr val="tx1"/>
              </a:solidFill>
              <a:latin typeface="+mn-lt"/>
              <a:ea typeface="+mn-ea"/>
              <a:cs typeface="+mn-cs"/>
            </a:rPr>
            <a:t>1	</a:t>
          </a:r>
          <a:r>
            <a:rPr lang="en-US" sz="1100">
              <a:solidFill>
                <a:schemeClr val="tx1"/>
              </a:solidFill>
              <a:latin typeface="+mn-lt"/>
              <a:ea typeface="+mn-ea"/>
              <a:cs typeface="+mn-cs"/>
            </a:rPr>
            <a:t>While the ratio between the total Ecological Footprint and biocapacity result for this country from this NFA Edition appears to be within a reasonable range, 	all other results</a:t>
          </a:r>
          <a:r>
            <a:rPr lang="en-US" sz="1100" baseline="0">
              <a:solidFill>
                <a:schemeClr val="tx1"/>
              </a:solidFill>
              <a:latin typeface="+mn-lt"/>
              <a:ea typeface="+mn-ea"/>
              <a:cs typeface="+mn-cs"/>
            </a:rPr>
            <a:t> seem too incomplete or distorted. </a:t>
          </a:r>
          <a:r>
            <a:rPr lang="en-US" sz="1100">
              <a:solidFill>
                <a:schemeClr val="tx1"/>
              </a:solidFill>
              <a:latin typeface="+mn-lt"/>
              <a:ea typeface="+mn-ea"/>
              <a:cs typeface="+mn-cs"/>
            </a:rPr>
            <a:t> For publishing, this ratio is</a:t>
          </a:r>
          <a:r>
            <a:rPr lang="en-US" sz="1100" baseline="0">
              <a:solidFill>
                <a:schemeClr val="tx1"/>
              </a:solidFill>
              <a:latin typeface="+mn-lt"/>
              <a:ea typeface="+mn-ea"/>
              <a:cs typeface="+mn-cs"/>
            </a:rPr>
            <a:t> the only result that can</a:t>
          </a:r>
          <a:r>
            <a:rPr lang="en-US" sz="1100">
              <a:solidFill>
                <a:schemeClr val="tx1"/>
              </a:solidFill>
              <a:latin typeface="+mn-lt"/>
              <a:ea typeface="+mn-ea"/>
              <a:cs typeface="+mn-cs"/>
            </a:rPr>
            <a:t> be used, for instance in representations in </a:t>
          </a:r>
          <a:br>
            <a:rPr lang="en-US" sz="1100">
              <a:solidFill>
                <a:schemeClr val="tx1"/>
              </a:solidFill>
              <a:latin typeface="+mn-lt"/>
              <a:ea typeface="+mn-ea"/>
              <a:cs typeface="+mn-cs"/>
            </a:rPr>
          </a:br>
          <a:r>
            <a:rPr lang="en-US" sz="1100">
              <a:solidFill>
                <a:schemeClr val="tx1"/>
              </a:solidFill>
              <a:latin typeface="+mn-lt"/>
              <a:ea typeface="+mn-ea"/>
              <a:cs typeface="+mn-cs"/>
            </a:rPr>
            <a:t>	creditor/debtor maps.</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0	</a:t>
          </a:r>
          <a:r>
            <a:rPr lang="en-US" sz="1100">
              <a:solidFill>
                <a:schemeClr val="tx1"/>
              </a:solidFill>
              <a:latin typeface="+mn-lt"/>
              <a:ea typeface="+mn-ea"/>
              <a:cs typeface="+mn-cs"/>
            </a:rPr>
            <a:t>While some data is collected for this country in this NFA Edition, insufficient data and/or other issues make the results for this country or territory </a:t>
          </a:r>
          <a:br>
            <a:rPr lang="en-US" sz="1100">
              <a:solidFill>
                <a:schemeClr val="tx1"/>
              </a:solidFill>
              <a:latin typeface="+mn-lt"/>
              <a:ea typeface="+mn-ea"/>
              <a:cs typeface="+mn-cs"/>
            </a:rPr>
          </a:br>
          <a:r>
            <a:rPr lang="en-US" sz="1100">
              <a:solidFill>
                <a:schemeClr val="tx1"/>
              </a:solidFill>
              <a:latin typeface="+mn-lt"/>
              <a:ea typeface="+mn-ea"/>
              <a:cs typeface="+mn-cs"/>
            </a:rPr>
            <a:t>	significantly incomplete. Therefore they cannot be used. No results for this country from this NFA Edition</a:t>
          </a:r>
          <a:r>
            <a:rPr lang="en-US" sz="1100" baseline="0">
              <a:solidFill>
                <a:schemeClr val="tx1"/>
              </a:solidFill>
              <a:latin typeface="+mn-lt"/>
              <a:ea typeface="+mn-ea"/>
              <a:cs typeface="+mn-cs"/>
            </a:rPr>
            <a:t> </a:t>
          </a:r>
          <a:r>
            <a:rPr lang="en-US" sz="1100">
              <a:solidFill>
                <a:schemeClr val="tx1"/>
              </a:solidFill>
              <a:latin typeface="+mn-lt"/>
              <a:ea typeface="+mn-ea"/>
              <a:cs typeface="+mn-cs"/>
            </a:rPr>
            <a:t>can be published in any form.</a:t>
          </a:r>
        </a:p>
        <a:p>
          <a:endParaRPr lang="en-US" sz="1100"/>
        </a:p>
        <a:p>
          <a:r>
            <a:rPr lang="en-US" sz="1100" b="1"/>
            <a:t>Note: </a:t>
          </a:r>
          <a:r>
            <a:rPr lang="en-US" sz="1100"/>
            <a:t>through further nation-specific research, preferably in collaborations with researchers from</a:t>
          </a:r>
          <a:r>
            <a:rPr lang="en-US" sz="1100" baseline="0"/>
            <a:t> those countries (particularly from government agencies) it is possible that the Data Quality score (i.e., the quality of the results) can be improved. Improved data sets, methodological improvements in the National Footprint Accounts, and better data cleaning processes have also helped </a:t>
          </a:r>
          <a:r>
            <a:rPr lang="en-US" sz="1100">
              <a:solidFill>
                <a:schemeClr val="tx1"/>
              </a:solidFill>
              <a:latin typeface="+mn-lt"/>
              <a:ea typeface="+mn-ea"/>
              <a:cs typeface="+mn-cs"/>
            </a:rPr>
            <a:t>to increase the Data Score of some country results in past Editions, as is likely in the future</a:t>
          </a:r>
          <a:r>
            <a:rPr lang="en-US" sz="1100" baseline="0"/>
            <a:t>.</a:t>
          </a:r>
          <a:endParaRPr lang="en-US" sz="1100"/>
        </a:p>
        <a:p>
          <a:endParaRPr lang="en-US" sz="1100"/>
        </a:p>
      </xdr:txBody>
    </xdr:sp>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Standard%20Graphs%20and%20Maps/HDI-EF/UNFINISHED-HDI-EF_NFA2012Edfor2009,2012HDIfor2009.xlsx"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000%20-%20world%20-%201961.csv" TargetMode="External"/></Relationships>
</file>

<file path=xl/externalLinks/_rels/externalLink3.xml.rels><?xml version="1.0" encoding="UTF-8" standalone="yes"?>
<Relationships xmlns="http://schemas.openxmlformats.org/package/2006/relationships"><Relationship Id="rId1" Type="http://schemas.microsoft.com/office/2006/relationships/xlExternalLinkPath/xlPathMissing" Target="National%20Footprint%20Account%20Template%20v2005-3.18.xls" TargetMode="External"/></Relationships>
</file>

<file path=xl/externalLinks/_rels/externalLink4.xml.rels><?xml version="1.0" encoding="UTF-8" standalone="yes"?>
<Relationships xmlns="http://schemas.openxmlformats.org/package/2006/relationships"><Relationship Id="rId1" Type="http://schemas.microsoft.com/office/2006/relationships/xlExternalLinkPath/xlPathMissing" Target="Copy%20of%20Egypt%202008.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NFA 2012)EFc2009_HD2009-Int"/>
      <sheetName val="HDI 2011Ed Interp"/>
      <sheetName val="(NFA 2011.2)EFc2008_HD2009"/>
      <sheetName val="(NFA 2011)EFc2008_HD2009"/>
      <sheetName val="(NFA 2011)EFc2008_HD2009 "/>
    </sheetNames>
    <sheetDataSet>
      <sheetData sheetId="0"/>
      <sheetData sheetId="1">
        <row r="7">
          <cell r="E7">
            <v>0.74752746642979773</v>
          </cell>
          <cell r="F7">
            <v>0.7523470049890193</v>
          </cell>
          <cell r="H7">
            <v>0.76198608210746421</v>
          </cell>
          <cell r="I7">
            <v>0.76680562066668578</v>
          </cell>
          <cell r="K7">
            <v>0.7764446977851307</v>
          </cell>
          <cell r="L7">
            <v>0.78126423634435227</v>
          </cell>
          <cell r="M7">
            <v>0.78608377490357562</v>
          </cell>
          <cell r="N7">
            <v>0.79090331346279719</v>
          </cell>
          <cell r="O7">
            <v>0.79572285202201953</v>
          </cell>
          <cell r="P7">
            <v>0.80054239058124166</v>
          </cell>
          <cell r="Q7">
            <v>0.80536192914046378</v>
          </cell>
          <cell r="R7">
            <v>0.81018146769968591</v>
          </cell>
          <cell r="S7">
            <v>0.81500100625890803</v>
          </cell>
          <cell r="T7">
            <v>0.81982054481813016</v>
          </cell>
          <cell r="U7">
            <v>0.82464008337735228</v>
          </cell>
          <cell r="V7">
            <v>0.82945962193657441</v>
          </cell>
          <cell r="W7">
            <v>0.83427916049579653</v>
          </cell>
          <cell r="X7">
            <v>0.83909869905501866</v>
          </cell>
          <cell r="Y7">
            <v>0.84391823761424112</v>
          </cell>
          <cell r="Z7">
            <v>0.85082357632333805</v>
          </cell>
          <cell r="AA7">
            <v>0.85772891503243498</v>
          </cell>
          <cell r="AB7">
            <v>0.86463425374153191</v>
          </cell>
          <cell r="AC7">
            <v>0.87153959245062884</v>
          </cell>
          <cell r="AD7">
            <v>0.87844493115972577</v>
          </cell>
          <cell r="AE7">
            <v>0.8853502698688227</v>
          </cell>
          <cell r="AF7">
            <v>0.89225560857791963</v>
          </cell>
          <cell r="AG7">
            <v>0.89916094728701657</v>
          </cell>
          <cell r="AH7">
            <v>0.9060662859961135</v>
          </cell>
          <cell r="AI7">
            <v>0.91297162470521043</v>
          </cell>
          <cell r="AJ7">
            <v>0.91803701026404805</v>
          </cell>
          <cell r="AK7">
            <v>0.92310239582288567</v>
          </cell>
          <cell r="AL7">
            <v>0.92816778138172329</v>
          </cell>
          <cell r="AM7">
            <v>0.93323316694056091</v>
          </cell>
          <cell r="AN7">
            <v>0.93829855249939831</v>
          </cell>
          <cell r="AO7">
            <v>0.93891877714140848</v>
          </cell>
          <cell r="AP7">
            <v>0.93953900178341865</v>
          </cell>
          <cell r="AQ7">
            <v>0.94015922642542882</v>
          </cell>
          <cell r="AR7">
            <v>0.94077945106743899</v>
          </cell>
        </row>
        <row r="8">
          <cell r="E8">
            <v>0.82720517183710918</v>
          </cell>
          <cell r="F8">
            <v>0.82947724656769317</v>
          </cell>
          <cell r="H8">
            <v>0.83402139602886116</v>
          </cell>
          <cell r="I8">
            <v>0.83629347075944516</v>
          </cell>
          <cell r="K8">
            <v>0.84083762022061226</v>
          </cell>
          <cell r="L8">
            <v>0.84310969495119625</v>
          </cell>
          <cell r="M8">
            <v>0.84538176968178025</v>
          </cell>
          <cell r="N8">
            <v>0.84765384441236424</v>
          </cell>
          <cell r="O8">
            <v>0.84992591914294779</v>
          </cell>
          <cell r="P8">
            <v>0.85219799387353168</v>
          </cell>
          <cell r="Q8">
            <v>0.85447006860411556</v>
          </cell>
          <cell r="R8">
            <v>0.85674214333469945</v>
          </cell>
          <cell r="S8">
            <v>0.85901421806528333</v>
          </cell>
          <cell r="T8">
            <v>0.86128629279586721</v>
          </cell>
          <cell r="U8">
            <v>0.8635583675264511</v>
          </cell>
          <cell r="V8">
            <v>0.86583044225703498</v>
          </cell>
          <cell r="W8">
            <v>0.86810251698761887</v>
          </cell>
          <cell r="X8">
            <v>0.87037459171820275</v>
          </cell>
          <cell r="Y8">
            <v>0.87264666644878708</v>
          </cell>
          <cell r="Z8">
            <v>0.87593626339867847</v>
          </cell>
          <cell r="AA8">
            <v>0.87922586034856987</v>
          </cell>
          <cell r="AB8">
            <v>0.88251545729846126</v>
          </cell>
          <cell r="AC8">
            <v>0.88580505424835265</v>
          </cell>
          <cell r="AD8">
            <v>0.88909465119824405</v>
          </cell>
          <cell r="AE8">
            <v>0.89238424814813544</v>
          </cell>
          <cell r="AF8">
            <v>0.89567384509802683</v>
          </cell>
          <cell r="AG8">
            <v>0.89896344204791823</v>
          </cell>
          <cell r="AH8">
            <v>0.90225303899780962</v>
          </cell>
          <cell r="AI8">
            <v>0.9055426359477009</v>
          </cell>
          <cell r="AJ8">
            <v>0.90803819053445989</v>
          </cell>
          <cell r="AK8">
            <v>0.91053374512121887</v>
          </cell>
          <cell r="AL8">
            <v>0.91302929970797786</v>
          </cell>
          <cell r="AM8">
            <v>0.91552485429473685</v>
          </cell>
          <cell r="AN8">
            <v>0.91802040888149583</v>
          </cell>
          <cell r="AO8">
            <v>0.9199325475892085</v>
          </cell>
          <cell r="AP8">
            <v>0.92184468629692118</v>
          </cell>
          <cell r="AQ8">
            <v>0.92375682500463385</v>
          </cell>
          <cell r="AR8">
            <v>0.92566896371234642</v>
          </cell>
        </row>
        <row r="9">
          <cell r="E9">
            <v>2806062.0213529798</v>
          </cell>
          <cell r="F9">
            <v>0.75378849754138066</v>
          </cell>
          <cell r="G9" t="str">
            <v>Albania</v>
          </cell>
          <cell r="H9">
            <v>2806062.0213529798</v>
          </cell>
          <cell r="I9">
            <v>0.76667166482478422</v>
          </cell>
          <cell r="K9">
            <v>0.7752604430137211</v>
          </cell>
          <cell r="L9">
            <v>0.77955483210818954</v>
          </cell>
          <cell r="M9">
            <v>0.78384922120265799</v>
          </cell>
          <cell r="N9">
            <v>0.78814361029712643</v>
          </cell>
          <cell r="O9">
            <v>0.79243799939159476</v>
          </cell>
          <cell r="P9">
            <v>0.79673238848606287</v>
          </cell>
          <cell r="Q9">
            <v>0.80102677758053109</v>
          </cell>
          <cell r="R9">
            <v>0.80532116667499931</v>
          </cell>
          <cell r="S9">
            <v>0.80961555576946753</v>
          </cell>
          <cell r="T9">
            <v>0.81390994486393575</v>
          </cell>
          <cell r="U9">
            <v>0.81820433395840397</v>
          </cell>
          <cell r="V9">
            <v>0.82249872305287219</v>
          </cell>
          <cell r="W9">
            <v>0.82679311214734041</v>
          </cell>
          <cell r="X9">
            <v>0.83108750124180863</v>
          </cell>
          <cell r="Y9">
            <v>0.83538189033627641</v>
          </cell>
          <cell r="Z9">
            <v>0.8399975265624201</v>
          </cell>
          <cell r="AA9">
            <v>0.8446131627885638</v>
          </cell>
          <cell r="AB9">
            <v>0.84922879901470749</v>
          </cell>
          <cell r="AC9">
            <v>0.85384443524085119</v>
          </cell>
          <cell r="AD9">
            <v>0.85846007146699488</v>
          </cell>
          <cell r="AE9">
            <v>0.86307570769313857</v>
          </cell>
          <cell r="AF9">
            <v>0.86769134391928227</v>
          </cell>
          <cell r="AG9">
            <v>0.87230698014542596</v>
          </cell>
          <cell r="AH9">
            <v>0.87692261637156965</v>
          </cell>
          <cell r="AI9">
            <v>0.88153825259771368</v>
          </cell>
          <cell r="AJ9">
            <v>0.88327060057359852</v>
          </cell>
          <cell r="AK9">
            <v>0.88500294854948336</v>
          </cell>
          <cell r="AL9">
            <v>0.8867352965253682</v>
          </cell>
          <cell r="AM9">
            <v>0.88846764450125304</v>
          </cell>
          <cell r="AN9">
            <v>0.89019999247713777</v>
          </cell>
          <cell r="AO9">
            <v>0.89402240048784742</v>
          </cell>
          <cell r="AP9">
            <v>0.89784480849855708</v>
          </cell>
          <cell r="AQ9">
            <v>0.90166721650926673</v>
          </cell>
          <cell r="AR9">
            <v>0.9054896245199765</v>
          </cell>
        </row>
        <row r="10">
          <cell r="E10">
            <v>19339937.9806078</v>
          </cell>
          <cell r="F10">
            <v>0.80663720220627599</v>
          </cell>
          <cell r="G10" t="str">
            <v>Algeria</v>
          </cell>
          <cell r="H10">
            <v>19339937.9806078</v>
          </cell>
          <cell r="I10">
            <v>0.8166407450903943</v>
          </cell>
          <cell r="K10">
            <v>0.82330977367980651</v>
          </cell>
          <cell r="L10">
            <v>0.82664428797451261</v>
          </cell>
          <cell r="M10">
            <v>0.82997880226921872</v>
          </cell>
          <cell r="N10">
            <v>0.83331331656392482</v>
          </cell>
          <cell r="O10">
            <v>0.83664783085863048</v>
          </cell>
          <cell r="P10">
            <v>0.83998234515333658</v>
          </cell>
          <cell r="Q10">
            <v>0.84331685944804269</v>
          </cell>
          <cell r="R10">
            <v>0.84665137374274879</v>
          </cell>
          <cell r="S10">
            <v>0.8499858880374549</v>
          </cell>
          <cell r="T10">
            <v>0.853320402332161</v>
          </cell>
          <cell r="U10">
            <v>0.8566549166268671</v>
          </cell>
          <cell r="V10">
            <v>0.85998943092157321</v>
          </cell>
          <cell r="W10">
            <v>0.86332394521627931</v>
          </cell>
          <cell r="X10">
            <v>0.86665845951098541</v>
          </cell>
          <cell r="Y10">
            <v>0.86999297380569163</v>
          </cell>
          <cell r="Z10">
            <v>0.87269954991190013</v>
          </cell>
          <cell r="AA10">
            <v>0.87540612601810863</v>
          </cell>
          <cell r="AB10">
            <v>0.87811270212431713</v>
          </cell>
          <cell r="AC10">
            <v>0.88081927823052564</v>
          </cell>
          <cell r="AD10">
            <v>0.88352585433673414</v>
          </cell>
          <cell r="AE10">
            <v>0.88623243044294264</v>
          </cell>
          <cell r="AF10">
            <v>0.88893900654915115</v>
          </cell>
          <cell r="AG10">
            <v>0.89164558265535965</v>
          </cell>
          <cell r="AH10">
            <v>0.89435215876156815</v>
          </cell>
          <cell r="AI10">
            <v>0.89705873486777621</v>
          </cell>
          <cell r="AJ10">
            <v>0.89809165087393328</v>
          </cell>
          <cell r="AK10">
            <v>0.89912456688009035</v>
          </cell>
          <cell r="AL10">
            <v>0.90015748288624742</v>
          </cell>
          <cell r="AM10">
            <v>0.90119039889240449</v>
          </cell>
          <cell r="AN10">
            <v>0.90222331489856133</v>
          </cell>
          <cell r="AO10">
            <v>0.9032582092590774</v>
          </cell>
          <cell r="AP10">
            <v>0.90429310361959347</v>
          </cell>
          <cell r="AQ10">
            <v>0.90532799798010954</v>
          </cell>
          <cell r="AR10">
            <v>0.90636289234062561</v>
          </cell>
        </row>
        <row r="11">
          <cell r="E11">
            <v>53787975.679527402</v>
          </cell>
          <cell r="F11">
            <v>0.77461416854287446</v>
          </cell>
          <cell r="G11" t="str">
            <v>Angola</v>
          </cell>
          <cell r="H11">
            <v>53787975.679527402</v>
          </cell>
          <cell r="I11">
            <v>0.78298361422724749</v>
          </cell>
          <cell r="K11">
            <v>0.78856324468349648</v>
          </cell>
          <cell r="L11">
            <v>0.79135305991162141</v>
          </cell>
          <cell r="M11">
            <v>0.79414287513974546</v>
          </cell>
          <cell r="N11">
            <v>0.7969326903678704</v>
          </cell>
          <cell r="O11">
            <v>0.79972250559599467</v>
          </cell>
          <cell r="P11">
            <v>0.80251232082411916</v>
          </cell>
          <cell r="Q11">
            <v>0.80530213605224366</v>
          </cell>
          <cell r="R11">
            <v>0.80809195128036815</v>
          </cell>
          <cell r="S11">
            <v>0.81088176650849264</v>
          </cell>
          <cell r="T11">
            <v>0.81367158173661713</v>
          </cell>
          <cell r="U11">
            <v>0.81646139696474163</v>
          </cell>
          <cell r="V11">
            <v>0.81925121219286612</v>
          </cell>
          <cell r="W11">
            <v>0.82204102742099061</v>
          </cell>
          <cell r="X11">
            <v>0.8248308426491151</v>
          </cell>
          <cell r="Y11">
            <v>0.82762065787724004</v>
          </cell>
          <cell r="Z11">
            <v>0.83266070083966359</v>
          </cell>
          <cell r="AA11">
            <v>0.83770074380208714</v>
          </cell>
          <cell r="AB11">
            <v>0.8427407867645107</v>
          </cell>
          <cell r="AC11">
            <v>0.84778082972693425</v>
          </cell>
          <cell r="AD11">
            <v>0.8528208726893578</v>
          </cell>
          <cell r="AE11">
            <v>0.85786091565178135</v>
          </cell>
          <cell r="AF11">
            <v>0.8629009586142049</v>
          </cell>
          <cell r="AG11">
            <v>0.86794100157662846</v>
          </cell>
          <cell r="AH11">
            <v>0.87298104453905201</v>
          </cell>
          <cell r="AI11">
            <v>0.87802108750147545</v>
          </cell>
          <cell r="AJ11">
            <v>0.88225917574697676</v>
          </cell>
          <cell r="AK11">
            <v>0.88649726399247808</v>
          </cell>
          <cell r="AL11">
            <v>0.89073535223797939</v>
          </cell>
          <cell r="AM11">
            <v>0.89497344048348071</v>
          </cell>
          <cell r="AN11">
            <v>0.89921152872898191</v>
          </cell>
          <cell r="AO11">
            <v>0.90094333896781009</v>
          </cell>
          <cell r="AP11">
            <v>0.90267514920663827</v>
          </cell>
          <cell r="AQ11">
            <v>0.90440695944546645</v>
          </cell>
          <cell r="AR11">
            <v>0.90613876968429485</v>
          </cell>
        </row>
        <row r="12">
          <cell r="E12">
            <v>282616617.97618699</v>
          </cell>
          <cell r="F12">
            <v>0.78148966519593621</v>
          </cell>
          <cell r="G12" t="str">
            <v>Argentina</v>
          </cell>
          <cell r="H12">
            <v>282616617.97618699</v>
          </cell>
          <cell r="I12">
            <v>0.79344049951333773</v>
          </cell>
          <cell r="K12">
            <v>0.8014077223916054</v>
          </cell>
          <cell r="L12">
            <v>0.80539133383073924</v>
          </cell>
          <cell r="M12">
            <v>0.80937494526987308</v>
          </cell>
          <cell r="N12">
            <v>0.81335855670900692</v>
          </cell>
          <cell r="O12">
            <v>0.8173421681481412</v>
          </cell>
          <cell r="P12">
            <v>0.82132577958727504</v>
          </cell>
          <cell r="Q12">
            <v>0.82530939102640888</v>
          </cell>
          <cell r="R12">
            <v>0.82929300246554272</v>
          </cell>
          <cell r="S12">
            <v>0.83327661390467656</v>
          </cell>
          <cell r="T12">
            <v>0.83726022534381039</v>
          </cell>
          <cell r="U12">
            <v>0.84124383678294423</v>
          </cell>
          <cell r="V12">
            <v>0.84522744822207807</v>
          </cell>
          <cell r="W12">
            <v>0.84921105966121191</v>
          </cell>
          <cell r="X12">
            <v>0.85319467110034575</v>
          </cell>
          <cell r="Y12">
            <v>0.85717828253947925</v>
          </cell>
          <cell r="Z12">
            <v>0.85932418960292301</v>
          </cell>
          <cell r="AA12">
            <v>0.86147009666636676</v>
          </cell>
          <cell r="AB12">
            <v>0.86361600372981051</v>
          </cell>
          <cell r="AC12">
            <v>0.86576191079325426</v>
          </cell>
          <cell r="AD12">
            <v>0.86790781785669802</v>
          </cell>
          <cell r="AE12">
            <v>0.87005372492014177</v>
          </cell>
          <cell r="AF12">
            <v>0.87219963198358552</v>
          </cell>
          <cell r="AG12">
            <v>0.87434553904702927</v>
          </cell>
          <cell r="AH12">
            <v>0.87649144611047303</v>
          </cell>
          <cell r="AI12">
            <v>0.87863735317391656</v>
          </cell>
          <cell r="AJ12">
            <v>0.88138669493625921</v>
          </cell>
          <cell r="AK12">
            <v>0.88413603669860186</v>
          </cell>
          <cell r="AL12">
            <v>0.88688537846094451</v>
          </cell>
          <cell r="AM12">
            <v>0.88963472022328716</v>
          </cell>
          <cell r="AN12">
            <v>0.89238406198562981</v>
          </cell>
          <cell r="AO12">
            <v>0.89508530030622435</v>
          </cell>
          <cell r="AP12">
            <v>0.8977865386268189</v>
          </cell>
          <cell r="AQ12">
            <v>0.90048777694741344</v>
          </cell>
          <cell r="AR12">
            <v>0.9031890152680081</v>
          </cell>
        </row>
        <row r="13">
          <cell r="E13">
            <v>2230760.8477215702</v>
          </cell>
          <cell r="F13">
            <v>0.69317306372467158</v>
          </cell>
          <cell r="G13" t="str">
            <v>Armenia</v>
          </cell>
          <cell r="H13">
            <v>2230760.8477215702</v>
          </cell>
          <cell r="I13">
            <v>0.70721260792210039</v>
          </cell>
          <cell r="K13">
            <v>0.71657230405371841</v>
          </cell>
          <cell r="L13">
            <v>0.72125215211952742</v>
          </cell>
          <cell r="M13">
            <v>0.72593200018533821</v>
          </cell>
          <cell r="N13">
            <v>0.73061184825114722</v>
          </cell>
          <cell r="O13">
            <v>0.73529169631695668</v>
          </cell>
          <cell r="P13">
            <v>0.73997154438276613</v>
          </cell>
          <cell r="Q13">
            <v>0.74465139244857559</v>
          </cell>
          <cell r="R13">
            <v>0.74933124051438504</v>
          </cell>
          <cell r="S13">
            <v>0.7540110885801945</v>
          </cell>
          <cell r="T13">
            <v>0.75869093664600395</v>
          </cell>
          <cell r="U13">
            <v>0.76337078471181341</v>
          </cell>
          <cell r="V13">
            <v>0.76805063277762287</v>
          </cell>
          <cell r="W13">
            <v>0.77273048084343232</v>
          </cell>
          <cell r="X13">
            <v>0.77741032890924178</v>
          </cell>
          <cell r="Y13">
            <v>0.78209017697505112</v>
          </cell>
          <cell r="Z13">
            <v>0.79074697583230613</v>
          </cell>
          <cell r="AA13">
            <v>0.79940377468956114</v>
          </cell>
          <cell r="AB13">
            <v>0.80806057354681615</v>
          </cell>
          <cell r="AC13">
            <v>0.81671737240407116</v>
          </cell>
          <cell r="AD13">
            <v>0.82537417126132617</v>
          </cell>
          <cell r="AE13">
            <v>0.83403097011858118</v>
          </cell>
          <cell r="AF13">
            <v>0.84268776897583619</v>
          </cell>
          <cell r="AG13">
            <v>0.8513445678330912</v>
          </cell>
          <cell r="AH13">
            <v>0.86000136669034621</v>
          </cell>
          <cell r="AI13">
            <v>0.86865816554760111</v>
          </cell>
          <cell r="AJ13">
            <v>0.87462201916296867</v>
          </cell>
          <cell r="AK13">
            <v>0.88058587277833622</v>
          </cell>
          <cell r="AL13">
            <v>0.88654972639370377</v>
          </cell>
          <cell r="AM13">
            <v>0.89251358000907133</v>
          </cell>
          <cell r="AN13">
            <v>0.8984774336244391</v>
          </cell>
          <cell r="AO13">
            <v>0.90022359909253369</v>
          </cell>
          <cell r="AP13">
            <v>0.90196976456062827</v>
          </cell>
          <cell r="AQ13">
            <v>0.90371593002872286</v>
          </cell>
          <cell r="AR13">
            <v>0.90546209549681744</v>
          </cell>
        </row>
        <row r="14">
          <cell r="E14">
            <v>313552408.796121</v>
          </cell>
          <cell r="F14" t="e">
            <v>#VALUE!</v>
          </cell>
          <cell r="G14" t="str">
            <v>Australia</v>
          </cell>
          <cell r="H14">
            <v>313552408.796121</v>
          </cell>
          <cell r="I14" t="e">
            <v>#VALUE!</v>
          </cell>
          <cell r="K14" t="e">
            <v>#VALUE!</v>
          </cell>
          <cell r="L14" t="e">
            <v>#VALUE!</v>
          </cell>
          <cell r="M14" t="e">
            <v>#VALUE!</v>
          </cell>
          <cell r="N14" t="e">
            <v>#VALUE!</v>
          </cell>
          <cell r="O14" t="str">
            <v>..</v>
          </cell>
          <cell r="P14" t="e">
            <v>#VALUE!</v>
          </cell>
          <cell r="Q14" t="e">
            <v>#VALUE!</v>
          </cell>
          <cell r="R14" t="e">
            <v>#VALUE!</v>
          </cell>
          <cell r="S14" t="e">
            <v>#VALUE!</v>
          </cell>
          <cell r="T14" t="e">
            <v>#VALUE!</v>
          </cell>
          <cell r="U14" t="e">
            <v>#VALUE!</v>
          </cell>
          <cell r="V14" t="e">
            <v>#VALUE!</v>
          </cell>
          <cell r="W14" t="e">
            <v>#VALUE!</v>
          </cell>
          <cell r="X14" t="e">
            <v>#VALUE!</v>
          </cell>
          <cell r="Y14" t="str">
            <v>..</v>
          </cell>
          <cell r="Z14" t="e">
            <v>#VALUE!</v>
          </cell>
          <cell r="AA14" t="e">
            <v>#VALUE!</v>
          </cell>
          <cell r="AB14" t="e">
            <v>#VALUE!</v>
          </cell>
          <cell r="AC14" t="e">
            <v>#VALUE!</v>
          </cell>
          <cell r="AD14" t="e">
            <v>#VALUE!</v>
          </cell>
          <cell r="AE14" t="e">
            <v>#VALUE!</v>
          </cell>
          <cell r="AF14" t="e">
            <v>#VALUE!</v>
          </cell>
          <cell r="AG14" t="e">
            <v>#VALUE!</v>
          </cell>
          <cell r="AH14" t="e">
            <v>#VALUE!</v>
          </cell>
          <cell r="AI14" t="str">
            <v>..</v>
          </cell>
          <cell r="AJ14" t="e">
            <v>#VALUE!</v>
          </cell>
          <cell r="AK14" t="e">
            <v>#VALUE!</v>
          </cell>
          <cell r="AL14" t="e">
            <v>#VALUE!</v>
          </cell>
          <cell r="AM14" t="e">
            <v>#VALUE!</v>
          </cell>
          <cell r="AN14" t="str">
            <v>..</v>
          </cell>
          <cell r="AO14" t="e">
            <v>#VALUE!</v>
          </cell>
          <cell r="AP14" t="e">
            <v>#VALUE!</v>
          </cell>
          <cell r="AQ14" t="e">
            <v>#VALUE!</v>
          </cell>
          <cell r="AR14" t="str">
            <v>..</v>
          </cell>
        </row>
        <row r="15">
          <cell r="E15">
            <v>27838076.945729099</v>
          </cell>
          <cell r="F15">
            <v>0.67256519024004646</v>
          </cell>
          <cell r="G15" t="str">
            <v>Austria</v>
          </cell>
          <cell r="H15">
            <v>27838076.945729099</v>
          </cell>
          <cell r="I15">
            <v>0.69187375688172814</v>
          </cell>
          <cell r="K15">
            <v>0.70474613464284808</v>
          </cell>
          <cell r="L15">
            <v>0.71118232352340804</v>
          </cell>
          <cell r="M15">
            <v>0.71761851240396979</v>
          </cell>
          <cell r="N15">
            <v>0.72405470128452976</v>
          </cell>
          <cell r="O15">
            <v>0.73049089016509061</v>
          </cell>
          <cell r="P15">
            <v>0.73692707904565102</v>
          </cell>
          <cell r="Q15">
            <v>0.74336326792621144</v>
          </cell>
          <cell r="R15">
            <v>0.74979945680677185</v>
          </cell>
          <cell r="S15">
            <v>0.75623564568733226</v>
          </cell>
          <cell r="T15">
            <v>0.76267183456789267</v>
          </cell>
          <cell r="U15">
            <v>0.76910802344845308</v>
          </cell>
          <cell r="V15">
            <v>0.77554421232901349</v>
          </cell>
          <cell r="W15">
            <v>0.78198040120957391</v>
          </cell>
          <cell r="X15">
            <v>0.78841659009013432</v>
          </cell>
          <cell r="Y15">
            <v>0.79485277897069517</v>
          </cell>
          <cell r="Z15">
            <v>0.80174579580918814</v>
          </cell>
          <cell r="AA15">
            <v>0.80863881264768112</v>
          </cell>
          <cell r="AB15">
            <v>0.81553182948617409</v>
          </cell>
          <cell r="AC15">
            <v>0.82242484632466706</v>
          </cell>
          <cell r="AD15">
            <v>0.82931786316316003</v>
          </cell>
          <cell r="AE15">
            <v>0.836210880001653</v>
          </cell>
          <cell r="AF15">
            <v>0.84310389684014597</v>
          </cell>
          <cell r="AG15">
            <v>0.84999691367863894</v>
          </cell>
          <cell r="AH15">
            <v>0.85688993051713191</v>
          </cell>
          <cell r="AI15">
            <v>0.86378294735562511</v>
          </cell>
          <cell r="AJ15">
            <v>0.87004432914575636</v>
          </cell>
          <cell r="AK15">
            <v>0.87630571093588761</v>
          </cell>
          <cell r="AL15">
            <v>0.88256709272601885</v>
          </cell>
          <cell r="AM15">
            <v>0.8888284745161501</v>
          </cell>
          <cell r="AN15">
            <v>0.89508985630628157</v>
          </cell>
          <cell r="AO15">
            <v>0.89639826712442927</v>
          </cell>
          <cell r="AP15">
            <v>0.89770667794257697</v>
          </cell>
          <cell r="AQ15">
            <v>0.89901508876072467</v>
          </cell>
          <cell r="AR15">
            <v>0.90032349957887237</v>
          </cell>
        </row>
        <row r="16">
          <cell r="E16">
            <v>6442545.3455310101</v>
          </cell>
          <cell r="F16">
            <v>0.75788998685849407</v>
          </cell>
          <cell r="G16" t="str">
            <v>Azerbaijan</v>
          </cell>
          <cell r="H16">
            <v>6442545.3455310101</v>
          </cell>
          <cell r="I16">
            <v>0.76700777060751069</v>
          </cell>
          <cell r="K16">
            <v>0.77308629310685451</v>
          </cell>
          <cell r="L16">
            <v>0.7761255543565273</v>
          </cell>
          <cell r="M16">
            <v>0.77916481560619921</v>
          </cell>
          <cell r="N16">
            <v>0.78220407685587112</v>
          </cell>
          <cell r="O16">
            <v>0.78524333810554381</v>
          </cell>
          <cell r="P16">
            <v>0.78828259935521594</v>
          </cell>
          <cell r="Q16">
            <v>0.79132186060488807</v>
          </cell>
          <cell r="R16">
            <v>0.7943611218545602</v>
          </cell>
          <cell r="S16">
            <v>0.79740038310423234</v>
          </cell>
          <cell r="T16">
            <v>0.80043964435390447</v>
          </cell>
          <cell r="U16">
            <v>0.8034789056035766</v>
          </cell>
          <cell r="V16">
            <v>0.80651816685324873</v>
          </cell>
          <cell r="W16">
            <v>0.80955742810292086</v>
          </cell>
          <cell r="X16">
            <v>0.81259668935259299</v>
          </cell>
          <cell r="Y16">
            <v>0.81563595060226557</v>
          </cell>
          <cell r="Z16">
            <v>0.82352089480561586</v>
          </cell>
          <cell r="AA16">
            <v>0.83140583900896614</v>
          </cell>
          <cell r="AB16">
            <v>0.83929078321231643</v>
          </cell>
          <cell r="AC16">
            <v>0.84717572741566671</v>
          </cell>
          <cell r="AD16">
            <v>0.855060671619017</v>
          </cell>
          <cell r="AE16">
            <v>0.86294561582236728</v>
          </cell>
          <cell r="AF16">
            <v>0.87083056002571757</v>
          </cell>
          <cell r="AG16">
            <v>0.87871550422906786</v>
          </cell>
          <cell r="AH16">
            <v>0.88660044843241814</v>
          </cell>
          <cell r="AI16">
            <v>0.89448539263576854</v>
          </cell>
          <cell r="AJ16">
            <v>0.89481717112662451</v>
          </cell>
          <cell r="AK16">
            <v>0.89514894961748048</v>
          </cell>
          <cell r="AL16">
            <v>0.89548072810833645</v>
          </cell>
          <cell r="AM16">
            <v>0.89581250659919243</v>
          </cell>
          <cell r="AN16">
            <v>0.8961442850900484</v>
          </cell>
          <cell r="AO16">
            <v>0.89656673862757275</v>
          </cell>
          <cell r="AP16">
            <v>0.89698919216509709</v>
          </cell>
          <cell r="AQ16">
            <v>0.89741164570262144</v>
          </cell>
          <cell r="AR16">
            <v>0.89783409924014579</v>
          </cell>
        </row>
        <row r="17">
          <cell r="E17">
            <v>32875149.916281998</v>
          </cell>
          <cell r="F17">
            <v>0.78854676234431009</v>
          </cell>
          <cell r="G17" t="str">
            <v>Belarus</v>
          </cell>
          <cell r="H17">
            <v>32875149.916281998</v>
          </cell>
          <cell r="I17">
            <v>0.7956274499776792</v>
          </cell>
          <cell r="K17">
            <v>0.80034790839992587</v>
          </cell>
          <cell r="L17">
            <v>0.8027081376110492</v>
          </cell>
          <cell r="M17">
            <v>0.80506836682217253</v>
          </cell>
          <cell r="N17">
            <v>0.80742859603329586</v>
          </cell>
          <cell r="O17">
            <v>0.80978882524441886</v>
          </cell>
          <cell r="P17">
            <v>0.81214905445554209</v>
          </cell>
          <cell r="Q17">
            <v>0.81450928366666531</v>
          </cell>
          <cell r="R17">
            <v>0.81686951287778853</v>
          </cell>
          <cell r="S17">
            <v>0.81922974208891175</v>
          </cell>
          <cell r="T17">
            <v>0.82158997130003497</v>
          </cell>
          <cell r="U17">
            <v>0.82395020051115819</v>
          </cell>
          <cell r="V17">
            <v>0.82631042972228141</v>
          </cell>
          <cell r="W17">
            <v>0.82867065893340464</v>
          </cell>
          <cell r="X17">
            <v>0.83103088814452786</v>
          </cell>
          <cell r="Y17">
            <v>0.8333911173556513</v>
          </cell>
          <cell r="Z17">
            <v>0.83734100752730645</v>
          </cell>
          <cell r="AA17">
            <v>0.84129089769896159</v>
          </cell>
          <cell r="AB17">
            <v>0.84524078787061674</v>
          </cell>
          <cell r="AC17">
            <v>0.84919067804227188</v>
          </cell>
          <cell r="AD17">
            <v>0.85314056821392703</v>
          </cell>
          <cell r="AE17">
            <v>0.85709045838558218</v>
          </cell>
          <cell r="AF17">
            <v>0.86104034855723732</v>
          </cell>
          <cell r="AG17">
            <v>0.86499023872889247</v>
          </cell>
          <cell r="AH17">
            <v>0.86894012890054761</v>
          </cell>
          <cell r="AI17">
            <v>0.87289001907220254</v>
          </cell>
          <cell r="AJ17">
            <v>0.87629763450848785</v>
          </cell>
          <cell r="AK17">
            <v>0.87970524994477317</v>
          </cell>
          <cell r="AL17">
            <v>0.88311286538105849</v>
          </cell>
          <cell r="AM17">
            <v>0.8865204808173438</v>
          </cell>
          <cell r="AN17">
            <v>0.88992809625362912</v>
          </cell>
          <cell r="AO17">
            <v>0.89213264488952559</v>
          </cell>
          <cell r="AP17">
            <v>0.89433719352542207</v>
          </cell>
          <cell r="AQ17">
            <v>0.89654174216131854</v>
          </cell>
          <cell r="AR17">
            <v>0.89874629079721491</v>
          </cell>
        </row>
        <row r="18">
          <cell r="E18">
            <v>14139941.449790999</v>
          </cell>
          <cell r="F18">
            <v>0.7348594768171246</v>
          </cell>
          <cell r="G18" t="str">
            <v>Belgium</v>
          </cell>
          <cell r="H18">
            <v>14139941.449790999</v>
          </cell>
          <cell r="I18">
            <v>0.74940488882090506</v>
          </cell>
          <cell r="K18">
            <v>0.75910183015675869</v>
          </cell>
          <cell r="L18">
            <v>0.76395030082468551</v>
          </cell>
          <cell r="M18">
            <v>0.76879877149261233</v>
          </cell>
          <cell r="N18">
            <v>0.77364724216053915</v>
          </cell>
          <cell r="O18">
            <v>0.77849571282846541</v>
          </cell>
          <cell r="P18">
            <v>0.78334418349639212</v>
          </cell>
          <cell r="Q18">
            <v>0.78819265416431883</v>
          </cell>
          <cell r="R18">
            <v>0.79304112483224554</v>
          </cell>
          <cell r="S18">
            <v>0.79788959550017224</v>
          </cell>
          <cell r="T18">
            <v>0.80273806616809895</v>
          </cell>
          <cell r="U18">
            <v>0.80758653683602566</v>
          </cell>
          <cell r="V18">
            <v>0.81243500750395237</v>
          </cell>
          <cell r="W18">
            <v>0.81728347817187907</v>
          </cell>
          <cell r="X18">
            <v>0.82213194883980578</v>
          </cell>
          <cell r="Y18">
            <v>0.82698041950773282</v>
          </cell>
          <cell r="Z18">
            <v>0.83110851930432827</v>
          </cell>
          <cell r="AA18">
            <v>0.83523661910092373</v>
          </cell>
          <cell r="AB18">
            <v>0.83936471889751918</v>
          </cell>
          <cell r="AC18">
            <v>0.84349281869411463</v>
          </cell>
          <cell r="AD18">
            <v>0.84762091849071008</v>
          </cell>
          <cell r="AE18">
            <v>0.85174901828730554</v>
          </cell>
          <cell r="AF18">
            <v>0.85587711808390099</v>
          </cell>
          <cell r="AG18">
            <v>0.86000521788049644</v>
          </cell>
          <cell r="AH18">
            <v>0.86413331767709189</v>
          </cell>
          <cell r="AI18">
            <v>0.86826141747368779</v>
          </cell>
          <cell r="AJ18">
            <v>0.87190012949542506</v>
          </cell>
          <cell r="AK18">
            <v>0.87553884151716233</v>
          </cell>
          <cell r="AL18">
            <v>0.87917755353889959</v>
          </cell>
          <cell r="AM18">
            <v>0.88281626556063686</v>
          </cell>
          <cell r="AN18">
            <v>0.88645497758237402</v>
          </cell>
          <cell r="AO18">
            <v>0.8886499706291795</v>
          </cell>
          <cell r="AP18">
            <v>0.89084496367598498</v>
          </cell>
          <cell r="AQ18">
            <v>0.89303995672279046</v>
          </cell>
          <cell r="AR18">
            <v>0.89523494976959606</v>
          </cell>
        </row>
        <row r="19">
          <cell r="E19">
            <v>8191501.7125691697</v>
          </cell>
          <cell r="F19">
            <v>0.63796380778103234</v>
          </cell>
          <cell r="G19" t="str">
            <v>Benin</v>
          </cell>
          <cell r="H19">
            <v>8191501.7125691697</v>
          </cell>
          <cell r="I19">
            <v>0.66132416239379488</v>
          </cell>
          <cell r="K19">
            <v>0.67689773213563598</v>
          </cell>
          <cell r="L19">
            <v>0.68468451700655741</v>
          </cell>
          <cell r="M19">
            <v>0.69247130187747707</v>
          </cell>
          <cell r="N19">
            <v>0.70025808674839851</v>
          </cell>
          <cell r="O19">
            <v>0.70804487161931851</v>
          </cell>
          <cell r="P19">
            <v>0.71583165649023917</v>
          </cell>
          <cell r="Q19">
            <v>0.72361844136115983</v>
          </cell>
          <cell r="R19">
            <v>0.73140522623208049</v>
          </cell>
          <cell r="S19">
            <v>0.73919201110300115</v>
          </cell>
          <cell r="T19">
            <v>0.74697879597392181</v>
          </cell>
          <cell r="U19">
            <v>0.75476558084484247</v>
          </cell>
          <cell r="V19">
            <v>0.76255236571576313</v>
          </cell>
          <cell r="W19">
            <v>0.77033915058668379</v>
          </cell>
          <cell r="X19">
            <v>0.77812593545760445</v>
          </cell>
          <cell r="Y19">
            <v>0.78591272032852522</v>
          </cell>
          <cell r="Z19">
            <v>0.78975904023933907</v>
          </cell>
          <cell r="AA19">
            <v>0.79360536015015293</v>
          </cell>
          <cell r="AB19">
            <v>0.79745168006096678</v>
          </cell>
          <cell r="AC19">
            <v>0.80129799997178064</v>
          </cell>
          <cell r="AD19">
            <v>0.80514431988259449</v>
          </cell>
          <cell r="AE19">
            <v>0.80899063979340835</v>
          </cell>
          <cell r="AF19">
            <v>0.81283695970422221</v>
          </cell>
          <cell r="AG19">
            <v>0.81668327961503606</v>
          </cell>
          <cell r="AH19">
            <v>0.82052959952584992</v>
          </cell>
          <cell r="AI19">
            <v>0.82437591943666422</v>
          </cell>
          <cell r="AJ19">
            <v>0.82955582181647236</v>
          </cell>
          <cell r="AK19">
            <v>0.8347357241962805</v>
          </cell>
          <cell r="AL19">
            <v>0.83991562657608865</v>
          </cell>
          <cell r="AM19">
            <v>0.84509552895589679</v>
          </cell>
          <cell r="AN19">
            <v>0.85027543133570493</v>
          </cell>
          <cell r="AO19">
            <v>0.85976826102068638</v>
          </cell>
          <cell r="AP19">
            <v>0.86926109070566782</v>
          </cell>
          <cell r="AQ19">
            <v>0.87875392039064926</v>
          </cell>
          <cell r="AR19">
            <v>0.88824675007563081</v>
          </cell>
        </row>
        <row r="20">
          <cell r="E20">
            <v>176848479.019811</v>
          </cell>
          <cell r="F20">
            <v>0.72100430516628933</v>
          </cell>
          <cell r="G20" t="str">
            <v>Bolivia</v>
          </cell>
          <cell r="H20">
            <v>176848479.019811</v>
          </cell>
          <cell r="I20">
            <v>0.73462165595760176</v>
          </cell>
          <cell r="K20">
            <v>0.7436998898184779</v>
          </cell>
          <cell r="L20">
            <v>0.74823900674891597</v>
          </cell>
          <cell r="M20">
            <v>0.75277812367935226</v>
          </cell>
          <cell r="N20">
            <v>0.75731724060979033</v>
          </cell>
          <cell r="O20">
            <v>0.7618563575402284</v>
          </cell>
          <cell r="P20">
            <v>0.76639547447066614</v>
          </cell>
          <cell r="Q20">
            <v>0.77093459140110387</v>
          </cell>
          <cell r="R20">
            <v>0.77547370833154161</v>
          </cell>
          <cell r="S20">
            <v>0.78001282526197935</v>
          </cell>
          <cell r="T20">
            <v>0.78455194219241708</v>
          </cell>
          <cell r="U20">
            <v>0.78909105912285482</v>
          </cell>
          <cell r="V20">
            <v>0.79363017605329256</v>
          </cell>
          <cell r="W20">
            <v>0.79816929298373029</v>
          </cell>
          <cell r="X20">
            <v>0.80270840991416803</v>
          </cell>
          <cell r="Y20">
            <v>0.80724752684460621</v>
          </cell>
          <cell r="Z20">
            <v>0.81280093108614637</v>
          </cell>
          <cell r="AA20">
            <v>0.81835433532768653</v>
          </cell>
          <cell r="AB20">
            <v>0.82390773956922669</v>
          </cell>
          <cell r="AC20">
            <v>0.82946114381076685</v>
          </cell>
          <cell r="AD20">
            <v>0.83501454805230702</v>
          </cell>
          <cell r="AE20">
            <v>0.84056795229384718</v>
          </cell>
          <cell r="AF20">
            <v>0.84612135653538734</v>
          </cell>
          <cell r="AG20">
            <v>0.8516747607769275</v>
          </cell>
          <cell r="AH20">
            <v>0.85722816501846766</v>
          </cell>
          <cell r="AI20">
            <v>0.86278156926000771</v>
          </cell>
          <cell r="AJ20">
            <v>0.86883762182097757</v>
          </cell>
          <cell r="AK20">
            <v>0.87489367438194743</v>
          </cell>
          <cell r="AL20">
            <v>0.88094972694291729</v>
          </cell>
          <cell r="AM20">
            <v>0.88700577950388715</v>
          </cell>
          <cell r="AN20">
            <v>0.89306183206485723</v>
          </cell>
          <cell r="AO20">
            <v>0.89394390350166097</v>
          </cell>
          <cell r="AP20">
            <v>0.89482597493846472</v>
          </cell>
          <cell r="AQ20">
            <v>0.89570804637526846</v>
          </cell>
          <cell r="AR20">
            <v>0.89659011781207232</v>
          </cell>
        </row>
        <row r="21">
          <cell r="E21">
            <v>6171992.5303660901</v>
          </cell>
          <cell r="F21">
            <v>0.53659562811817807</v>
          </cell>
          <cell r="G21" t="str">
            <v>Bosnia and Herzegovina</v>
          </cell>
          <cell r="H21">
            <v>6171992.5303660901</v>
          </cell>
          <cell r="I21">
            <v>0.56901495176213501</v>
          </cell>
          <cell r="K21">
            <v>0.59062783419144083</v>
          </cell>
          <cell r="L21">
            <v>0.60143427540609196</v>
          </cell>
          <cell r="M21">
            <v>0.61224071662074664</v>
          </cell>
          <cell r="N21">
            <v>0.62304715783539777</v>
          </cell>
          <cell r="O21">
            <v>0.63385359905005134</v>
          </cell>
          <cell r="P21">
            <v>0.64466004026470414</v>
          </cell>
          <cell r="Q21">
            <v>0.65546648147935693</v>
          </cell>
          <cell r="R21">
            <v>0.66627292269400973</v>
          </cell>
          <cell r="S21">
            <v>0.67707936390866252</v>
          </cell>
          <cell r="T21">
            <v>0.68788580512331532</v>
          </cell>
          <cell r="U21">
            <v>0.69869224633796811</v>
          </cell>
          <cell r="V21">
            <v>0.70949868755262091</v>
          </cell>
          <cell r="W21">
            <v>0.72030512876727371</v>
          </cell>
          <cell r="X21">
            <v>0.7311115699819265</v>
          </cell>
          <cell r="Y21">
            <v>0.74191801119657963</v>
          </cell>
          <cell r="Z21">
            <v>0.75068438324709608</v>
          </cell>
          <cell r="AA21">
            <v>0.75945075529761252</v>
          </cell>
          <cell r="AB21">
            <v>0.76821712734812897</v>
          </cell>
          <cell r="AC21">
            <v>0.77698349939864542</v>
          </cell>
          <cell r="AD21">
            <v>0.78574987144916186</v>
          </cell>
          <cell r="AE21">
            <v>0.79451624349967831</v>
          </cell>
          <cell r="AF21">
            <v>0.80328261555019476</v>
          </cell>
          <cell r="AG21">
            <v>0.8120489876007112</v>
          </cell>
          <cell r="AH21">
            <v>0.82081535965122765</v>
          </cell>
          <cell r="AI21">
            <v>0.82958173170174421</v>
          </cell>
          <cell r="AJ21">
            <v>0.83679262526611176</v>
          </cell>
          <cell r="AK21">
            <v>0.8440035188304793</v>
          </cell>
          <cell r="AL21">
            <v>0.85121441239484685</v>
          </cell>
          <cell r="AM21">
            <v>0.8584253059592144</v>
          </cell>
          <cell r="AN21">
            <v>0.86563619952358195</v>
          </cell>
          <cell r="AO21">
            <v>0.87152973781738097</v>
          </cell>
          <cell r="AP21">
            <v>0.87742327611117998</v>
          </cell>
          <cell r="AQ21">
            <v>0.883316814404979</v>
          </cell>
          <cell r="AR21">
            <v>0.8892103526987778</v>
          </cell>
        </row>
        <row r="22">
          <cell r="E22">
            <v>7343758.3129248396</v>
          </cell>
          <cell r="F22">
            <v>0.75886951547925818</v>
          </cell>
          <cell r="G22" t="str">
            <v>Botswana</v>
          </cell>
          <cell r="H22">
            <v>7343758.3129248396</v>
          </cell>
          <cell r="I22">
            <v>0.76678721424089424</v>
          </cell>
          <cell r="K22">
            <v>0.77206568008198495</v>
          </cell>
          <cell r="L22">
            <v>0.7747049130025303</v>
          </cell>
          <cell r="M22">
            <v>0.77734414592307566</v>
          </cell>
          <cell r="N22">
            <v>0.77998337884362101</v>
          </cell>
          <cell r="O22">
            <v>0.78262261176416636</v>
          </cell>
          <cell r="P22">
            <v>0.78526184468471172</v>
          </cell>
          <cell r="Q22">
            <v>0.78790107760525707</v>
          </cell>
          <cell r="R22">
            <v>0.79054031052580243</v>
          </cell>
          <cell r="S22">
            <v>0.79317954344634778</v>
          </cell>
          <cell r="T22">
            <v>0.79581877636689313</v>
          </cell>
          <cell r="U22">
            <v>0.79845800928743849</v>
          </cell>
          <cell r="V22">
            <v>0.80109724220798384</v>
          </cell>
          <cell r="W22">
            <v>0.80373647512852919</v>
          </cell>
          <cell r="X22">
            <v>0.80637570804907455</v>
          </cell>
          <cell r="Y22">
            <v>0.8090149409696199</v>
          </cell>
          <cell r="Z22">
            <v>0.81425898745330283</v>
          </cell>
          <cell r="AA22">
            <v>0.81950303393698576</v>
          </cell>
          <cell r="AB22">
            <v>0.82474708042066869</v>
          </cell>
          <cell r="AC22">
            <v>0.82999112690435162</v>
          </cell>
          <cell r="AD22">
            <v>0.83523517338803455</v>
          </cell>
          <cell r="AE22">
            <v>0.84047921987171748</v>
          </cell>
          <cell r="AF22">
            <v>0.8457232663554004</v>
          </cell>
          <cell r="AG22">
            <v>0.85096731283908333</v>
          </cell>
          <cell r="AH22">
            <v>0.85621135932276626</v>
          </cell>
          <cell r="AI22">
            <v>0.86145540580644975</v>
          </cell>
          <cell r="AJ22">
            <v>0.86624297212355483</v>
          </cell>
          <cell r="AK22">
            <v>0.87103053844065992</v>
          </cell>
          <cell r="AL22">
            <v>0.875818104757765</v>
          </cell>
          <cell r="AM22">
            <v>0.88060567107487009</v>
          </cell>
          <cell r="AN22">
            <v>0.88539323739197506</v>
          </cell>
          <cell r="AO22">
            <v>0.88676754985043471</v>
          </cell>
          <cell r="AP22">
            <v>0.88814186230889436</v>
          </cell>
          <cell r="AQ22">
            <v>0.88951617476735401</v>
          </cell>
          <cell r="AR22">
            <v>0.89089048722581377</v>
          </cell>
        </row>
        <row r="23">
          <cell r="E23">
            <v>1843822136.9277599</v>
          </cell>
          <cell r="F23">
            <v>0.72849019163515294</v>
          </cell>
          <cell r="G23" t="str">
            <v>Brazil</v>
          </cell>
          <cell r="H23">
            <v>1843822136.9277599</v>
          </cell>
          <cell r="I23">
            <v>0.74012255958323525</v>
          </cell>
          <cell r="K23">
            <v>0.74787747154862405</v>
          </cell>
          <cell r="L23">
            <v>0.75175492753131845</v>
          </cell>
          <cell r="M23">
            <v>0.75563238351401285</v>
          </cell>
          <cell r="N23">
            <v>0.75950983949670725</v>
          </cell>
          <cell r="O23">
            <v>0.76338729547940165</v>
          </cell>
          <cell r="P23">
            <v>0.76726475146209594</v>
          </cell>
          <cell r="Q23">
            <v>0.77114220744479023</v>
          </cell>
          <cell r="R23">
            <v>0.77501966342748452</v>
          </cell>
          <cell r="S23">
            <v>0.77889711941017881</v>
          </cell>
          <cell r="T23">
            <v>0.7827745753928731</v>
          </cell>
          <cell r="U23">
            <v>0.78665203137556738</v>
          </cell>
          <cell r="V23">
            <v>0.79052948735826167</v>
          </cell>
          <cell r="W23">
            <v>0.79440694334095596</v>
          </cell>
          <cell r="X23">
            <v>0.79828439932365025</v>
          </cell>
          <cell r="Y23">
            <v>0.80216185530634476</v>
          </cell>
          <cell r="Z23">
            <v>0.80752425135315231</v>
          </cell>
          <cell r="AA23">
            <v>0.81288664739995986</v>
          </cell>
          <cell r="AB23">
            <v>0.81824904344676741</v>
          </cell>
          <cell r="AC23">
            <v>0.82361143949357496</v>
          </cell>
          <cell r="AD23">
            <v>0.82897383554038251</v>
          </cell>
          <cell r="AE23">
            <v>0.83433623158719006</v>
          </cell>
          <cell r="AF23">
            <v>0.83969862763399761</v>
          </cell>
          <cell r="AG23">
            <v>0.84506102368080516</v>
          </cell>
          <cell r="AH23">
            <v>0.85042341972761271</v>
          </cell>
          <cell r="AI23">
            <v>0.85578581577442014</v>
          </cell>
          <cell r="AJ23">
            <v>0.8594154143498286</v>
          </cell>
          <cell r="AK23">
            <v>0.86304501292523705</v>
          </cell>
          <cell r="AL23">
            <v>0.86667461150064551</v>
          </cell>
          <cell r="AM23">
            <v>0.87030421007605396</v>
          </cell>
          <cell r="AN23">
            <v>0.87393380865146253</v>
          </cell>
          <cell r="AO23">
            <v>0.87637269796428119</v>
          </cell>
          <cell r="AP23">
            <v>0.87881158727709985</v>
          </cell>
          <cell r="AQ23">
            <v>0.88125047658991851</v>
          </cell>
          <cell r="AR23">
            <v>0.88368936590273695</v>
          </cell>
        </row>
        <row r="24">
          <cell r="E24">
            <v>20078197.803931098</v>
          </cell>
          <cell r="F24">
            <v>0.70819754761524401</v>
          </cell>
          <cell r="G24" t="str">
            <v>Bulgaria</v>
          </cell>
          <cell r="H24">
            <v>20078197.803931098</v>
          </cell>
          <cell r="I24">
            <v>0.72447998981481021</v>
          </cell>
          <cell r="K24">
            <v>0.73533495128118886</v>
          </cell>
          <cell r="L24">
            <v>0.74076243201437819</v>
          </cell>
          <cell r="M24">
            <v>0.74618991274756752</v>
          </cell>
          <cell r="N24">
            <v>0.75161739348075685</v>
          </cell>
          <cell r="O24">
            <v>0.75704487421394517</v>
          </cell>
          <cell r="P24">
            <v>0.76247235494713428</v>
          </cell>
          <cell r="Q24">
            <v>0.76789983568032338</v>
          </cell>
          <cell r="R24">
            <v>0.77332731641351249</v>
          </cell>
          <cell r="S24">
            <v>0.77875479714670159</v>
          </cell>
          <cell r="T24">
            <v>0.7841822778798907</v>
          </cell>
          <cell r="U24">
            <v>0.7896097586130798</v>
          </cell>
          <cell r="V24">
            <v>0.79503723934626891</v>
          </cell>
          <cell r="W24">
            <v>0.80046472007945801</v>
          </cell>
          <cell r="X24">
            <v>0.80589220081264712</v>
          </cell>
          <cell r="Y24">
            <v>0.81131968154583667</v>
          </cell>
          <cell r="Z24">
            <v>0.81775403907641619</v>
          </cell>
          <cell r="AA24">
            <v>0.82418839660699561</v>
          </cell>
          <cell r="AB24">
            <v>0.83062275413757503</v>
          </cell>
          <cell r="AC24">
            <v>0.83705711166815444</v>
          </cell>
          <cell r="AD24">
            <v>0.84349146919873386</v>
          </cell>
          <cell r="AE24">
            <v>0.84992582672931327</v>
          </cell>
          <cell r="AF24">
            <v>0.85636018425989269</v>
          </cell>
          <cell r="AG24">
            <v>0.8627945417904721</v>
          </cell>
          <cell r="AH24">
            <v>0.86922889932105152</v>
          </cell>
          <cell r="AI24">
            <v>0.87566325685163138</v>
          </cell>
          <cell r="AJ24">
            <v>0.87521800858253385</v>
          </cell>
          <cell r="AK24">
            <v>0.87477276031343632</v>
          </cell>
          <cell r="AL24">
            <v>0.87432751204433878</v>
          </cell>
          <cell r="AM24">
            <v>0.87388226377524125</v>
          </cell>
          <cell r="AN24">
            <v>0.87343701550614361</v>
          </cell>
          <cell r="AO24">
            <v>0.87586488483457725</v>
          </cell>
          <cell r="AP24">
            <v>0.87829275416301089</v>
          </cell>
          <cell r="AQ24">
            <v>0.88072062349144453</v>
          </cell>
          <cell r="AR24">
            <v>0.88314849281987817</v>
          </cell>
        </row>
        <row r="25">
          <cell r="E25">
            <v>21196150.656113401</v>
          </cell>
          <cell r="F25">
            <v>0.69618413360558229</v>
          </cell>
          <cell r="G25" t="str">
            <v>Burkina Faso</v>
          </cell>
          <cell r="H25">
            <v>21196150.656113401</v>
          </cell>
          <cell r="I25">
            <v>0.7109437991765919</v>
          </cell>
          <cell r="K25">
            <v>0.72078357622393163</v>
          </cell>
          <cell r="L25">
            <v>0.72570346474760328</v>
          </cell>
          <cell r="M25">
            <v>0.73062335327127315</v>
          </cell>
          <cell r="N25">
            <v>0.73554324179494301</v>
          </cell>
          <cell r="O25">
            <v>0.74046313031861299</v>
          </cell>
          <cell r="P25">
            <v>0.74538301884228308</v>
          </cell>
          <cell r="Q25">
            <v>0.75030290736595318</v>
          </cell>
          <cell r="R25">
            <v>0.75522279588962327</v>
          </cell>
          <cell r="S25">
            <v>0.76014268441329336</v>
          </cell>
          <cell r="T25">
            <v>0.76506257293696345</v>
          </cell>
          <cell r="U25">
            <v>0.76998246146063354</v>
          </cell>
          <cell r="V25">
            <v>0.77490234998430363</v>
          </cell>
          <cell r="W25">
            <v>0.77982223850797372</v>
          </cell>
          <cell r="X25">
            <v>0.78474212703164381</v>
          </cell>
          <cell r="Y25">
            <v>0.78966201555531423</v>
          </cell>
          <cell r="Z25">
            <v>0.79463228049052193</v>
          </cell>
          <cell r="AA25">
            <v>0.79960254542572962</v>
          </cell>
          <cell r="AB25">
            <v>0.80457281036093731</v>
          </cell>
          <cell r="AC25">
            <v>0.809543075296145</v>
          </cell>
          <cell r="AD25">
            <v>0.81451334023135269</v>
          </cell>
          <cell r="AE25">
            <v>0.81948360516656038</v>
          </cell>
          <cell r="AF25">
            <v>0.82445387010176807</v>
          </cell>
          <cell r="AG25">
            <v>0.82942413503697576</v>
          </cell>
          <cell r="AH25">
            <v>0.83439439997218345</v>
          </cell>
          <cell r="AI25">
            <v>0.83936466490739059</v>
          </cell>
          <cell r="AJ25">
            <v>0.84339571104570898</v>
          </cell>
          <cell r="AK25">
            <v>0.84742675718402738</v>
          </cell>
          <cell r="AL25">
            <v>0.85145780332234577</v>
          </cell>
          <cell r="AM25">
            <v>0.85548884946066417</v>
          </cell>
          <cell r="AN25">
            <v>0.85951989559898245</v>
          </cell>
          <cell r="AO25">
            <v>0.86439370950890693</v>
          </cell>
          <cell r="AP25">
            <v>0.8692675234188314</v>
          </cell>
          <cell r="AQ25">
            <v>0.87414133732875587</v>
          </cell>
          <cell r="AR25">
            <v>0.87901515123868035</v>
          </cell>
        </row>
        <row r="26">
          <cell r="E26">
            <v>3541520.0633231602</v>
          </cell>
          <cell r="F26">
            <v>0.67157679465616837</v>
          </cell>
          <cell r="G26" t="str">
            <v>Burundi</v>
          </cell>
          <cell r="H26">
            <v>3541520.0633231602</v>
          </cell>
          <cell r="I26">
            <v>0.68826920421407145</v>
          </cell>
          <cell r="K26">
            <v>0.69939747725267409</v>
          </cell>
          <cell r="L26">
            <v>0.70496161377197453</v>
          </cell>
          <cell r="M26">
            <v>0.71052575029127674</v>
          </cell>
          <cell r="N26">
            <v>0.71608988681057717</v>
          </cell>
          <cell r="O26">
            <v>0.72165402332987749</v>
          </cell>
          <cell r="P26">
            <v>0.72721815984917848</v>
          </cell>
          <cell r="Q26">
            <v>0.73278229636847958</v>
          </cell>
          <cell r="R26">
            <v>0.73834643288778068</v>
          </cell>
          <cell r="S26">
            <v>0.74391056940708178</v>
          </cell>
          <cell r="T26">
            <v>0.74947470592638288</v>
          </cell>
          <cell r="U26">
            <v>0.75503884244568398</v>
          </cell>
          <cell r="V26">
            <v>0.76060297896498508</v>
          </cell>
          <cell r="W26">
            <v>0.76616711548428618</v>
          </cell>
          <cell r="X26">
            <v>0.77173125200358728</v>
          </cell>
          <cell r="Y26">
            <v>0.77729538852288793</v>
          </cell>
          <cell r="Z26">
            <v>0.7841734542617147</v>
          </cell>
          <cell r="AA26">
            <v>0.79105152000054146</v>
          </cell>
          <cell r="AB26">
            <v>0.79792958573936823</v>
          </cell>
          <cell r="AC26">
            <v>0.804807651478195</v>
          </cell>
          <cell r="AD26">
            <v>0.81168571721702176</v>
          </cell>
          <cell r="AE26">
            <v>0.81856378295584853</v>
          </cell>
          <cell r="AF26">
            <v>0.8254418486946753</v>
          </cell>
          <cell r="AG26">
            <v>0.83231991443350206</v>
          </cell>
          <cell r="AH26">
            <v>0.83919798017232883</v>
          </cell>
          <cell r="AI26">
            <v>0.84607604591115537</v>
          </cell>
          <cell r="AJ26">
            <v>0.85064475673480988</v>
          </cell>
          <cell r="AK26">
            <v>0.85521346755846439</v>
          </cell>
          <cell r="AL26">
            <v>0.8597821783821189</v>
          </cell>
          <cell r="AM26">
            <v>0.86435088920577341</v>
          </cell>
          <cell r="AN26">
            <v>0.86891960002942792</v>
          </cell>
          <cell r="AO26">
            <v>0.87165886673108706</v>
          </cell>
          <cell r="AP26">
            <v>0.87439813343274619</v>
          </cell>
          <cell r="AQ26">
            <v>0.87713740013440533</v>
          </cell>
          <cell r="AR26">
            <v>0.87987666683606458</v>
          </cell>
        </row>
        <row r="27">
          <cell r="E27">
            <v>35070143.784682997</v>
          </cell>
          <cell r="F27" t="e">
            <v>#VALUE!</v>
          </cell>
          <cell r="G27" t="str">
            <v>Cameroon</v>
          </cell>
          <cell r="H27">
            <v>35070143.784682997</v>
          </cell>
          <cell r="I27" t="e">
            <v>#VALUE!</v>
          </cell>
          <cell r="K27" t="e">
            <v>#VALUE!</v>
          </cell>
          <cell r="L27" t="e">
            <v>#VALUE!</v>
          </cell>
          <cell r="M27" t="e">
            <v>#VALUE!</v>
          </cell>
          <cell r="N27" t="e">
            <v>#VALUE!</v>
          </cell>
          <cell r="O27" t="str">
            <v>..</v>
          </cell>
          <cell r="P27" t="e">
            <v>#VALUE!</v>
          </cell>
          <cell r="Q27" t="e">
            <v>#VALUE!</v>
          </cell>
          <cell r="R27" t="e">
            <v>#VALUE!</v>
          </cell>
          <cell r="S27" t="e">
            <v>#VALUE!</v>
          </cell>
          <cell r="T27" t="e">
            <v>#VALUE!</v>
          </cell>
          <cell r="U27" t="e">
            <v>#VALUE!</v>
          </cell>
          <cell r="V27" t="e">
            <v>#VALUE!</v>
          </cell>
          <cell r="W27" t="e">
            <v>#VALUE!</v>
          </cell>
          <cell r="X27" t="e">
            <v>#VALUE!</v>
          </cell>
          <cell r="Y27" t="str">
            <v>..</v>
          </cell>
          <cell r="Z27" t="e">
            <v>#VALUE!</v>
          </cell>
          <cell r="AA27" t="e">
            <v>#VALUE!</v>
          </cell>
          <cell r="AB27" t="e">
            <v>#VALUE!</v>
          </cell>
          <cell r="AC27" t="e">
            <v>#VALUE!</v>
          </cell>
          <cell r="AD27" t="e">
            <v>#VALUE!</v>
          </cell>
          <cell r="AE27" t="e">
            <v>#VALUE!</v>
          </cell>
          <cell r="AF27" t="e">
            <v>#VALUE!</v>
          </cell>
          <cell r="AG27" t="e">
            <v>#VALUE!</v>
          </cell>
          <cell r="AH27" t="e">
            <v>#VALUE!</v>
          </cell>
          <cell r="AI27">
            <v>0.80516786526729023</v>
          </cell>
          <cell r="AJ27">
            <v>0.81381692277007012</v>
          </cell>
          <cell r="AK27">
            <v>0.82246598027285001</v>
          </cell>
          <cell r="AL27">
            <v>0.83111503777562989</v>
          </cell>
          <cell r="AM27">
            <v>0.83976409527840978</v>
          </cell>
          <cell r="AN27">
            <v>0.84841315278118956</v>
          </cell>
          <cell r="AO27">
            <v>0.85541854135648598</v>
          </cell>
          <cell r="AP27">
            <v>0.86242392993178241</v>
          </cell>
          <cell r="AQ27">
            <v>0.86942931850707883</v>
          </cell>
          <cell r="AR27">
            <v>0.87643470708237536</v>
          </cell>
        </row>
        <row r="28">
          <cell r="E28">
            <v>497340489.778907</v>
          </cell>
          <cell r="F28">
            <v>0.72765496916686967</v>
          </cell>
          <cell r="G28" t="str">
            <v>Canada</v>
          </cell>
          <cell r="H28">
            <v>497340489.778907</v>
          </cell>
          <cell r="I28">
            <v>0.73807767982197348</v>
          </cell>
          <cell r="K28">
            <v>0.7450261535920415</v>
          </cell>
          <cell r="L28">
            <v>0.74850039047707639</v>
          </cell>
          <cell r="M28">
            <v>0.7519746273621104</v>
          </cell>
          <cell r="N28">
            <v>0.7554488642471453</v>
          </cell>
          <cell r="O28">
            <v>0.75892310113217953</v>
          </cell>
          <cell r="P28">
            <v>0.76239733801721388</v>
          </cell>
          <cell r="Q28">
            <v>0.76587157490224822</v>
          </cell>
          <cell r="R28">
            <v>0.76934581178728256</v>
          </cell>
          <cell r="S28">
            <v>0.77282004867231691</v>
          </cell>
          <cell r="T28">
            <v>0.77629428555735125</v>
          </cell>
          <cell r="U28">
            <v>0.77976852244238559</v>
          </cell>
          <cell r="V28">
            <v>0.78324275932741994</v>
          </cell>
          <cell r="W28">
            <v>0.78671699621245428</v>
          </cell>
          <cell r="X28">
            <v>0.79019123309748862</v>
          </cell>
          <cell r="Y28">
            <v>0.79366546998252341</v>
          </cell>
          <cell r="Z28">
            <v>0.79797835190650024</v>
          </cell>
          <cell r="AA28">
            <v>0.80229123383047707</v>
          </cell>
          <cell r="AB28">
            <v>0.8066041157544539</v>
          </cell>
          <cell r="AC28">
            <v>0.81091699767843073</v>
          </cell>
          <cell r="AD28">
            <v>0.81522987960240756</v>
          </cell>
          <cell r="AE28">
            <v>0.81954276152638439</v>
          </cell>
          <cell r="AF28">
            <v>0.82385564345036122</v>
          </cell>
          <cell r="AG28">
            <v>0.82816852537433805</v>
          </cell>
          <cell r="AH28">
            <v>0.83248140729831488</v>
          </cell>
          <cell r="AI28">
            <v>0.83679428922229127</v>
          </cell>
          <cell r="AJ28">
            <v>0.84434636576346733</v>
          </cell>
          <cell r="AK28">
            <v>0.8518984423046434</v>
          </cell>
          <cell r="AL28">
            <v>0.85945051884581947</v>
          </cell>
          <cell r="AM28">
            <v>0.86700259538699553</v>
          </cell>
          <cell r="AN28">
            <v>0.87455467192817182</v>
          </cell>
          <cell r="AO28">
            <v>0.87526856693813593</v>
          </cell>
          <cell r="AP28">
            <v>0.87598246194810003</v>
          </cell>
          <cell r="AQ28">
            <v>0.87669635695806414</v>
          </cell>
          <cell r="AR28">
            <v>0.87741025196802835</v>
          </cell>
        </row>
        <row r="29">
          <cell r="E29">
            <v>35408261.014229</v>
          </cell>
          <cell r="F29">
            <v>0.63932256637643015</v>
          </cell>
          <cell r="G29" t="str">
            <v>Central African Republic</v>
          </cell>
          <cell r="H29">
            <v>35408261.014229</v>
          </cell>
          <cell r="I29">
            <v>0.65671267441638825</v>
          </cell>
          <cell r="K29">
            <v>0.66830607977635914</v>
          </cell>
          <cell r="L29">
            <v>0.67410278245634458</v>
          </cell>
          <cell r="M29">
            <v>0.67989948513633003</v>
          </cell>
          <cell r="N29">
            <v>0.68569618781631547</v>
          </cell>
          <cell r="O29">
            <v>0.69149289049630158</v>
          </cell>
          <cell r="P29">
            <v>0.69728959317628725</v>
          </cell>
          <cell r="Q29">
            <v>0.70308629585627291</v>
          </cell>
          <cell r="R29">
            <v>0.70888299853625858</v>
          </cell>
          <cell r="S29">
            <v>0.71467970121624425</v>
          </cell>
          <cell r="T29">
            <v>0.72047640389622991</v>
          </cell>
          <cell r="U29">
            <v>0.72627310657621558</v>
          </cell>
          <cell r="V29">
            <v>0.73206980925620124</v>
          </cell>
          <cell r="W29">
            <v>0.73786651193618691</v>
          </cell>
          <cell r="X29">
            <v>0.74366321461617257</v>
          </cell>
          <cell r="Y29">
            <v>0.7494599172961578</v>
          </cell>
          <cell r="Z29">
            <v>0.75838624525667808</v>
          </cell>
          <cell r="AA29">
            <v>0.76731257321719837</v>
          </cell>
          <cell r="AB29">
            <v>0.77623890117771865</v>
          </cell>
          <cell r="AC29">
            <v>0.78516522913823894</v>
          </cell>
          <cell r="AD29">
            <v>0.79409155709875923</v>
          </cell>
          <cell r="AE29">
            <v>0.80301788505927951</v>
          </cell>
          <cell r="AF29">
            <v>0.8119442130197998</v>
          </cell>
          <cell r="AG29">
            <v>0.82087054098032008</v>
          </cell>
          <cell r="AH29">
            <v>0.82979686894084037</v>
          </cell>
          <cell r="AI29">
            <v>0.83872319690136066</v>
          </cell>
          <cell r="AJ29">
            <v>0.84245489551463371</v>
          </cell>
          <cell r="AK29">
            <v>0.84618659412790675</v>
          </cell>
          <cell r="AL29">
            <v>0.8499182927411798</v>
          </cell>
          <cell r="AM29">
            <v>0.85364999135445285</v>
          </cell>
          <cell r="AN29">
            <v>0.85738168996772612</v>
          </cell>
          <cell r="AO29">
            <v>0.86143007914792424</v>
          </cell>
          <cell r="AP29">
            <v>0.86547846832812236</v>
          </cell>
          <cell r="AQ29">
            <v>0.86952685750832048</v>
          </cell>
          <cell r="AR29">
            <v>0.8735752466885186</v>
          </cell>
        </row>
        <row r="30">
          <cell r="E30">
            <v>33750356.424163498</v>
          </cell>
          <cell r="F30">
            <v>0.67394848195919366</v>
          </cell>
          <cell r="G30" t="str">
            <v>Chad</v>
          </cell>
          <cell r="H30">
            <v>33750356.424163498</v>
          </cell>
          <cell r="I30">
            <v>0.68815237103934201</v>
          </cell>
          <cell r="K30">
            <v>0.69762163042610759</v>
          </cell>
          <cell r="L30">
            <v>0.7023562601194886</v>
          </cell>
          <cell r="M30">
            <v>0.70709088981287138</v>
          </cell>
          <cell r="N30">
            <v>0.71182551950625417</v>
          </cell>
          <cell r="O30">
            <v>0.71656014919963884</v>
          </cell>
          <cell r="P30">
            <v>0.7212947788930214</v>
          </cell>
          <cell r="Q30">
            <v>0.72602940858640397</v>
          </cell>
          <cell r="R30">
            <v>0.73076403827978653</v>
          </cell>
          <cell r="S30">
            <v>0.7354986679731691</v>
          </cell>
          <cell r="T30">
            <v>0.74023329766655166</v>
          </cell>
          <cell r="U30">
            <v>0.74496792735993422</v>
          </cell>
          <cell r="V30">
            <v>0.74970255705331679</v>
          </cell>
          <cell r="W30">
            <v>0.75443718674669935</v>
          </cell>
          <cell r="X30">
            <v>0.75917181644008191</v>
          </cell>
          <cell r="Y30">
            <v>0.7639064461334647</v>
          </cell>
          <cell r="Z30">
            <v>0.77004696182394827</v>
          </cell>
          <cell r="AA30">
            <v>0.77618747751443185</v>
          </cell>
          <cell r="AB30">
            <v>0.78232799320491542</v>
          </cell>
          <cell r="AC30">
            <v>0.78846850889539899</v>
          </cell>
          <cell r="AD30">
            <v>0.79460902458588256</v>
          </cell>
          <cell r="AE30">
            <v>0.80074954027636613</v>
          </cell>
          <cell r="AF30">
            <v>0.80689005596684971</v>
          </cell>
          <cell r="AG30">
            <v>0.81303057165733328</v>
          </cell>
          <cell r="AH30">
            <v>0.81917108734781685</v>
          </cell>
          <cell r="AI30">
            <v>0.82531160303830042</v>
          </cell>
          <cell r="AJ30">
            <v>0.8324458417785191</v>
          </cell>
          <cell r="AK30">
            <v>0.83958008051873778</v>
          </cell>
          <cell r="AL30">
            <v>0.84671431925895646</v>
          </cell>
          <cell r="AM30">
            <v>0.85384855799917514</v>
          </cell>
          <cell r="AN30">
            <v>0.86098279673939404</v>
          </cell>
          <cell r="AO30">
            <v>0.86329774421824124</v>
          </cell>
          <cell r="AP30">
            <v>0.86561269169708843</v>
          </cell>
          <cell r="AQ30">
            <v>0.86792763917593563</v>
          </cell>
          <cell r="AR30">
            <v>0.87024258665478293</v>
          </cell>
        </row>
        <row r="31">
          <cell r="E31">
            <v>1180246868.6617301</v>
          </cell>
          <cell r="F31">
            <v>0.67423641129191303</v>
          </cell>
          <cell r="G31" t="str">
            <v>China</v>
          </cell>
          <cell r="H31">
            <v>1180246868.6617301</v>
          </cell>
          <cell r="I31">
            <v>0.69219820666366338</v>
          </cell>
          <cell r="K31">
            <v>0.70417273691149695</v>
          </cell>
          <cell r="L31">
            <v>0.71016000203541374</v>
          </cell>
          <cell r="M31">
            <v>0.71614726715933053</v>
          </cell>
          <cell r="N31">
            <v>0.72213453228324731</v>
          </cell>
          <cell r="O31">
            <v>0.72812179740716221</v>
          </cell>
          <cell r="P31">
            <v>0.73410906253107888</v>
          </cell>
          <cell r="Q31">
            <v>0.74009632765499556</v>
          </cell>
          <cell r="R31">
            <v>0.74608359277891223</v>
          </cell>
          <cell r="S31">
            <v>0.7520708579028289</v>
          </cell>
          <cell r="T31">
            <v>0.75805812302674558</v>
          </cell>
          <cell r="U31">
            <v>0.76404538815066225</v>
          </cell>
          <cell r="V31">
            <v>0.77003265327457893</v>
          </cell>
          <cell r="W31">
            <v>0.7760199183984956</v>
          </cell>
          <cell r="X31">
            <v>0.78200718352241227</v>
          </cell>
          <cell r="Y31">
            <v>0.78799444864632939</v>
          </cell>
          <cell r="Z31">
            <v>0.79457088548055543</v>
          </cell>
          <cell r="AA31">
            <v>0.80114732231478147</v>
          </cell>
          <cell r="AB31">
            <v>0.80772375914900751</v>
          </cell>
          <cell r="AC31">
            <v>0.81430019598323355</v>
          </cell>
          <cell r="AD31">
            <v>0.82087663281745959</v>
          </cell>
          <cell r="AE31">
            <v>0.82745306965168564</v>
          </cell>
          <cell r="AF31">
            <v>0.83402950648591168</v>
          </cell>
          <cell r="AG31">
            <v>0.84060594332013772</v>
          </cell>
          <cell r="AH31">
            <v>0.84718238015436376</v>
          </cell>
          <cell r="AI31">
            <v>0.85375881698858946</v>
          </cell>
          <cell r="AJ31">
            <v>0.85603410635574295</v>
          </cell>
          <cell r="AK31">
            <v>0.85830939572289644</v>
          </cell>
          <cell r="AL31">
            <v>0.86058468509004993</v>
          </cell>
          <cell r="AM31">
            <v>0.86285997445720342</v>
          </cell>
          <cell r="AN31">
            <v>0.86513526382435701</v>
          </cell>
          <cell r="AO31">
            <v>0.86456009942137135</v>
          </cell>
          <cell r="AP31">
            <v>0.86398493501838569</v>
          </cell>
          <cell r="AQ31">
            <v>0.86340977061540003</v>
          </cell>
          <cell r="AR31">
            <v>0.86283460621241459</v>
          </cell>
        </row>
        <row r="32">
          <cell r="E32">
            <v>46796133.358334102</v>
          </cell>
          <cell r="F32" t="e">
            <v>#VALUE!</v>
          </cell>
          <cell r="G32" t="str">
            <v>Congo</v>
          </cell>
          <cell r="H32">
            <v>46796133.358334102</v>
          </cell>
          <cell r="I32" t="e">
            <v>#VALUE!</v>
          </cell>
          <cell r="K32" t="e">
            <v>#VALUE!</v>
          </cell>
          <cell r="L32" t="e">
            <v>#VALUE!</v>
          </cell>
          <cell r="M32" t="e">
            <v>#VALUE!</v>
          </cell>
          <cell r="N32" t="e">
            <v>#VALUE!</v>
          </cell>
          <cell r="O32" t="str">
            <v>..</v>
          </cell>
          <cell r="P32" t="e">
            <v>#VALUE!</v>
          </cell>
          <cell r="Q32" t="e">
            <v>#VALUE!</v>
          </cell>
          <cell r="R32" t="e">
            <v>#VALUE!</v>
          </cell>
          <cell r="S32" t="e">
            <v>#VALUE!</v>
          </cell>
          <cell r="T32" t="e">
            <v>#VALUE!</v>
          </cell>
          <cell r="U32" t="e">
            <v>#VALUE!</v>
          </cell>
          <cell r="V32" t="e">
            <v>#VALUE!</v>
          </cell>
          <cell r="W32" t="e">
            <v>#VALUE!</v>
          </cell>
          <cell r="X32" t="e">
            <v>#VALUE!</v>
          </cell>
          <cell r="Y32" t="str">
            <v>..</v>
          </cell>
          <cell r="Z32" t="e">
            <v>#VALUE!</v>
          </cell>
          <cell r="AA32" t="e">
            <v>#VALUE!</v>
          </cell>
          <cell r="AB32" t="e">
            <v>#VALUE!</v>
          </cell>
          <cell r="AC32" t="e">
            <v>#VALUE!</v>
          </cell>
          <cell r="AD32" t="e">
            <v>#VALUE!</v>
          </cell>
          <cell r="AE32" t="e">
            <v>#VALUE!</v>
          </cell>
          <cell r="AF32" t="e">
            <v>#VALUE!</v>
          </cell>
          <cell r="AG32" t="e">
            <v>#VALUE!</v>
          </cell>
          <cell r="AH32" t="e">
            <v>#VALUE!</v>
          </cell>
          <cell r="AI32">
            <v>0.80095493473508861</v>
          </cell>
          <cell r="AJ32">
            <v>0.80769976713907699</v>
          </cell>
          <cell r="AK32">
            <v>0.81444459954306536</v>
          </cell>
          <cell r="AL32">
            <v>0.82118943194705374</v>
          </cell>
          <cell r="AM32">
            <v>0.82793426435104212</v>
          </cell>
          <cell r="AN32">
            <v>0.83467909675503049</v>
          </cell>
          <cell r="AO32">
            <v>0.83992918741025058</v>
          </cell>
          <cell r="AP32">
            <v>0.84517927806547066</v>
          </cell>
          <cell r="AQ32">
            <v>0.85042936872069075</v>
          </cell>
          <cell r="AR32">
            <v>0.85567945937591072</v>
          </cell>
        </row>
        <row r="33">
          <cell r="E33">
            <v>193952575.20612699</v>
          </cell>
          <cell r="F33" t="e">
            <v>#VALUE!</v>
          </cell>
          <cell r="G33" t="str">
            <v>Congo, Democratic Republic of</v>
          </cell>
          <cell r="H33">
            <v>193952575.20612699</v>
          </cell>
          <cell r="I33" t="e">
            <v>#VALUE!</v>
          </cell>
          <cell r="K33" t="e">
            <v>#VALUE!</v>
          </cell>
          <cell r="L33" t="e">
            <v>#VALUE!</v>
          </cell>
          <cell r="M33" t="e">
            <v>#VALUE!</v>
          </cell>
          <cell r="N33" t="e">
            <v>#VALUE!</v>
          </cell>
          <cell r="O33" t="str">
            <v>..</v>
          </cell>
          <cell r="P33" t="e">
            <v>#VALUE!</v>
          </cell>
          <cell r="Q33" t="e">
            <v>#VALUE!</v>
          </cell>
          <cell r="R33" t="e">
            <v>#VALUE!</v>
          </cell>
          <cell r="S33" t="e">
            <v>#VALUE!</v>
          </cell>
          <cell r="T33" t="e">
            <v>#VALUE!</v>
          </cell>
          <cell r="U33" t="e">
            <v>#VALUE!</v>
          </cell>
          <cell r="V33" t="e">
            <v>#VALUE!</v>
          </cell>
          <cell r="W33" t="e">
            <v>#VALUE!</v>
          </cell>
          <cell r="X33" t="e">
            <v>#VALUE!</v>
          </cell>
          <cell r="Y33" t="str">
            <v>..</v>
          </cell>
          <cell r="Z33" t="e">
            <v>#VALUE!</v>
          </cell>
          <cell r="AA33" t="e">
            <v>#VALUE!</v>
          </cell>
          <cell r="AB33" t="e">
            <v>#VALUE!</v>
          </cell>
          <cell r="AC33" t="e">
            <v>#VALUE!</v>
          </cell>
          <cell r="AD33" t="e">
            <v>#VALUE!</v>
          </cell>
          <cell r="AE33" t="e">
            <v>#VALUE!</v>
          </cell>
          <cell r="AF33" t="e">
            <v>#VALUE!</v>
          </cell>
          <cell r="AG33" t="e">
            <v>#VALUE!</v>
          </cell>
          <cell r="AH33" t="e">
            <v>#VALUE!</v>
          </cell>
          <cell r="AI33">
            <v>0.81562210119703593</v>
          </cell>
          <cell r="AJ33">
            <v>0.82336696347492089</v>
          </cell>
          <cell r="AK33">
            <v>0.83111182575280584</v>
          </cell>
          <cell r="AL33">
            <v>0.8388566880306908</v>
          </cell>
          <cell r="AM33">
            <v>0.84660155030857576</v>
          </cell>
          <cell r="AN33">
            <v>0.85434641258646093</v>
          </cell>
          <cell r="AO33">
            <v>0.85645634932961912</v>
          </cell>
          <cell r="AP33">
            <v>0.8585662860727773</v>
          </cell>
          <cell r="AQ33">
            <v>0.86067622281593548</v>
          </cell>
          <cell r="AR33">
            <v>0.86278615955909377</v>
          </cell>
        </row>
        <row r="34">
          <cell r="E34">
            <v>7246877.4406217104</v>
          </cell>
          <cell r="F34">
            <v>0.71401382588822848</v>
          </cell>
          <cell r="G34" t="str">
            <v>Costa Rica</v>
          </cell>
          <cell r="H34">
            <v>7246877.4406217104</v>
          </cell>
          <cell r="I34">
            <v>0.7241418913816382</v>
          </cell>
          <cell r="K34">
            <v>0.73089393504391076</v>
          </cell>
          <cell r="L34">
            <v>0.73426995687504704</v>
          </cell>
          <cell r="M34">
            <v>0.73764597870618331</v>
          </cell>
          <cell r="N34">
            <v>0.74102200053732048</v>
          </cell>
          <cell r="O34">
            <v>0.74439802236845654</v>
          </cell>
          <cell r="P34">
            <v>0.74777404419959304</v>
          </cell>
          <cell r="Q34">
            <v>0.75115006603072954</v>
          </cell>
          <cell r="R34">
            <v>0.75452608786186603</v>
          </cell>
          <cell r="S34">
            <v>0.75790210969300253</v>
          </cell>
          <cell r="T34">
            <v>0.76127813152413903</v>
          </cell>
          <cell r="U34">
            <v>0.76465415335527553</v>
          </cell>
          <cell r="V34">
            <v>0.76803017518641203</v>
          </cell>
          <cell r="W34">
            <v>0.77140619701754853</v>
          </cell>
          <cell r="X34">
            <v>0.77478221884868503</v>
          </cell>
          <cell r="Y34">
            <v>0.77815824067982153</v>
          </cell>
          <cell r="Z34">
            <v>0.78359367025956239</v>
          </cell>
          <cell r="AA34">
            <v>0.78902909983930325</v>
          </cell>
          <cell r="AB34">
            <v>0.79446452941904411</v>
          </cell>
          <cell r="AC34">
            <v>0.79989995899878497</v>
          </cell>
          <cell r="AD34">
            <v>0.80533538857852582</v>
          </cell>
          <cell r="AE34">
            <v>0.81077081815826668</v>
          </cell>
          <cell r="AF34">
            <v>0.81620624773800754</v>
          </cell>
          <cell r="AG34">
            <v>0.8216416773177484</v>
          </cell>
          <cell r="AH34">
            <v>0.82707710689748926</v>
          </cell>
          <cell r="AI34">
            <v>0.83251253647723034</v>
          </cell>
          <cell r="AJ34">
            <v>0.83709189536327999</v>
          </cell>
          <cell r="AK34">
            <v>0.84167125424932965</v>
          </cell>
          <cell r="AL34">
            <v>0.8462506131353793</v>
          </cell>
          <cell r="AM34">
            <v>0.85082997202142896</v>
          </cell>
          <cell r="AN34">
            <v>0.85540933090747873</v>
          </cell>
          <cell r="AO34">
            <v>0.85648132070540828</v>
          </cell>
          <cell r="AP34">
            <v>0.85755331050333772</v>
          </cell>
          <cell r="AQ34">
            <v>0.85862530030126716</v>
          </cell>
          <cell r="AR34">
            <v>0.85969729009919671</v>
          </cell>
        </row>
        <row r="35">
          <cell r="E35">
            <v>12920187.3059402</v>
          </cell>
          <cell r="F35">
            <v>0.67834331432909067</v>
          </cell>
          <cell r="G35" t="str">
            <v>Croatia</v>
          </cell>
          <cell r="H35">
            <v>12920187.3059402</v>
          </cell>
          <cell r="I35">
            <v>0.69212663406684882</v>
          </cell>
          <cell r="K35">
            <v>0.70131551389202151</v>
          </cell>
          <cell r="L35">
            <v>0.70590995380460697</v>
          </cell>
          <cell r="M35">
            <v>0.7105043937171942</v>
          </cell>
          <cell r="N35">
            <v>0.71509883362977966</v>
          </cell>
          <cell r="O35">
            <v>0.71969327354236634</v>
          </cell>
          <cell r="P35">
            <v>0.72428771345495235</v>
          </cell>
          <cell r="Q35">
            <v>0.72888215336753837</v>
          </cell>
          <cell r="R35">
            <v>0.73347659328012438</v>
          </cell>
          <cell r="S35">
            <v>0.73807103319271039</v>
          </cell>
          <cell r="T35">
            <v>0.7426654731052964</v>
          </cell>
          <cell r="U35">
            <v>0.74725991301788242</v>
          </cell>
          <cell r="V35">
            <v>0.75185435293046843</v>
          </cell>
          <cell r="W35">
            <v>0.75644879284305444</v>
          </cell>
          <cell r="X35">
            <v>0.76104323275564045</v>
          </cell>
          <cell r="Y35">
            <v>0.76563767266822669</v>
          </cell>
          <cell r="Z35">
            <v>0.76930639347916296</v>
          </cell>
          <cell r="AA35">
            <v>0.77297511429009924</v>
          </cell>
          <cell r="AB35">
            <v>0.77664383510103552</v>
          </cell>
          <cell r="AC35">
            <v>0.78031255591197179</v>
          </cell>
          <cell r="AD35">
            <v>0.78398127672290807</v>
          </cell>
          <cell r="AE35">
            <v>0.78764999753384435</v>
          </cell>
          <cell r="AF35">
            <v>0.79131871834478062</v>
          </cell>
          <cell r="AG35">
            <v>0.7949874391557169</v>
          </cell>
          <cell r="AH35">
            <v>0.79865615996665318</v>
          </cell>
          <cell r="AI35">
            <v>0.80232488077758912</v>
          </cell>
          <cell r="AJ35">
            <v>0.81299352290326488</v>
          </cell>
          <cell r="AK35">
            <v>0.82366216502894063</v>
          </cell>
          <cell r="AL35">
            <v>0.83433080715461638</v>
          </cell>
          <cell r="AM35">
            <v>0.84499944928029214</v>
          </cell>
          <cell r="AN35">
            <v>0.855668091405968</v>
          </cell>
          <cell r="AO35">
            <v>0.857477590505483</v>
          </cell>
          <cell r="AP35">
            <v>0.859287089604998</v>
          </cell>
          <cell r="AQ35">
            <v>0.861096588704513</v>
          </cell>
          <cell r="AR35">
            <v>0.86290608780402822</v>
          </cell>
        </row>
        <row r="36">
          <cell r="E36">
            <v>7996113.3811307</v>
          </cell>
          <cell r="F36">
            <v>0.5738949008282308</v>
          </cell>
          <cell r="G36" t="str">
            <v>Cuba</v>
          </cell>
          <cell r="H36">
            <v>7996113.3811307</v>
          </cell>
          <cell r="I36">
            <v>0.59225365266182095</v>
          </cell>
          <cell r="K36">
            <v>0.60449282055088283</v>
          </cell>
          <cell r="L36">
            <v>0.61061240449541287</v>
          </cell>
          <cell r="M36">
            <v>0.6167319884399447</v>
          </cell>
          <cell r="N36">
            <v>0.62285157238447475</v>
          </cell>
          <cell r="O36">
            <v>0.62897115632900524</v>
          </cell>
          <cell r="P36">
            <v>0.63509074027353585</v>
          </cell>
          <cell r="Q36">
            <v>0.64121032421806645</v>
          </cell>
          <cell r="R36">
            <v>0.64732990816259706</v>
          </cell>
          <cell r="S36">
            <v>0.65344949210712766</v>
          </cell>
          <cell r="T36">
            <v>0.65956907605165827</v>
          </cell>
          <cell r="U36">
            <v>0.66568865999618887</v>
          </cell>
          <cell r="V36">
            <v>0.67180824394071947</v>
          </cell>
          <cell r="W36">
            <v>0.67792782788525008</v>
          </cell>
          <cell r="X36">
            <v>0.68404741182978068</v>
          </cell>
          <cell r="Y36">
            <v>0.69016699577431095</v>
          </cell>
          <cell r="Z36">
            <v>0.69646394651693855</v>
          </cell>
          <cell r="AA36">
            <v>0.70276089725956614</v>
          </cell>
          <cell r="AB36">
            <v>0.70905784800219374</v>
          </cell>
          <cell r="AC36">
            <v>0.71535479874482133</v>
          </cell>
          <cell r="AD36">
            <v>0.72165174948744892</v>
          </cell>
          <cell r="AE36">
            <v>0.72794870023007652</v>
          </cell>
          <cell r="AF36">
            <v>0.73424565097270411</v>
          </cell>
          <cell r="AG36">
            <v>0.74054260171533171</v>
          </cell>
          <cell r="AH36">
            <v>0.7468395524579593</v>
          </cell>
          <cell r="AI36">
            <v>0.75313650320058734</v>
          </cell>
          <cell r="AJ36">
            <v>0.7638878673278614</v>
          </cell>
          <cell r="AK36">
            <v>0.77463923145513547</v>
          </cell>
          <cell r="AL36">
            <v>0.78539059558240953</v>
          </cell>
          <cell r="AM36">
            <v>0.7961419597096836</v>
          </cell>
          <cell r="AN36">
            <v>0.80689332383695778</v>
          </cell>
          <cell r="AO36">
            <v>0.81548695478873112</v>
          </cell>
          <cell r="AP36">
            <v>0.82408058574050447</v>
          </cell>
          <cell r="AQ36">
            <v>0.83267421669227781</v>
          </cell>
          <cell r="AR36">
            <v>0.84126784764405094</v>
          </cell>
        </row>
        <row r="37">
          <cell r="E37">
            <v>27762498.1299446</v>
          </cell>
          <cell r="F37" t="e">
            <v>#VALUE!</v>
          </cell>
          <cell r="G37" t="str">
            <v>Czech Republic</v>
          </cell>
          <cell r="H37">
            <v>27762498.1299446</v>
          </cell>
          <cell r="I37" t="e">
            <v>#VALUE!</v>
          </cell>
          <cell r="K37" t="e">
            <v>#VALUE!</v>
          </cell>
          <cell r="L37" t="e">
            <v>#VALUE!</v>
          </cell>
          <cell r="M37" t="e">
            <v>#VALUE!</v>
          </cell>
          <cell r="N37" t="e">
            <v>#VALUE!</v>
          </cell>
          <cell r="O37" t="str">
            <v>..</v>
          </cell>
          <cell r="P37" t="e">
            <v>#VALUE!</v>
          </cell>
          <cell r="Q37" t="e">
            <v>#VALUE!</v>
          </cell>
          <cell r="R37" t="e">
            <v>#VALUE!</v>
          </cell>
          <cell r="S37" t="e">
            <v>#VALUE!</v>
          </cell>
          <cell r="T37" t="e">
            <v>#VALUE!</v>
          </cell>
          <cell r="U37" t="e">
            <v>#VALUE!</v>
          </cell>
          <cell r="V37" t="e">
            <v>#VALUE!</v>
          </cell>
          <cell r="W37" t="e">
            <v>#VALUE!</v>
          </cell>
          <cell r="X37" t="e">
            <v>#VALUE!</v>
          </cell>
          <cell r="Y37">
            <v>0.74704676484418875</v>
          </cell>
          <cell r="Z37">
            <v>0.7523791583545375</v>
          </cell>
          <cell r="AA37">
            <v>0.75771155186488626</v>
          </cell>
          <cell r="AB37">
            <v>0.76304394537523501</v>
          </cell>
          <cell r="AC37">
            <v>0.76837633888558377</v>
          </cell>
          <cell r="AD37">
            <v>0.77370873239593252</v>
          </cell>
          <cell r="AE37">
            <v>0.77904112590628127</v>
          </cell>
          <cell r="AF37">
            <v>0.78437351941663003</v>
          </cell>
          <cell r="AG37">
            <v>0.78970591292697878</v>
          </cell>
          <cell r="AH37">
            <v>0.79503830643732754</v>
          </cell>
          <cell r="AI37">
            <v>0.80037069994767662</v>
          </cell>
          <cell r="AJ37">
            <v>0.80217333938338597</v>
          </cell>
          <cell r="AK37">
            <v>0.80397597881909533</v>
          </cell>
          <cell r="AL37">
            <v>0.80577861825480468</v>
          </cell>
          <cell r="AM37">
            <v>0.80758125769051403</v>
          </cell>
          <cell r="AN37">
            <v>0.80938389712622338</v>
          </cell>
          <cell r="AO37">
            <v>0.81627902520469631</v>
          </cell>
          <cell r="AP37">
            <v>0.82317415328316923</v>
          </cell>
          <cell r="AQ37">
            <v>0.83006928136164215</v>
          </cell>
          <cell r="AR37">
            <v>0.83696440944011508</v>
          </cell>
        </row>
        <row r="38">
          <cell r="E38">
            <v>5239570.9812294198</v>
          </cell>
          <cell r="F38" t="e">
            <v>#VALUE!</v>
          </cell>
          <cell r="G38" t="str">
            <v>Dominican Republic</v>
          </cell>
          <cell r="H38">
            <v>5239570.9812294198</v>
          </cell>
          <cell r="I38" t="e">
            <v>#VALUE!</v>
          </cell>
          <cell r="K38" t="e">
            <v>#VALUE!</v>
          </cell>
          <cell r="L38" t="e">
            <v>#VALUE!</v>
          </cell>
          <cell r="M38" t="e">
            <v>#VALUE!</v>
          </cell>
          <cell r="N38" t="e">
            <v>#VALUE!</v>
          </cell>
          <cell r="O38" t="str">
            <v>..</v>
          </cell>
          <cell r="P38" t="e">
            <v>#VALUE!</v>
          </cell>
          <cell r="Q38" t="e">
            <v>#VALUE!</v>
          </cell>
          <cell r="R38" t="e">
            <v>#VALUE!</v>
          </cell>
          <cell r="S38" t="e">
            <v>#VALUE!</v>
          </cell>
          <cell r="T38" t="e">
            <v>#VALUE!</v>
          </cell>
          <cell r="U38" t="e">
            <v>#VALUE!</v>
          </cell>
          <cell r="V38" t="e">
            <v>#VALUE!</v>
          </cell>
          <cell r="W38" t="e">
            <v>#VALUE!</v>
          </cell>
          <cell r="X38" t="e">
            <v>#VALUE!</v>
          </cell>
          <cell r="Y38" t="str">
            <v>..</v>
          </cell>
          <cell r="Z38" t="e">
            <v>#VALUE!</v>
          </cell>
          <cell r="AA38" t="e">
            <v>#VALUE!</v>
          </cell>
          <cell r="AB38" t="e">
            <v>#VALUE!</v>
          </cell>
          <cell r="AC38" t="e">
            <v>#VALUE!</v>
          </cell>
          <cell r="AD38" t="e">
            <v>#VALUE!</v>
          </cell>
          <cell r="AE38" t="e">
            <v>#VALUE!</v>
          </cell>
          <cell r="AF38" t="e">
            <v>#VALUE!</v>
          </cell>
          <cell r="AG38" t="e">
            <v>#VALUE!</v>
          </cell>
          <cell r="AH38" t="e">
            <v>#VALUE!</v>
          </cell>
          <cell r="AI38" t="str">
            <v>..</v>
          </cell>
          <cell r="AJ38" t="e">
            <v>#VALUE!</v>
          </cell>
          <cell r="AK38" t="e">
            <v>#VALUE!</v>
          </cell>
          <cell r="AL38" t="e">
            <v>#VALUE!</v>
          </cell>
          <cell r="AM38" t="e">
            <v>#VALUE!</v>
          </cell>
          <cell r="AN38" t="str">
            <v>..</v>
          </cell>
          <cell r="AO38" t="e">
            <v>#VALUE!</v>
          </cell>
          <cell r="AP38" t="e">
            <v>#VALUE!</v>
          </cell>
          <cell r="AQ38" t="e">
            <v>#VALUE!</v>
          </cell>
          <cell r="AR38" t="str">
            <v>..</v>
          </cell>
        </row>
        <row r="39">
          <cell r="E39">
            <v>30641251.924250901</v>
          </cell>
          <cell r="F39">
            <v>0.71968779621762469</v>
          </cell>
          <cell r="G39" t="str">
            <v>Ecuador</v>
          </cell>
          <cell r="H39">
            <v>30641251.924250901</v>
          </cell>
          <cell r="I39">
            <v>0.72977446157507142</v>
          </cell>
          <cell r="K39">
            <v>0.73649890514670258</v>
          </cell>
          <cell r="L39">
            <v>0.73986112693251815</v>
          </cell>
          <cell r="M39">
            <v>0.74322334871833373</v>
          </cell>
          <cell r="N39">
            <v>0.74658557050414931</v>
          </cell>
          <cell r="O39">
            <v>0.74994779228996511</v>
          </cell>
          <cell r="P39">
            <v>0.75331001407578069</v>
          </cell>
          <cell r="Q39">
            <v>0.75667223586159627</v>
          </cell>
          <cell r="R39">
            <v>0.76003445764741184</v>
          </cell>
          <cell r="S39">
            <v>0.76339667943322742</v>
          </cell>
          <cell r="T39">
            <v>0.766758901219043</v>
          </cell>
          <cell r="U39">
            <v>0.77012112300485858</v>
          </cell>
          <cell r="V39">
            <v>0.77348334479067415</v>
          </cell>
          <cell r="W39">
            <v>0.77684556657648973</v>
          </cell>
          <cell r="X39">
            <v>0.78020778836230531</v>
          </cell>
          <cell r="Y39">
            <v>0.78357001014812055</v>
          </cell>
          <cell r="Z39">
            <v>0.78701366305333464</v>
          </cell>
          <cell r="AA39">
            <v>0.79045731595854873</v>
          </cell>
          <cell r="AB39">
            <v>0.79390096886376282</v>
          </cell>
          <cell r="AC39">
            <v>0.79734462176897691</v>
          </cell>
          <cell r="AD39">
            <v>0.800788274674191</v>
          </cell>
          <cell r="AE39">
            <v>0.80423192757940509</v>
          </cell>
          <cell r="AF39">
            <v>0.80767558048461918</v>
          </cell>
          <cell r="AG39">
            <v>0.81111923338983327</v>
          </cell>
          <cell r="AH39">
            <v>0.81456288629504736</v>
          </cell>
          <cell r="AI39">
            <v>0.81800653920026178</v>
          </cell>
          <cell r="AJ39">
            <v>0.82045537552933312</v>
          </cell>
          <cell r="AK39">
            <v>0.82290421185840446</v>
          </cell>
          <cell r="AL39">
            <v>0.82535304818747579</v>
          </cell>
          <cell r="AM39">
            <v>0.82780188451654713</v>
          </cell>
          <cell r="AN39">
            <v>0.83025072084561824</v>
          </cell>
          <cell r="AO39">
            <v>0.8314748594604523</v>
          </cell>
          <cell r="AP39">
            <v>0.83269899807528636</v>
          </cell>
          <cell r="AQ39">
            <v>0.83392313669012041</v>
          </cell>
          <cell r="AR39">
            <v>0.83514727530495458</v>
          </cell>
        </row>
        <row r="40">
          <cell r="E40">
            <v>51260214.855150603</v>
          </cell>
          <cell r="F40" t="e">
            <v>#VALUE!</v>
          </cell>
          <cell r="G40" t="str">
            <v>Egypt</v>
          </cell>
          <cell r="H40">
            <v>51260214.855150603</v>
          </cell>
          <cell r="I40" t="e">
            <v>#VALUE!</v>
          </cell>
          <cell r="K40" t="e">
            <v>#VALUE!</v>
          </cell>
          <cell r="L40" t="e">
            <v>#VALUE!</v>
          </cell>
          <cell r="M40" t="e">
            <v>#VALUE!</v>
          </cell>
          <cell r="N40" t="e">
            <v>#VALUE!</v>
          </cell>
          <cell r="O40" t="str">
            <v>..</v>
          </cell>
          <cell r="P40" t="e">
            <v>#VALUE!</v>
          </cell>
          <cell r="Q40" t="e">
            <v>#VALUE!</v>
          </cell>
          <cell r="R40" t="e">
            <v>#VALUE!</v>
          </cell>
          <cell r="S40" t="e">
            <v>#VALUE!</v>
          </cell>
          <cell r="T40" t="e">
            <v>#VALUE!</v>
          </cell>
          <cell r="U40" t="e">
            <v>#VALUE!</v>
          </cell>
          <cell r="V40" t="e">
            <v>#VALUE!</v>
          </cell>
          <cell r="W40" t="e">
            <v>#VALUE!</v>
          </cell>
          <cell r="X40" t="e">
            <v>#VALUE!</v>
          </cell>
          <cell r="Y40">
            <v>0.71701790097629237</v>
          </cell>
          <cell r="Z40">
            <v>0.7229337556673513</v>
          </cell>
          <cell r="AA40">
            <v>0.72884961035841023</v>
          </cell>
          <cell r="AB40">
            <v>0.73476546504946916</v>
          </cell>
          <cell r="AC40">
            <v>0.74068131974052809</v>
          </cell>
          <cell r="AD40">
            <v>0.74659717443158702</v>
          </cell>
          <cell r="AE40">
            <v>0.75251302912264595</v>
          </cell>
          <cell r="AF40">
            <v>0.75842888381370488</v>
          </cell>
          <cell r="AG40">
            <v>0.76434473850476381</v>
          </cell>
          <cell r="AH40">
            <v>0.77026059319582274</v>
          </cell>
          <cell r="AI40">
            <v>0.77617644788688178</v>
          </cell>
          <cell r="AJ40">
            <v>0.78523715310259967</v>
          </cell>
          <cell r="AK40">
            <v>0.79429785831831756</v>
          </cell>
          <cell r="AL40">
            <v>0.80335856353403545</v>
          </cell>
          <cell r="AM40">
            <v>0.81241926874975334</v>
          </cell>
          <cell r="AN40">
            <v>0.82147997396547123</v>
          </cell>
          <cell r="AO40">
            <v>0.8231023270037231</v>
          </cell>
          <cell r="AP40">
            <v>0.82472468004197497</v>
          </cell>
          <cell r="AQ40">
            <v>0.82634703308022683</v>
          </cell>
          <cell r="AR40">
            <v>0.8279693861184787</v>
          </cell>
        </row>
        <row r="41">
          <cell r="E41">
            <v>3826057.5368600599</v>
          </cell>
          <cell r="F41" t="e">
            <v>#VALUE!</v>
          </cell>
          <cell r="G41" t="str">
            <v>El Salvador</v>
          </cell>
          <cell r="H41">
            <v>3826057.5368600599</v>
          </cell>
          <cell r="I41" t="e">
            <v>#VALUE!</v>
          </cell>
          <cell r="K41" t="e">
            <v>#VALUE!</v>
          </cell>
          <cell r="L41" t="e">
            <v>#VALUE!</v>
          </cell>
          <cell r="M41" t="e">
            <v>#VALUE!</v>
          </cell>
          <cell r="N41" t="e">
            <v>#VALUE!</v>
          </cell>
          <cell r="O41" t="str">
            <v>..</v>
          </cell>
          <cell r="P41" t="e">
            <v>#VALUE!</v>
          </cell>
          <cell r="Q41" t="e">
            <v>#VALUE!</v>
          </cell>
          <cell r="R41" t="e">
            <v>#VALUE!</v>
          </cell>
          <cell r="S41" t="e">
            <v>#VALUE!</v>
          </cell>
          <cell r="T41" t="e">
            <v>#VALUE!</v>
          </cell>
          <cell r="U41" t="e">
            <v>#VALUE!</v>
          </cell>
          <cell r="V41" t="e">
            <v>#VALUE!</v>
          </cell>
          <cell r="W41" t="e">
            <v>#VALUE!</v>
          </cell>
          <cell r="X41" t="e">
            <v>#VALUE!</v>
          </cell>
          <cell r="Y41">
            <v>0.74682645712295093</v>
          </cell>
          <cell r="Z41">
            <v>0.75008122312785586</v>
          </cell>
          <cell r="AA41">
            <v>0.75333598913276079</v>
          </cell>
          <cell r="AB41">
            <v>0.75659075513766572</v>
          </cell>
          <cell r="AC41">
            <v>0.75984552114257065</v>
          </cell>
          <cell r="AD41">
            <v>0.76310028714747558</v>
          </cell>
          <cell r="AE41">
            <v>0.76635505315238051</v>
          </cell>
          <cell r="AF41">
            <v>0.76960981915728544</v>
          </cell>
          <cell r="AG41">
            <v>0.77286458516219037</v>
          </cell>
          <cell r="AH41">
            <v>0.77611935116709529</v>
          </cell>
          <cell r="AI41">
            <v>0.779374117172</v>
          </cell>
          <cell r="AJ41">
            <v>0.78544217425197571</v>
          </cell>
          <cell r="AK41">
            <v>0.79151023133195142</v>
          </cell>
          <cell r="AL41">
            <v>0.79757828841192713</v>
          </cell>
          <cell r="AM41">
            <v>0.80364634549190284</v>
          </cell>
          <cell r="AN41">
            <v>0.80971440257187843</v>
          </cell>
          <cell r="AO41">
            <v>0.81442611850014857</v>
          </cell>
          <cell r="AP41">
            <v>0.8191378344284187</v>
          </cell>
          <cell r="AQ41">
            <v>0.82384955035668883</v>
          </cell>
          <cell r="AR41">
            <v>0.82856126628495885</v>
          </cell>
        </row>
        <row r="42">
          <cell r="E42">
            <v>7249666.31568118</v>
          </cell>
          <cell r="F42">
            <v>0.65912227790413525</v>
          </cell>
          <cell r="G42" t="str">
            <v>Eritrea</v>
          </cell>
          <cell r="H42">
            <v>7249666.31568118</v>
          </cell>
          <cell r="I42">
            <v>0.6738853632522126</v>
          </cell>
          <cell r="K42">
            <v>0.68372742015093024</v>
          </cell>
          <cell r="L42">
            <v>0.68864844860028818</v>
          </cell>
          <cell r="M42">
            <v>0.69356947704964789</v>
          </cell>
          <cell r="N42">
            <v>0.69849050549900582</v>
          </cell>
          <cell r="O42">
            <v>0.70341153394836498</v>
          </cell>
          <cell r="P42">
            <v>0.7083325623977238</v>
          </cell>
          <cell r="Q42">
            <v>0.71325359084708262</v>
          </cell>
          <cell r="R42">
            <v>0.71817461929644144</v>
          </cell>
          <cell r="S42">
            <v>0.72309564774580026</v>
          </cell>
          <cell r="T42">
            <v>0.72801667619515908</v>
          </cell>
          <cell r="U42">
            <v>0.73293770464451791</v>
          </cell>
          <cell r="V42">
            <v>0.73785873309387673</v>
          </cell>
          <cell r="W42">
            <v>0.74277976154323555</v>
          </cell>
          <cell r="X42">
            <v>0.74770078999259437</v>
          </cell>
          <cell r="Y42">
            <v>0.75262181844195286</v>
          </cell>
          <cell r="Z42">
            <v>0.75730843152756089</v>
          </cell>
          <cell r="AA42">
            <v>0.76199504461316891</v>
          </cell>
          <cell r="AB42">
            <v>0.76668165769877694</v>
          </cell>
          <cell r="AC42">
            <v>0.77136827078438497</v>
          </cell>
          <cell r="AD42">
            <v>0.776054883869993</v>
          </cell>
          <cell r="AE42">
            <v>0.78074149695560102</v>
          </cell>
          <cell r="AF42">
            <v>0.78542811004120905</v>
          </cell>
          <cell r="AG42">
            <v>0.79011472312681708</v>
          </cell>
          <cell r="AH42">
            <v>0.7948013362124251</v>
          </cell>
          <cell r="AI42">
            <v>0.79948794929803291</v>
          </cell>
          <cell r="AJ42">
            <v>0.80454545344415906</v>
          </cell>
          <cell r="AK42">
            <v>0.80960295759028522</v>
          </cell>
          <cell r="AL42">
            <v>0.81466046173641138</v>
          </cell>
          <cell r="AM42">
            <v>0.81971796588253754</v>
          </cell>
          <cell r="AN42">
            <v>0.82477547002866358</v>
          </cell>
          <cell r="AO42">
            <v>0.82543809265405033</v>
          </cell>
          <cell r="AP42">
            <v>0.82610071527943707</v>
          </cell>
          <cell r="AQ42">
            <v>0.82676333790482381</v>
          </cell>
          <cell r="AR42">
            <v>0.82742596053021078</v>
          </cell>
        </row>
        <row r="43">
          <cell r="E43">
            <v>51521338.788943097</v>
          </cell>
          <cell r="F43">
            <v>0.66643751916008043</v>
          </cell>
          <cell r="G43" t="str">
            <v>Ethiopia</v>
          </cell>
          <cell r="H43">
            <v>51521338.788943097</v>
          </cell>
          <cell r="I43">
            <v>0.67847881260182596</v>
          </cell>
          <cell r="K43">
            <v>0.68650634156298995</v>
          </cell>
          <cell r="L43">
            <v>0.6905201060435715</v>
          </cell>
          <cell r="M43">
            <v>0.69453387052415305</v>
          </cell>
          <cell r="N43">
            <v>0.69854763500473549</v>
          </cell>
          <cell r="O43">
            <v>0.7025613994853166</v>
          </cell>
          <cell r="P43">
            <v>0.70657516396589848</v>
          </cell>
          <cell r="Q43">
            <v>0.71058892844648036</v>
          </cell>
          <cell r="R43">
            <v>0.71460269292706224</v>
          </cell>
          <cell r="S43">
            <v>0.71861645740764413</v>
          </cell>
          <cell r="T43">
            <v>0.72263022188822601</v>
          </cell>
          <cell r="U43">
            <v>0.72664398636880789</v>
          </cell>
          <cell r="V43">
            <v>0.73065775084938978</v>
          </cell>
          <cell r="W43">
            <v>0.73467151532997166</v>
          </cell>
          <cell r="X43">
            <v>0.73868527981055354</v>
          </cell>
          <cell r="Y43">
            <v>0.74269904429113554</v>
          </cell>
          <cell r="Z43">
            <v>0.74684853786077821</v>
          </cell>
          <cell r="AA43">
            <v>0.75099803143042088</v>
          </cell>
          <cell r="AB43">
            <v>0.75514752500006355</v>
          </cell>
          <cell r="AC43">
            <v>0.75929701856970622</v>
          </cell>
          <cell r="AD43">
            <v>0.76344651213934889</v>
          </cell>
          <cell r="AE43">
            <v>0.76759600570899156</v>
          </cell>
          <cell r="AF43">
            <v>0.77174549927863423</v>
          </cell>
          <cell r="AG43">
            <v>0.7758949928482769</v>
          </cell>
          <cell r="AH43">
            <v>0.78004448641791957</v>
          </cell>
          <cell r="AI43">
            <v>0.78419397998756257</v>
          </cell>
          <cell r="AJ43">
            <v>0.79090137711811104</v>
          </cell>
          <cell r="AK43">
            <v>0.7976087742486595</v>
          </cell>
          <cell r="AL43">
            <v>0.80431617137920797</v>
          </cell>
          <cell r="AM43">
            <v>0.81102356850975643</v>
          </cell>
          <cell r="AN43">
            <v>0.81773096564030467</v>
          </cell>
          <cell r="AO43">
            <v>0.81790604141401069</v>
          </cell>
          <cell r="AP43">
            <v>0.8180811171877167</v>
          </cell>
          <cell r="AQ43">
            <v>0.81825619296142271</v>
          </cell>
          <cell r="AR43">
            <v>0.81843126873512861</v>
          </cell>
        </row>
        <row r="44">
          <cell r="E44">
            <v>64793160.9305664</v>
          </cell>
          <cell r="F44">
            <v>0.69536464873093562</v>
          </cell>
          <cell r="G44" t="str">
            <v>Finland</v>
          </cell>
          <cell r="H44">
            <v>64793160.9305664</v>
          </cell>
          <cell r="I44">
            <v>0.69699077571045576</v>
          </cell>
          <cell r="K44">
            <v>0.69807486036346911</v>
          </cell>
          <cell r="L44">
            <v>0.69861690268997589</v>
          </cell>
          <cell r="M44">
            <v>0.69915894501648246</v>
          </cell>
          <cell r="N44">
            <v>0.69970098734298924</v>
          </cell>
          <cell r="O44">
            <v>0.70024302966949592</v>
          </cell>
          <cell r="P44">
            <v>0.7007850719960026</v>
          </cell>
          <cell r="Q44">
            <v>0.70132711432250927</v>
          </cell>
          <cell r="R44">
            <v>0.70186915664901595</v>
          </cell>
          <cell r="S44">
            <v>0.70241119897552262</v>
          </cell>
          <cell r="T44">
            <v>0.7029532413020293</v>
          </cell>
          <cell r="U44">
            <v>0.70349528362853597</v>
          </cell>
          <cell r="V44">
            <v>0.70403732595504265</v>
          </cell>
          <cell r="W44">
            <v>0.70457936828154932</v>
          </cell>
          <cell r="X44">
            <v>0.705121410608056</v>
          </cell>
          <cell r="Y44">
            <v>0.70566345293456301</v>
          </cell>
          <cell r="Z44">
            <v>0.71257030292414847</v>
          </cell>
          <cell r="AA44">
            <v>0.71947715291373393</v>
          </cell>
          <cell r="AB44">
            <v>0.72638400290331939</v>
          </cell>
          <cell r="AC44">
            <v>0.73329085289290485</v>
          </cell>
          <cell r="AD44">
            <v>0.74019770288249032</v>
          </cell>
          <cell r="AE44">
            <v>0.74710455287207578</v>
          </cell>
          <cell r="AF44">
            <v>0.75401140286166124</v>
          </cell>
          <cell r="AG44">
            <v>0.7609182528512467</v>
          </cell>
          <cell r="AH44">
            <v>0.76782510284083216</v>
          </cell>
          <cell r="AI44">
            <v>0.77473195283041774</v>
          </cell>
          <cell r="AJ44">
            <v>0.78045385930906919</v>
          </cell>
          <cell r="AK44">
            <v>0.78617576578772064</v>
          </cell>
          <cell r="AL44">
            <v>0.79189767226637209</v>
          </cell>
          <cell r="AM44">
            <v>0.79761957874502354</v>
          </cell>
          <cell r="AN44">
            <v>0.8033414852236751</v>
          </cell>
          <cell r="AO44">
            <v>0.80523603621464157</v>
          </cell>
          <cell r="AP44">
            <v>0.80713058720560804</v>
          </cell>
          <cell r="AQ44">
            <v>0.80902513819657451</v>
          </cell>
          <cell r="AR44">
            <v>0.81091968918754076</v>
          </cell>
        </row>
        <row r="45">
          <cell r="E45">
            <v>185693048.82949099</v>
          </cell>
          <cell r="F45" t="e">
            <v>#VALUE!</v>
          </cell>
          <cell r="G45" t="str">
            <v>France</v>
          </cell>
          <cell r="H45">
            <v>185693048.82949099</v>
          </cell>
          <cell r="I45" t="e">
            <v>#VALUE!</v>
          </cell>
          <cell r="K45" t="e">
            <v>#VALUE!</v>
          </cell>
          <cell r="L45" t="e">
            <v>#VALUE!</v>
          </cell>
          <cell r="M45" t="e">
            <v>#VALUE!</v>
          </cell>
          <cell r="N45" t="e">
            <v>#VALUE!</v>
          </cell>
          <cell r="O45" t="str">
            <v>..</v>
          </cell>
          <cell r="P45" t="e">
            <v>#VALUE!</v>
          </cell>
          <cell r="Q45" t="e">
            <v>#VALUE!</v>
          </cell>
          <cell r="R45" t="e">
            <v>#VALUE!</v>
          </cell>
          <cell r="S45" t="e">
            <v>#VALUE!</v>
          </cell>
          <cell r="T45" t="e">
            <v>#VALUE!</v>
          </cell>
          <cell r="U45" t="e">
            <v>#VALUE!</v>
          </cell>
          <cell r="V45" t="e">
            <v>#VALUE!</v>
          </cell>
          <cell r="W45" t="e">
            <v>#VALUE!</v>
          </cell>
          <cell r="X45" t="e">
            <v>#VALUE!</v>
          </cell>
          <cell r="Y45" t="str">
            <v>..</v>
          </cell>
          <cell r="Z45" t="e">
            <v>#VALUE!</v>
          </cell>
          <cell r="AA45" t="e">
            <v>#VALUE!</v>
          </cell>
          <cell r="AB45" t="e">
            <v>#VALUE!</v>
          </cell>
          <cell r="AC45" t="e">
            <v>#VALUE!</v>
          </cell>
          <cell r="AD45" t="e">
            <v>#VALUE!</v>
          </cell>
          <cell r="AE45" t="e">
            <v>#VALUE!</v>
          </cell>
          <cell r="AF45" t="e">
            <v>#VALUE!</v>
          </cell>
          <cell r="AG45" t="e">
            <v>#VALUE!</v>
          </cell>
          <cell r="AH45" t="e">
            <v>#VALUE!</v>
          </cell>
          <cell r="AI45">
            <v>0.76961362089220997</v>
          </cell>
          <cell r="AJ45">
            <v>0.77384787223774465</v>
          </cell>
          <cell r="AK45">
            <v>0.77808212358327933</v>
          </cell>
          <cell r="AL45">
            <v>0.78231637492881401</v>
          </cell>
          <cell r="AM45">
            <v>0.78655062627434869</v>
          </cell>
          <cell r="AN45">
            <v>0.79078487761988325</v>
          </cell>
          <cell r="AO45">
            <v>0.79484136922418192</v>
          </cell>
          <cell r="AP45">
            <v>0.79889786082848058</v>
          </cell>
          <cell r="AQ45">
            <v>0.80295435243277924</v>
          </cell>
          <cell r="AR45">
            <v>0.80701084403707779</v>
          </cell>
        </row>
        <row r="46">
          <cell r="E46">
            <v>41650535.781085901</v>
          </cell>
          <cell r="F46" t="e">
            <v>#VALUE!</v>
          </cell>
          <cell r="G46" t="str">
            <v>Gabon</v>
          </cell>
          <cell r="H46">
            <v>41650535.781085901</v>
          </cell>
          <cell r="I46" t="e">
            <v>#VALUE!</v>
          </cell>
          <cell r="K46" t="e">
            <v>#VALUE!</v>
          </cell>
          <cell r="L46" t="e">
            <v>#VALUE!</v>
          </cell>
          <cell r="M46" t="e">
            <v>#VALUE!</v>
          </cell>
          <cell r="N46" t="e">
            <v>#VALUE!</v>
          </cell>
          <cell r="O46" t="str">
            <v>..</v>
          </cell>
          <cell r="P46" t="e">
            <v>#VALUE!</v>
          </cell>
          <cell r="Q46" t="e">
            <v>#VALUE!</v>
          </cell>
          <cell r="R46" t="e">
            <v>#VALUE!</v>
          </cell>
          <cell r="S46" t="e">
            <v>#VALUE!</v>
          </cell>
          <cell r="T46" t="e">
            <v>#VALUE!</v>
          </cell>
          <cell r="U46" t="e">
            <v>#VALUE!</v>
          </cell>
          <cell r="V46" t="e">
            <v>#VALUE!</v>
          </cell>
          <cell r="W46" t="e">
            <v>#VALUE!</v>
          </cell>
          <cell r="X46" t="e">
            <v>#VALUE!</v>
          </cell>
          <cell r="Y46" t="str">
            <v>..</v>
          </cell>
          <cell r="Z46" t="e">
            <v>#VALUE!</v>
          </cell>
          <cell r="AA46" t="e">
            <v>#VALUE!</v>
          </cell>
          <cell r="AB46" t="e">
            <v>#VALUE!</v>
          </cell>
          <cell r="AC46" t="e">
            <v>#VALUE!</v>
          </cell>
          <cell r="AD46" t="e">
            <v>#VALUE!</v>
          </cell>
          <cell r="AE46" t="e">
            <v>#VALUE!</v>
          </cell>
          <cell r="AF46" t="e">
            <v>#VALUE!</v>
          </cell>
          <cell r="AG46" t="e">
            <v>#VALUE!</v>
          </cell>
          <cell r="AH46" t="e">
            <v>#VALUE!</v>
          </cell>
          <cell r="AI46">
            <v>0.74937374302545812</v>
          </cell>
          <cell r="AJ46">
            <v>0.75817866545896639</v>
          </cell>
          <cell r="AK46">
            <v>0.76698358789247467</v>
          </cell>
          <cell r="AL46">
            <v>0.77578851032598295</v>
          </cell>
          <cell r="AM46">
            <v>0.78459343275949123</v>
          </cell>
          <cell r="AN46">
            <v>0.79339835519299962</v>
          </cell>
          <cell r="AO46">
            <v>0.79558189502669086</v>
          </cell>
          <cell r="AP46">
            <v>0.79776543486038209</v>
          </cell>
          <cell r="AQ46">
            <v>0.79994897469407333</v>
          </cell>
          <cell r="AR46">
            <v>0.80213251452776468</v>
          </cell>
        </row>
        <row r="47">
          <cell r="E47">
            <v>1884969.0671997501</v>
          </cell>
          <cell r="F47">
            <v>0.57643531432944783</v>
          </cell>
          <cell r="G47" t="str">
            <v>Gambia</v>
          </cell>
          <cell r="H47">
            <v>1884969.0671997501</v>
          </cell>
          <cell r="I47">
            <v>0.59714924201241715</v>
          </cell>
          <cell r="K47">
            <v>0.61095852713439669</v>
          </cell>
          <cell r="L47">
            <v>0.61786316969538646</v>
          </cell>
          <cell r="M47">
            <v>0.62476781225637623</v>
          </cell>
          <cell r="N47">
            <v>0.631672454817366</v>
          </cell>
          <cell r="O47">
            <v>0.63857709737835588</v>
          </cell>
          <cell r="P47">
            <v>0.64548173993934554</v>
          </cell>
          <cell r="Q47">
            <v>0.6523863825003352</v>
          </cell>
          <cell r="R47">
            <v>0.65929102506132486</v>
          </cell>
          <cell r="S47">
            <v>0.66619566762231452</v>
          </cell>
          <cell r="T47">
            <v>0.67310031018330418</v>
          </cell>
          <cell r="U47">
            <v>0.68000495274429384</v>
          </cell>
          <cell r="V47">
            <v>0.6869095953052835</v>
          </cell>
          <cell r="W47">
            <v>0.69381423786627316</v>
          </cell>
          <cell r="X47">
            <v>0.70071888042726282</v>
          </cell>
          <cell r="Y47">
            <v>0.70762352298825271</v>
          </cell>
          <cell r="Z47">
            <v>0.7146623230122332</v>
          </cell>
          <cell r="AA47">
            <v>0.7217011230362137</v>
          </cell>
          <cell r="AB47">
            <v>0.72873992306019419</v>
          </cell>
          <cell r="AC47">
            <v>0.73577872308417469</v>
          </cell>
          <cell r="AD47">
            <v>0.74281752310815519</v>
          </cell>
          <cell r="AE47">
            <v>0.74985632313213568</v>
          </cell>
          <cell r="AF47">
            <v>0.75689512315611618</v>
          </cell>
          <cell r="AG47">
            <v>0.76393392318009667</v>
          </cell>
          <cell r="AH47">
            <v>0.77097272320407717</v>
          </cell>
          <cell r="AI47">
            <v>0.778011523228058</v>
          </cell>
          <cell r="AJ47">
            <v>0.78016096592785122</v>
          </cell>
          <cell r="AK47">
            <v>0.78231040862764445</v>
          </cell>
          <cell r="AL47">
            <v>0.78445985132743767</v>
          </cell>
          <cell r="AM47">
            <v>0.7866092940272309</v>
          </cell>
          <cell r="AN47">
            <v>0.78875873672702423</v>
          </cell>
          <cell r="AO47">
            <v>0.79281416291368445</v>
          </cell>
          <cell r="AP47">
            <v>0.79686958910034456</v>
          </cell>
          <cell r="AQ47">
            <v>0.80092501528700466</v>
          </cell>
          <cell r="AR47">
            <v>0.80498044147366488</v>
          </cell>
        </row>
        <row r="48">
          <cell r="E48">
            <v>5149150.1657053698</v>
          </cell>
          <cell r="F48">
            <v>0.58863987575903209</v>
          </cell>
          <cell r="G48" t="str">
            <v>Georgia</v>
          </cell>
          <cell r="H48">
            <v>5149150.1657053698</v>
          </cell>
          <cell r="I48">
            <v>0.60952497335745726</v>
          </cell>
          <cell r="K48">
            <v>0.62344837175640677</v>
          </cell>
          <cell r="L48">
            <v>0.63041007095588242</v>
          </cell>
          <cell r="M48">
            <v>0.63737177015535629</v>
          </cell>
          <cell r="N48">
            <v>0.64433346935483193</v>
          </cell>
          <cell r="O48">
            <v>0.65129516855430702</v>
          </cell>
          <cell r="P48">
            <v>0.65825686775378189</v>
          </cell>
          <cell r="Q48">
            <v>0.66521856695325687</v>
          </cell>
          <cell r="R48">
            <v>0.67218026615273185</v>
          </cell>
          <cell r="S48">
            <v>0.67914196535220683</v>
          </cell>
          <cell r="T48">
            <v>0.68610366455168181</v>
          </cell>
          <cell r="U48">
            <v>0.69306536375115679</v>
          </cell>
          <cell r="V48">
            <v>0.70002706295063177</v>
          </cell>
          <cell r="W48">
            <v>0.70698876215010675</v>
          </cell>
          <cell r="X48">
            <v>0.71395046134958173</v>
          </cell>
          <cell r="Y48">
            <v>0.72091216054905627</v>
          </cell>
          <cell r="Z48">
            <v>0.72615771218355829</v>
          </cell>
          <cell r="AA48">
            <v>0.73140326381806031</v>
          </cell>
          <cell r="AB48">
            <v>0.73664881545256233</v>
          </cell>
          <cell r="AC48">
            <v>0.74189436708706435</v>
          </cell>
          <cell r="AD48">
            <v>0.74713991872156638</v>
          </cell>
          <cell r="AE48">
            <v>0.7523854703560684</v>
          </cell>
          <cell r="AF48">
            <v>0.75763102199057042</v>
          </cell>
          <cell r="AG48">
            <v>0.76287657362507244</v>
          </cell>
          <cell r="AH48">
            <v>0.76812212525957446</v>
          </cell>
          <cell r="AI48">
            <v>0.77336767689407615</v>
          </cell>
          <cell r="AJ48">
            <v>0.77764991378029591</v>
          </cell>
          <cell r="AK48">
            <v>0.78193215066651567</v>
          </cell>
          <cell r="AL48">
            <v>0.78621438755273543</v>
          </cell>
          <cell r="AM48">
            <v>0.79049662443895519</v>
          </cell>
          <cell r="AN48">
            <v>0.79477886132517495</v>
          </cell>
          <cell r="AO48">
            <v>0.79721846530886431</v>
          </cell>
          <cell r="AP48">
            <v>0.79965806929255367</v>
          </cell>
          <cell r="AQ48">
            <v>0.80209767327624304</v>
          </cell>
          <cell r="AR48">
            <v>0.80453727725993229</v>
          </cell>
        </row>
        <row r="49">
          <cell r="E49">
            <v>160870846.490969</v>
          </cell>
          <cell r="F49" t="e">
            <v>#VALUE!</v>
          </cell>
          <cell r="G49" t="str">
            <v>Germany</v>
          </cell>
          <cell r="H49">
            <v>160870846.490969</v>
          </cell>
          <cell r="I49" t="e">
            <v>#VALUE!</v>
          </cell>
          <cell r="K49" t="e">
            <v>#VALUE!</v>
          </cell>
          <cell r="L49" t="e">
            <v>#VALUE!</v>
          </cell>
          <cell r="M49" t="e">
            <v>#VALUE!</v>
          </cell>
          <cell r="N49" t="e">
            <v>#VALUE!</v>
          </cell>
          <cell r="O49" t="str">
            <v>..</v>
          </cell>
          <cell r="P49" t="e">
            <v>#VALUE!</v>
          </cell>
          <cell r="Q49" t="e">
            <v>#VALUE!</v>
          </cell>
          <cell r="R49" t="e">
            <v>#VALUE!</v>
          </cell>
          <cell r="S49" t="e">
            <v>#VALUE!</v>
          </cell>
          <cell r="T49" t="e">
            <v>#VALUE!</v>
          </cell>
          <cell r="U49" t="e">
            <v>#VALUE!</v>
          </cell>
          <cell r="V49" t="e">
            <v>#VALUE!</v>
          </cell>
          <cell r="W49" t="e">
            <v>#VALUE!</v>
          </cell>
          <cell r="X49" t="e">
            <v>#VALUE!</v>
          </cell>
          <cell r="Y49">
            <v>0.69289214520314846</v>
          </cell>
          <cell r="Z49">
            <v>0.69680425956641212</v>
          </cell>
          <cell r="AA49">
            <v>0.70071637392967578</v>
          </cell>
          <cell r="AB49">
            <v>0.70462848829293945</v>
          </cell>
          <cell r="AC49">
            <v>0.70854060265620311</v>
          </cell>
          <cell r="AD49">
            <v>0.71245271701946677</v>
          </cell>
          <cell r="AE49">
            <v>0.71636483138273044</v>
          </cell>
          <cell r="AF49">
            <v>0.7202769457459941</v>
          </cell>
          <cell r="AG49">
            <v>0.72418906010925777</v>
          </cell>
          <cell r="AH49">
            <v>0.72810117447252143</v>
          </cell>
          <cell r="AI49">
            <v>0.73201328883578554</v>
          </cell>
          <cell r="AJ49">
            <v>0.74245669807501868</v>
          </cell>
          <cell r="AK49">
            <v>0.75290010731425183</v>
          </cell>
          <cell r="AL49">
            <v>0.76334351655348498</v>
          </cell>
          <cell r="AM49">
            <v>0.77378692579271813</v>
          </cell>
          <cell r="AN49">
            <v>0.78423033503195116</v>
          </cell>
          <cell r="AO49">
            <v>0.78759918848855526</v>
          </cell>
          <cell r="AP49">
            <v>0.79096804194515935</v>
          </cell>
          <cell r="AQ49">
            <v>0.79433689540176344</v>
          </cell>
          <cell r="AR49">
            <v>0.79770574885836754</v>
          </cell>
        </row>
        <row r="50">
          <cell r="E50">
            <v>29835666.357393499</v>
          </cell>
          <cell r="F50">
            <v>0.5684627669849327</v>
          </cell>
          <cell r="G50" t="str">
            <v>Ghana</v>
          </cell>
          <cell r="H50">
            <v>29835666.357393499</v>
          </cell>
          <cell r="I50">
            <v>0.58887339178706632</v>
          </cell>
          <cell r="K50">
            <v>0.60248047498848933</v>
          </cell>
          <cell r="L50">
            <v>0.60928401658920173</v>
          </cell>
          <cell r="M50">
            <v>0.61608755818991234</v>
          </cell>
          <cell r="N50">
            <v>0.62289109979062296</v>
          </cell>
          <cell r="O50">
            <v>0.62969464139133535</v>
          </cell>
          <cell r="P50">
            <v>0.63649818299204675</v>
          </cell>
          <cell r="Q50">
            <v>0.64330172459275814</v>
          </cell>
          <cell r="R50">
            <v>0.65010526619346953</v>
          </cell>
          <cell r="S50">
            <v>0.65690880779418093</v>
          </cell>
          <cell r="T50">
            <v>0.66371234939489232</v>
          </cell>
          <cell r="U50">
            <v>0.67051589099560371</v>
          </cell>
          <cell r="V50">
            <v>0.67731943259631511</v>
          </cell>
          <cell r="W50">
            <v>0.6841229741970265</v>
          </cell>
          <cell r="X50">
            <v>0.69092651579773789</v>
          </cell>
          <cell r="Y50">
            <v>0.69773005739844951</v>
          </cell>
          <cell r="Z50">
            <v>0.70290492535362414</v>
          </cell>
          <cell r="AA50">
            <v>0.70807979330879878</v>
          </cell>
          <cell r="AB50">
            <v>0.71325466126397341</v>
          </cell>
          <cell r="AC50">
            <v>0.71842952921914804</v>
          </cell>
          <cell r="AD50">
            <v>0.72360439717432268</v>
          </cell>
          <cell r="AE50">
            <v>0.72877926512949731</v>
          </cell>
          <cell r="AF50">
            <v>0.73395413308467194</v>
          </cell>
          <cell r="AG50">
            <v>0.73912900103984658</v>
          </cell>
          <cell r="AH50">
            <v>0.74430386899502121</v>
          </cell>
          <cell r="AI50">
            <v>0.74947873695019585</v>
          </cell>
          <cell r="AJ50">
            <v>0.75535533752451378</v>
          </cell>
          <cell r="AK50">
            <v>0.76123193809883172</v>
          </cell>
          <cell r="AL50">
            <v>0.76710853867314965</v>
          </cell>
          <cell r="AM50">
            <v>0.77298513924746759</v>
          </cell>
          <cell r="AN50">
            <v>0.77886173982178564</v>
          </cell>
          <cell r="AO50">
            <v>0.78355062519575958</v>
          </cell>
          <cell r="AP50">
            <v>0.78823951056973351</v>
          </cell>
          <cell r="AQ50">
            <v>0.79292839594370745</v>
          </cell>
          <cell r="AR50">
            <v>0.79761728131768128</v>
          </cell>
        </row>
        <row r="51">
          <cell r="E51">
            <v>14640775.433214899</v>
          </cell>
          <cell r="F51">
            <v>0.64403079556200815</v>
          </cell>
          <cell r="G51" t="str">
            <v>Guatemala</v>
          </cell>
          <cell r="H51">
            <v>14640775.433214899</v>
          </cell>
          <cell r="I51">
            <v>0.65239268664846328</v>
          </cell>
          <cell r="K51">
            <v>0.65796728070609944</v>
          </cell>
          <cell r="L51">
            <v>0.66075457773491841</v>
          </cell>
          <cell r="M51">
            <v>0.66354187476373649</v>
          </cell>
          <cell r="N51">
            <v>0.66632917179255458</v>
          </cell>
          <cell r="O51">
            <v>0.66911646882137343</v>
          </cell>
          <cell r="P51">
            <v>0.67190376585019174</v>
          </cell>
          <cell r="Q51">
            <v>0.67469106287901004</v>
          </cell>
          <cell r="R51">
            <v>0.67747835990782834</v>
          </cell>
          <cell r="S51">
            <v>0.68026565693664665</v>
          </cell>
          <cell r="T51">
            <v>0.68305295396546495</v>
          </cell>
          <cell r="U51">
            <v>0.68584025099428325</v>
          </cell>
          <cell r="V51">
            <v>0.68862754802310155</v>
          </cell>
          <cell r="W51">
            <v>0.69141484505191986</v>
          </cell>
          <cell r="X51">
            <v>0.69420214208073816</v>
          </cell>
          <cell r="Y51">
            <v>0.69698943910955635</v>
          </cell>
          <cell r="Z51">
            <v>0.70220547882411477</v>
          </cell>
          <cell r="AA51">
            <v>0.70742151853867319</v>
          </cell>
          <cell r="AB51">
            <v>0.71263755825323161</v>
          </cell>
          <cell r="AC51">
            <v>0.71785359796779002</v>
          </cell>
          <cell r="AD51">
            <v>0.72306963768234844</v>
          </cell>
          <cell r="AE51">
            <v>0.72828567739690686</v>
          </cell>
          <cell r="AF51">
            <v>0.73350171711146528</v>
          </cell>
          <cell r="AG51">
            <v>0.7387177568260237</v>
          </cell>
          <cell r="AH51">
            <v>0.74393379654058212</v>
          </cell>
          <cell r="AI51">
            <v>0.74914983625514109</v>
          </cell>
          <cell r="AJ51">
            <v>0.75226508495261435</v>
          </cell>
          <cell r="AK51">
            <v>0.75538033365008761</v>
          </cell>
          <cell r="AL51">
            <v>0.75849558234756087</v>
          </cell>
          <cell r="AM51">
            <v>0.76161083104503413</v>
          </cell>
          <cell r="AN51">
            <v>0.76472607974250717</v>
          </cell>
          <cell r="AO51">
            <v>0.77044498193762512</v>
          </cell>
          <cell r="AP51">
            <v>0.77616388413274295</v>
          </cell>
          <cell r="AQ51">
            <v>0.78188278632786079</v>
          </cell>
          <cell r="AR51">
            <v>0.78760168852297874</v>
          </cell>
        </row>
        <row r="52">
          <cell r="E52">
            <v>27984124.190351501</v>
          </cell>
          <cell r="F52" t="e">
            <v>#VALUE!</v>
          </cell>
          <cell r="G52" t="str">
            <v>Guinea</v>
          </cell>
          <cell r="H52">
            <v>27984124.190351501</v>
          </cell>
          <cell r="I52" t="e">
            <v>#VALUE!</v>
          </cell>
          <cell r="K52" t="e">
            <v>#VALUE!</v>
          </cell>
          <cell r="L52" t="e">
            <v>#VALUE!</v>
          </cell>
          <cell r="M52" t="e">
            <v>#VALUE!</v>
          </cell>
          <cell r="N52" t="e">
            <v>#VALUE!</v>
          </cell>
          <cell r="O52" t="str">
            <v>..</v>
          </cell>
          <cell r="P52" t="e">
            <v>#VALUE!</v>
          </cell>
          <cell r="Q52" t="e">
            <v>#VALUE!</v>
          </cell>
          <cell r="R52" t="e">
            <v>#VALUE!</v>
          </cell>
          <cell r="S52" t="e">
            <v>#VALUE!</v>
          </cell>
          <cell r="T52" t="e">
            <v>#VALUE!</v>
          </cell>
          <cell r="U52" t="e">
            <v>#VALUE!</v>
          </cell>
          <cell r="V52" t="e">
            <v>#VALUE!</v>
          </cell>
          <cell r="W52" t="e">
            <v>#VALUE!</v>
          </cell>
          <cell r="X52" t="e">
            <v>#VALUE!</v>
          </cell>
          <cell r="Y52" t="str">
            <v>..</v>
          </cell>
          <cell r="Z52" t="e">
            <v>#VALUE!</v>
          </cell>
          <cell r="AA52" t="e">
            <v>#VALUE!</v>
          </cell>
          <cell r="AB52" t="e">
            <v>#VALUE!</v>
          </cell>
          <cell r="AC52" t="e">
            <v>#VALUE!</v>
          </cell>
          <cell r="AD52" t="e">
            <v>#VALUE!</v>
          </cell>
          <cell r="AE52" t="e">
            <v>#VALUE!</v>
          </cell>
          <cell r="AF52" t="e">
            <v>#VALUE!</v>
          </cell>
          <cell r="AG52" t="e">
            <v>#VALUE!</v>
          </cell>
          <cell r="AH52" t="e">
            <v>#VALUE!</v>
          </cell>
          <cell r="AI52">
            <v>0.74770600571874768</v>
          </cell>
          <cell r="AJ52">
            <v>0.75407542344126</v>
          </cell>
          <cell r="AK52">
            <v>0.76044484116377231</v>
          </cell>
          <cell r="AL52">
            <v>0.76681425888628463</v>
          </cell>
          <cell r="AM52">
            <v>0.77318367660879694</v>
          </cell>
          <cell r="AN52">
            <v>0.77955309433130904</v>
          </cell>
          <cell r="AO52">
            <v>0.78287989723646612</v>
          </cell>
          <cell r="AP52">
            <v>0.78620670014162319</v>
          </cell>
          <cell r="AQ52">
            <v>0.78953350304678027</v>
          </cell>
          <cell r="AR52">
            <v>0.79286030595193746</v>
          </cell>
        </row>
        <row r="53">
          <cell r="E53">
            <v>4943005.8969439203</v>
          </cell>
          <cell r="F53" t="e">
            <v>#VALUE!</v>
          </cell>
          <cell r="G53" t="str">
            <v>Guinea-Bissau</v>
          </cell>
          <cell r="H53">
            <v>4943005.8969439203</v>
          </cell>
          <cell r="I53" t="e">
            <v>#VALUE!</v>
          </cell>
          <cell r="K53" t="e">
            <v>#VALUE!</v>
          </cell>
          <cell r="L53" t="e">
            <v>#VALUE!</v>
          </cell>
          <cell r="M53" t="e">
            <v>#VALUE!</v>
          </cell>
          <cell r="N53" t="e">
            <v>#VALUE!</v>
          </cell>
          <cell r="O53" t="str">
            <v>..</v>
          </cell>
          <cell r="P53" t="e">
            <v>#VALUE!</v>
          </cell>
          <cell r="Q53" t="e">
            <v>#VALUE!</v>
          </cell>
          <cell r="R53" t="e">
            <v>#VALUE!</v>
          </cell>
          <cell r="S53" t="e">
            <v>#VALUE!</v>
          </cell>
          <cell r="T53" t="e">
            <v>#VALUE!</v>
          </cell>
          <cell r="U53" t="e">
            <v>#VALUE!</v>
          </cell>
          <cell r="V53" t="e">
            <v>#VALUE!</v>
          </cell>
          <cell r="W53" t="e">
            <v>#VALUE!</v>
          </cell>
          <cell r="X53" t="e">
            <v>#VALUE!</v>
          </cell>
          <cell r="Y53" t="str">
            <v>..</v>
          </cell>
          <cell r="Z53" t="e">
            <v>#VALUE!</v>
          </cell>
          <cell r="AA53" t="e">
            <v>#VALUE!</v>
          </cell>
          <cell r="AB53" t="e">
            <v>#VALUE!</v>
          </cell>
          <cell r="AC53" t="e">
            <v>#VALUE!</v>
          </cell>
          <cell r="AD53" t="e">
            <v>#VALUE!</v>
          </cell>
          <cell r="AE53" t="e">
            <v>#VALUE!</v>
          </cell>
          <cell r="AF53" t="e">
            <v>#VALUE!</v>
          </cell>
          <cell r="AG53" t="e">
            <v>#VALUE!</v>
          </cell>
          <cell r="AH53" t="e">
            <v>#VALUE!</v>
          </cell>
          <cell r="AI53" t="str">
            <v>..</v>
          </cell>
          <cell r="AJ53" t="e">
            <v>#VALUE!</v>
          </cell>
          <cell r="AK53" t="e">
            <v>#VALUE!</v>
          </cell>
          <cell r="AL53" t="e">
            <v>#VALUE!</v>
          </cell>
          <cell r="AM53" t="e">
            <v>#VALUE!</v>
          </cell>
          <cell r="AN53">
            <v>0.78711030124204007</v>
          </cell>
          <cell r="AO53">
            <v>0.78784569757942757</v>
          </cell>
          <cell r="AP53">
            <v>0.78858109391681508</v>
          </cell>
          <cell r="AQ53">
            <v>0.78931649025420259</v>
          </cell>
          <cell r="AR53">
            <v>0.79005188659158998</v>
          </cell>
        </row>
        <row r="54">
          <cell r="E54">
            <v>14420940.072038701</v>
          </cell>
          <cell r="F54">
            <v>0.63234684148765652</v>
          </cell>
          <cell r="G54" t="str">
            <v>Honduras</v>
          </cell>
          <cell r="H54">
            <v>14420940.072038701</v>
          </cell>
          <cell r="I54">
            <v>0.64085123763099094</v>
          </cell>
          <cell r="K54">
            <v>0.64652083505988056</v>
          </cell>
          <cell r="L54">
            <v>0.64935563377432537</v>
          </cell>
          <cell r="M54">
            <v>0.65219043248877018</v>
          </cell>
          <cell r="N54">
            <v>0.65502523120321587</v>
          </cell>
          <cell r="O54">
            <v>0.65786002991766057</v>
          </cell>
          <cell r="P54">
            <v>0.66069482863210549</v>
          </cell>
          <cell r="Q54">
            <v>0.66352962734655041</v>
          </cell>
          <cell r="R54">
            <v>0.66636442606099533</v>
          </cell>
          <cell r="S54">
            <v>0.66919922477544025</v>
          </cell>
          <cell r="T54">
            <v>0.67203402348988517</v>
          </cell>
          <cell r="U54">
            <v>0.67486882220433009</v>
          </cell>
          <cell r="V54">
            <v>0.67770362091877501</v>
          </cell>
          <cell r="W54">
            <v>0.68053841963321993</v>
          </cell>
          <cell r="X54">
            <v>0.68337321834766485</v>
          </cell>
          <cell r="Y54">
            <v>0.68620801706210943</v>
          </cell>
          <cell r="Z54">
            <v>0.69119249650460257</v>
          </cell>
          <cell r="AA54">
            <v>0.69617697594709571</v>
          </cell>
          <cell r="AB54">
            <v>0.70116145538958885</v>
          </cell>
          <cell r="AC54">
            <v>0.70614593483208199</v>
          </cell>
          <cell r="AD54">
            <v>0.71113041427457513</v>
          </cell>
          <cell r="AE54">
            <v>0.71611489371706827</v>
          </cell>
          <cell r="AF54">
            <v>0.72109937315956141</v>
          </cell>
          <cell r="AG54">
            <v>0.72608385260205455</v>
          </cell>
          <cell r="AH54">
            <v>0.73106833204454769</v>
          </cell>
          <cell r="AI54">
            <v>0.73605281148704071</v>
          </cell>
          <cell r="AJ54">
            <v>0.73844209408428674</v>
          </cell>
          <cell r="AK54">
            <v>0.74083137668153276</v>
          </cell>
          <cell r="AL54">
            <v>0.74322065927877878</v>
          </cell>
          <cell r="AM54">
            <v>0.74560994187602481</v>
          </cell>
          <cell r="AN54">
            <v>0.74799922447327061</v>
          </cell>
          <cell r="AO54">
            <v>0.75428160106349473</v>
          </cell>
          <cell r="AP54">
            <v>0.76056397765371886</v>
          </cell>
          <cell r="AQ54">
            <v>0.76684635424394298</v>
          </cell>
          <cell r="AR54">
            <v>0.773128730834167</v>
          </cell>
        </row>
        <row r="55">
          <cell r="E55">
            <v>575025188.47520995</v>
          </cell>
          <cell r="F55" t="e">
            <v>#VALUE!</v>
          </cell>
          <cell r="G55" t="str">
            <v>India</v>
          </cell>
          <cell r="H55">
            <v>575025188.47520995</v>
          </cell>
          <cell r="I55" t="e">
            <v>#VALUE!</v>
          </cell>
          <cell r="K55" t="e">
            <v>#VALUE!</v>
          </cell>
          <cell r="L55" t="e">
            <v>#VALUE!</v>
          </cell>
          <cell r="M55" t="e">
            <v>#VALUE!</v>
          </cell>
          <cell r="N55" t="e">
            <v>#VALUE!</v>
          </cell>
          <cell r="O55" t="str">
            <v>..</v>
          </cell>
          <cell r="P55" t="e">
            <v>#VALUE!</v>
          </cell>
          <cell r="Q55" t="e">
            <v>#VALUE!</v>
          </cell>
          <cell r="R55" t="e">
            <v>#VALUE!</v>
          </cell>
          <cell r="S55" t="e">
            <v>#VALUE!</v>
          </cell>
          <cell r="T55" t="e">
            <v>#VALUE!</v>
          </cell>
          <cell r="U55" t="e">
            <v>#VALUE!</v>
          </cell>
          <cell r="V55" t="e">
            <v>#VALUE!</v>
          </cell>
          <cell r="W55" t="e">
            <v>#VALUE!</v>
          </cell>
          <cell r="X55" t="e">
            <v>#VALUE!</v>
          </cell>
          <cell r="Y55" t="str">
            <v>..</v>
          </cell>
          <cell r="Z55" t="e">
            <v>#VALUE!</v>
          </cell>
          <cell r="AA55" t="e">
            <v>#VALUE!</v>
          </cell>
          <cell r="AB55" t="e">
            <v>#VALUE!</v>
          </cell>
          <cell r="AC55" t="e">
            <v>#VALUE!</v>
          </cell>
          <cell r="AD55" t="e">
            <v>#VALUE!</v>
          </cell>
          <cell r="AE55" t="e">
            <v>#VALUE!</v>
          </cell>
          <cell r="AF55" t="e">
            <v>#VALUE!</v>
          </cell>
          <cell r="AG55" t="e">
            <v>#VALUE!</v>
          </cell>
          <cell r="AH55" t="e">
            <v>#VALUE!</v>
          </cell>
          <cell r="AI55">
            <v>0.77373996341639006</v>
          </cell>
          <cell r="AJ55">
            <v>0.77658628677027597</v>
          </cell>
          <cell r="AK55">
            <v>0.77943261012416187</v>
          </cell>
          <cell r="AL55">
            <v>0.78227893347804778</v>
          </cell>
          <cell r="AM55">
            <v>0.78512525683193368</v>
          </cell>
          <cell r="AN55">
            <v>0.7879715801858197</v>
          </cell>
          <cell r="AO55">
            <v>0.78518668991123364</v>
          </cell>
          <cell r="AP55">
            <v>0.78240179963664769</v>
          </cell>
          <cell r="AQ55">
            <v>0.77961690936206174</v>
          </cell>
          <cell r="AR55">
            <v>0.77683201908747568</v>
          </cell>
        </row>
        <row r="56">
          <cell r="E56">
            <v>310513948.15294403</v>
          </cell>
          <cell r="F56" t="e">
            <v>#VALUE!</v>
          </cell>
          <cell r="G56" t="str">
            <v>Indonesia</v>
          </cell>
          <cell r="H56">
            <v>310513948.15294403</v>
          </cell>
          <cell r="I56" t="e">
            <v>#VALUE!</v>
          </cell>
          <cell r="K56" t="e">
            <v>#VALUE!</v>
          </cell>
          <cell r="L56" t="e">
            <v>#VALUE!</v>
          </cell>
          <cell r="M56" t="e">
            <v>#VALUE!</v>
          </cell>
          <cell r="N56" t="e">
            <v>#VALUE!</v>
          </cell>
          <cell r="O56" t="str">
            <v>..</v>
          </cell>
          <cell r="P56" t="e">
            <v>#VALUE!</v>
          </cell>
          <cell r="Q56" t="e">
            <v>#VALUE!</v>
          </cell>
          <cell r="R56" t="e">
            <v>#VALUE!</v>
          </cell>
          <cell r="S56" t="e">
            <v>#VALUE!</v>
          </cell>
          <cell r="T56" t="e">
            <v>#VALUE!</v>
          </cell>
          <cell r="U56" t="e">
            <v>#VALUE!</v>
          </cell>
          <cell r="V56" t="e">
            <v>#VALUE!</v>
          </cell>
          <cell r="W56" t="e">
            <v>#VALUE!</v>
          </cell>
          <cell r="X56" t="e">
            <v>#VALUE!</v>
          </cell>
          <cell r="Y56">
            <v>0.69983440998140745</v>
          </cell>
          <cell r="Z56">
            <v>0.70022224941031164</v>
          </cell>
          <cell r="AA56">
            <v>0.70061008883921583</v>
          </cell>
          <cell r="AB56">
            <v>0.70099792826812002</v>
          </cell>
          <cell r="AC56">
            <v>0.70138576769702421</v>
          </cell>
          <cell r="AD56">
            <v>0.7017736071259284</v>
          </cell>
          <cell r="AE56">
            <v>0.70216144655483259</v>
          </cell>
          <cell r="AF56">
            <v>0.70254928598373678</v>
          </cell>
          <cell r="AG56">
            <v>0.70293712541264097</v>
          </cell>
          <cell r="AH56">
            <v>0.70332496484154516</v>
          </cell>
          <cell r="AI56">
            <v>0.70371280427044891</v>
          </cell>
          <cell r="AJ56">
            <v>0.71254553273402088</v>
          </cell>
          <cell r="AK56">
            <v>0.72137826119759285</v>
          </cell>
          <cell r="AL56">
            <v>0.73021098966116482</v>
          </cell>
          <cell r="AM56">
            <v>0.73904371812473679</v>
          </cell>
          <cell r="AN56">
            <v>0.74787644658830899</v>
          </cell>
          <cell r="AO56">
            <v>0.75538276259318504</v>
          </cell>
          <cell r="AP56">
            <v>0.7628890785980611</v>
          </cell>
          <cell r="AQ56">
            <v>0.77039539460293716</v>
          </cell>
          <cell r="AR56">
            <v>0.77790171060781299</v>
          </cell>
        </row>
        <row r="57">
          <cell r="E57">
            <v>60682120.742985003</v>
          </cell>
          <cell r="F57" t="e">
            <v>#VALUE!</v>
          </cell>
          <cell r="G57" t="str">
            <v>Iran, Islamic Republic of</v>
          </cell>
          <cell r="H57">
            <v>60682120.742985003</v>
          </cell>
          <cell r="I57" t="e">
            <v>#VALUE!</v>
          </cell>
          <cell r="K57" t="e">
            <v>#VALUE!</v>
          </cell>
          <cell r="L57" t="e">
            <v>#VALUE!</v>
          </cell>
          <cell r="M57" t="e">
            <v>#VALUE!</v>
          </cell>
          <cell r="N57" t="e">
            <v>#VALUE!</v>
          </cell>
          <cell r="O57" t="str">
            <v>..</v>
          </cell>
          <cell r="P57" t="e">
            <v>#VALUE!</v>
          </cell>
          <cell r="Q57" t="e">
            <v>#VALUE!</v>
          </cell>
          <cell r="R57" t="e">
            <v>#VALUE!</v>
          </cell>
          <cell r="S57" t="e">
            <v>#VALUE!</v>
          </cell>
          <cell r="T57" t="e">
            <v>#VALUE!</v>
          </cell>
          <cell r="U57" t="e">
            <v>#VALUE!</v>
          </cell>
          <cell r="V57" t="e">
            <v>#VALUE!</v>
          </cell>
          <cell r="W57" t="e">
            <v>#VALUE!</v>
          </cell>
          <cell r="X57" t="e">
            <v>#VALUE!</v>
          </cell>
          <cell r="Y57">
            <v>0.67709355437011753</v>
          </cell>
          <cell r="Z57">
            <v>0.67747366681570798</v>
          </cell>
          <cell r="AA57">
            <v>0.67785377926129842</v>
          </cell>
          <cell r="AB57">
            <v>0.67823389170688886</v>
          </cell>
          <cell r="AC57">
            <v>0.6786140041524793</v>
          </cell>
          <cell r="AD57">
            <v>0.67899411659806974</v>
          </cell>
          <cell r="AE57">
            <v>0.67937422904366018</v>
          </cell>
          <cell r="AF57">
            <v>0.67975434148925062</v>
          </cell>
          <cell r="AG57">
            <v>0.68013445393484107</v>
          </cell>
          <cell r="AH57">
            <v>0.68051456638043151</v>
          </cell>
          <cell r="AI57">
            <v>0.68089467882602239</v>
          </cell>
          <cell r="AJ57">
            <v>0.68971465893894923</v>
          </cell>
          <cell r="AK57">
            <v>0.69853463905187607</v>
          </cell>
          <cell r="AL57">
            <v>0.70735461916480291</v>
          </cell>
          <cell r="AM57">
            <v>0.71617459927772975</v>
          </cell>
          <cell r="AN57">
            <v>0.7249945793906567</v>
          </cell>
          <cell r="AO57">
            <v>0.73624807609043097</v>
          </cell>
          <cell r="AP57">
            <v>0.74750157279020524</v>
          </cell>
          <cell r="AQ57">
            <v>0.75875506948997951</v>
          </cell>
          <cell r="AR57">
            <v>0.77000856618975366</v>
          </cell>
        </row>
        <row r="58">
          <cell r="E58">
            <v>7169608.6477223504</v>
          </cell>
          <cell r="F58" t="e">
            <v>#VALUE!</v>
          </cell>
          <cell r="G58" t="str">
            <v>Iraq</v>
          </cell>
          <cell r="H58">
            <v>7169608.6477223504</v>
          </cell>
          <cell r="I58" t="e">
            <v>#VALUE!</v>
          </cell>
          <cell r="K58" t="e">
            <v>#VALUE!</v>
          </cell>
          <cell r="L58" t="e">
            <v>#VALUE!</v>
          </cell>
          <cell r="M58" t="e">
            <v>#VALUE!</v>
          </cell>
          <cell r="N58" t="e">
            <v>#VALUE!</v>
          </cell>
          <cell r="O58" t="str">
            <v>..</v>
          </cell>
          <cell r="P58" t="e">
            <v>#VALUE!</v>
          </cell>
          <cell r="Q58" t="e">
            <v>#VALUE!</v>
          </cell>
          <cell r="R58" t="e">
            <v>#VALUE!</v>
          </cell>
          <cell r="S58" t="e">
            <v>#VALUE!</v>
          </cell>
          <cell r="T58" t="e">
            <v>#VALUE!</v>
          </cell>
          <cell r="U58" t="e">
            <v>#VALUE!</v>
          </cell>
          <cell r="V58" t="e">
            <v>#VALUE!</v>
          </cell>
          <cell r="W58" t="e">
            <v>#VALUE!</v>
          </cell>
          <cell r="X58" t="e">
            <v>#VALUE!</v>
          </cell>
          <cell r="Y58" t="str">
            <v>..</v>
          </cell>
          <cell r="Z58" t="e">
            <v>#VALUE!</v>
          </cell>
          <cell r="AA58" t="e">
            <v>#VALUE!</v>
          </cell>
          <cell r="AB58" t="e">
            <v>#VALUE!</v>
          </cell>
          <cell r="AC58" t="e">
            <v>#VALUE!</v>
          </cell>
          <cell r="AD58" t="e">
            <v>#VALUE!</v>
          </cell>
          <cell r="AE58" t="e">
            <v>#VALUE!</v>
          </cell>
          <cell r="AF58" t="e">
            <v>#VALUE!</v>
          </cell>
          <cell r="AG58" t="e">
            <v>#VALUE!</v>
          </cell>
          <cell r="AH58" t="e">
            <v>#VALUE!</v>
          </cell>
          <cell r="AI58">
            <v>0.76422977211891563</v>
          </cell>
          <cell r="AJ58">
            <v>0.76449387813094283</v>
          </cell>
          <cell r="AK58">
            <v>0.76475798414297003</v>
          </cell>
          <cell r="AL58">
            <v>0.76502209015499723</v>
          </cell>
          <cell r="AM58">
            <v>0.76528619616702442</v>
          </cell>
          <cell r="AN58">
            <v>0.76555030217905184</v>
          </cell>
          <cell r="AO58">
            <v>0.76595103273306908</v>
          </cell>
          <cell r="AP58">
            <v>0.76635176328708632</v>
          </cell>
          <cell r="AQ58">
            <v>0.76675249384110356</v>
          </cell>
          <cell r="AR58">
            <v>0.76715322439512068</v>
          </cell>
        </row>
        <row r="59">
          <cell r="E59">
            <v>14857582.993237199</v>
          </cell>
          <cell r="F59" t="e">
            <v>#VALUE!</v>
          </cell>
          <cell r="G59" t="str">
            <v>Ireland</v>
          </cell>
          <cell r="H59">
            <v>14857582.993237199</v>
          </cell>
          <cell r="I59" t="e">
            <v>#VALUE!</v>
          </cell>
          <cell r="K59" t="e">
            <v>#VALUE!</v>
          </cell>
          <cell r="L59" t="e">
            <v>#VALUE!</v>
          </cell>
          <cell r="M59" t="e">
            <v>#VALUE!</v>
          </cell>
          <cell r="N59" t="e">
            <v>#VALUE!</v>
          </cell>
          <cell r="O59" t="str">
            <v>..</v>
          </cell>
          <cell r="P59" t="e">
            <v>#VALUE!</v>
          </cell>
          <cell r="Q59" t="e">
            <v>#VALUE!</v>
          </cell>
          <cell r="R59" t="e">
            <v>#VALUE!</v>
          </cell>
          <cell r="S59" t="e">
            <v>#VALUE!</v>
          </cell>
          <cell r="T59" t="e">
            <v>#VALUE!</v>
          </cell>
          <cell r="U59" t="e">
            <v>#VALUE!</v>
          </cell>
          <cell r="V59" t="e">
            <v>#VALUE!</v>
          </cell>
          <cell r="W59" t="e">
            <v>#VALUE!</v>
          </cell>
          <cell r="X59" t="e">
            <v>#VALUE!</v>
          </cell>
          <cell r="Y59" t="str">
            <v>..</v>
          </cell>
          <cell r="Z59" t="e">
            <v>#VALUE!</v>
          </cell>
          <cell r="AA59" t="e">
            <v>#VALUE!</v>
          </cell>
          <cell r="AB59" t="e">
            <v>#VALUE!</v>
          </cell>
          <cell r="AC59" t="e">
            <v>#VALUE!</v>
          </cell>
          <cell r="AD59" t="e">
            <v>#VALUE!</v>
          </cell>
          <cell r="AE59" t="e">
            <v>#VALUE!</v>
          </cell>
          <cell r="AF59" t="e">
            <v>#VALUE!</v>
          </cell>
          <cell r="AG59" t="e">
            <v>#VALUE!</v>
          </cell>
          <cell r="AH59" t="e">
            <v>#VALUE!</v>
          </cell>
          <cell r="AI59">
            <v>0.75182236718954309</v>
          </cell>
          <cell r="AJ59">
            <v>0.75458140337852031</v>
          </cell>
          <cell r="AK59">
            <v>0.75734043956749753</v>
          </cell>
          <cell r="AL59">
            <v>0.76009947575647474</v>
          </cell>
          <cell r="AM59">
            <v>0.76285851194545196</v>
          </cell>
          <cell r="AN59">
            <v>0.76561754813442895</v>
          </cell>
          <cell r="AO59">
            <v>0.76653573643709394</v>
          </cell>
          <cell r="AP59">
            <v>0.76745392473975893</v>
          </cell>
          <cell r="AQ59">
            <v>0.76837211304242392</v>
          </cell>
          <cell r="AR59">
            <v>0.76929030134508869</v>
          </cell>
        </row>
        <row r="60">
          <cell r="E60">
            <v>2058908.26688575</v>
          </cell>
          <cell r="F60" t="e">
            <v>#VALUE!</v>
          </cell>
          <cell r="G60" t="str">
            <v>Israel</v>
          </cell>
          <cell r="H60">
            <v>2058908.26688575</v>
          </cell>
          <cell r="I60" t="e">
            <v>#VALUE!</v>
          </cell>
          <cell r="K60" t="e">
            <v>#VALUE!</v>
          </cell>
          <cell r="L60" t="e">
            <v>#VALUE!</v>
          </cell>
          <cell r="M60" t="e">
            <v>#VALUE!</v>
          </cell>
          <cell r="N60" t="e">
            <v>#VALUE!</v>
          </cell>
          <cell r="O60" t="str">
            <v>..</v>
          </cell>
          <cell r="P60" t="e">
            <v>#VALUE!</v>
          </cell>
          <cell r="Q60" t="e">
            <v>#VALUE!</v>
          </cell>
          <cell r="R60" t="e">
            <v>#VALUE!</v>
          </cell>
          <cell r="S60" t="e">
            <v>#VALUE!</v>
          </cell>
          <cell r="T60" t="e">
            <v>#VALUE!</v>
          </cell>
          <cell r="U60" t="e">
            <v>#VALUE!</v>
          </cell>
          <cell r="V60" t="e">
            <v>#VALUE!</v>
          </cell>
          <cell r="W60" t="e">
            <v>#VALUE!</v>
          </cell>
          <cell r="X60" t="e">
            <v>#VALUE!</v>
          </cell>
          <cell r="Y60" t="str">
            <v>..</v>
          </cell>
          <cell r="Z60" t="e">
            <v>#VALUE!</v>
          </cell>
          <cell r="AA60" t="e">
            <v>#VALUE!</v>
          </cell>
          <cell r="AB60" t="e">
            <v>#VALUE!</v>
          </cell>
          <cell r="AC60" t="e">
            <v>#VALUE!</v>
          </cell>
          <cell r="AD60" t="e">
            <v>#VALUE!</v>
          </cell>
          <cell r="AE60" t="e">
            <v>#VALUE!</v>
          </cell>
          <cell r="AF60" t="e">
            <v>#VALUE!</v>
          </cell>
          <cell r="AG60" t="e">
            <v>#VALUE!</v>
          </cell>
          <cell r="AH60" t="e">
            <v>#VALUE!</v>
          </cell>
          <cell r="AI60" t="str">
            <v>..</v>
          </cell>
          <cell r="AJ60" t="e">
            <v>#VALUE!</v>
          </cell>
          <cell r="AK60" t="e">
            <v>#VALUE!</v>
          </cell>
          <cell r="AL60" t="e">
            <v>#VALUE!</v>
          </cell>
          <cell r="AM60" t="e">
            <v>#VALUE!</v>
          </cell>
          <cell r="AN60">
            <v>0.75670769251220849</v>
          </cell>
          <cell r="AO60">
            <v>0.75948454360171602</v>
          </cell>
          <cell r="AP60">
            <v>0.76226139469122356</v>
          </cell>
          <cell r="AQ60">
            <v>0.7650382457807311</v>
          </cell>
          <cell r="AR60">
            <v>0.76781509687023874</v>
          </cell>
        </row>
        <row r="61">
          <cell r="E61">
            <v>68591468.833759695</v>
          </cell>
          <cell r="F61" t="e">
            <v>#VALUE!</v>
          </cell>
          <cell r="G61" t="str">
            <v>Italy</v>
          </cell>
          <cell r="H61">
            <v>68591468.833759695</v>
          </cell>
          <cell r="I61" t="e">
            <v>#VALUE!</v>
          </cell>
          <cell r="K61" t="e">
            <v>#VALUE!</v>
          </cell>
          <cell r="L61" t="e">
            <v>#VALUE!</v>
          </cell>
          <cell r="M61" t="e">
            <v>#VALUE!</v>
          </cell>
          <cell r="N61" t="e">
            <v>#VALUE!</v>
          </cell>
          <cell r="O61" t="str">
            <v>..</v>
          </cell>
          <cell r="P61" t="e">
            <v>#VALUE!</v>
          </cell>
          <cell r="Q61" t="e">
            <v>#VALUE!</v>
          </cell>
          <cell r="R61" t="e">
            <v>#VALUE!</v>
          </cell>
          <cell r="S61" t="e">
            <v>#VALUE!</v>
          </cell>
          <cell r="T61" t="e">
            <v>#VALUE!</v>
          </cell>
          <cell r="U61" t="e">
            <v>#VALUE!</v>
          </cell>
          <cell r="V61" t="e">
            <v>#VALUE!</v>
          </cell>
          <cell r="W61" t="e">
            <v>#VALUE!</v>
          </cell>
          <cell r="X61" t="e">
            <v>#VALUE!</v>
          </cell>
          <cell r="Y61">
            <v>0.69767630070780251</v>
          </cell>
          <cell r="Z61">
            <v>0.69945257294380547</v>
          </cell>
          <cell r="AA61">
            <v>0.70122884517980844</v>
          </cell>
          <cell r="AB61">
            <v>0.7030051174158114</v>
          </cell>
          <cell r="AC61">
            <v>0.70478138965181436</v>
          </cell>
          <cell r="AD61">
            <v>0.70655766188781732</v>
          </cell>
          <cell r="AE61">
            <v>0.70833393412382029</v>
          </cell>
          <cell r="AF61">
            <v>0.71011020635982325</v>
          </cell>
          <cell r="AG61">
            <v>0.71188647859582621</v>
          </cell>
          <cell r="AH61">
            <v>0.71366275083182917</v>
          </cell>
          <cell r="AI61">
            <v>0.71543902306783258</v>
          </cell>
          <cell r="AJ61">
            <v>0.72216043949242037</v>
          </cell>
          <cell r="AK61">
            <v>0.72888185591700816</v>
          </cell>
          <cell r="AL61">
            <v>0.73560327234159595</v>
          </cell>
          <cell r="AM61">
            <v>0.74232468876618374</v>
          </cell>
          <cell r="AN61">
            <v>0.74904610519077164</v>
          </cell>
          <cell r="AO61">
            <v>0.75316536963695535</v>
          </cell>
          <cell r="AP61">
            <v>0.75728463408313917</v>
          </cell>
          <cell r="AQ61">
            <v>0.761403898529323</v>
          </cell>
          <cell r="AR61">
            <v>0.76552316297550671</v>
          </cell>
        </row>
        <row r="62">
          <cell r="E62">
            <v>74856099.0606893</v>
          </cell>
          <cell r="F62">
            <v>0.61237422323602253</v>
          </cell>
          <cell r="G62" t="str">
            <v>Japan</v>
          </cell>
          <cell r="H62">
            <v>74856099.0606893</v>
          </cell>
          <cell r="I62">
            <v>0.62511759163666447</v>
          </cell>
          <cell r="K62">
            <v>0.63361317057042577</v>
          </cell>
          <cell r="L62">
            <v>0.63786096003730641</v>
          </cell>
          <cell r="M62">
            <v>0.64210874950418706</v>
          </cell>
          <cell r="N62">
            <v>0.64635653897106771</v>
          </cell>
          <cell r="O62">
            <v>0.65060432843794924</v>
          </cell>
          <cell r="P62">
            <v>0.65485211790483</v>
          </cell>
          <cell r="Q62">
            <v>0.65909990737171076</v>
          </cell>
          <cell r="R62">
            <v>0.66334769683859152</v>
          </cell>
          <cell r="S62">
            <v>0.66759548630547227</v>
          </cell>
          <cell r="T62">
            <v>0.67184327577235303</v>
          </cell>
          <cell r="U62">
            <v>0.67609106523923379</v>
          </cell>
          <cell r="V62">
            <v>0.68033885470611455</v>
          </cell>
          <cell r="W62">
            <v>0.68458664417299531</v>
          </cell>
          <cell r="X62">
            <v>0.68883443363987606</v>
          </cell>
          <cell r="Y62">
            <v>0.69308222310675649</v>
          </cell>
          <cell r="Z62">
            <v>0.69632468507108825</v>
          </cell>
          <cell r="AA62">
            <v>0.69956714703541989</v>
          </cell>
          <cell r="AB62">
            <v>0.70280960899975153</v>
          </cell>
          <cell r="AC62">
            <v>0.70605207096408318</v>
          </cell>
          <cell r="AD62">
            <v>0.70929453292841482</v>
          </cell>
          <cell r="AE62">
            <v>0.71253699489274647</v>
          </cell>
          <cell r="AF62">
            <v>0.71577945685707811</v>
          </cell>
          <cell r="AG62">
            <v>0.71902191882140976</v>
          </cell>
          <cell r="AH62">
            <v>0.7222643807857414</v>
          </cell>
          <cell r="AI62">
            <v>0.72550684275007349</v>
          </cell>
          <cell r="AJ62">
            <v>0.72962022873460741</v>
          </cell>
          <cell r="AK62">
            <v>0.73373361471914134</v>
          </cell>
          <cell r="AL62">
            <v>0.73784700070367526</v>
          </cell>
          <cell r="AM62">
            <v>0.74196038668820918</v>
          </cell>
          <cell r="AN62">
            <v>0.74607377267274289</v>
          </cell>
          <cell r="AO62">
            <v>0.75041720629802555</v>
          </cell>
          <cell r="AP62">
            <v>0.75476063992330822</v>
          </cell>
          <cell r="AQ62">
            <v>0.75910407354859089</v>
          </cell>
          <cell r="AR62">
            <v>0.76344750717387355</v>
          </cell>
        </row>
        <row r="63">
          <cell r="E63">
            <v>1386282.74490669</v>
          </cell>
          <cell r="F63">
            <v>0.54255039097690982</v>
          </cell>
          <cell r="G63" t="str">
            <v>Jordan</v>
          </cell>
          <cell r="H63">
            <v>1386282.74490669</v>
          </cell>
          <cell r="I63">
            <v>0.55928778517743893</v>
          </cell>
          <cell r="K63">
            <v>0.57044604797779286</v>
          </cell>
          <cell r="L63">
            <v>0.57602517937796982</v>
          </cell>
          <cell r="M63">
            <v>0.58160431077814501</v>
          </cell>
          <cell r="N63">
            <v>0.58718344217832197</v>
          </cell>
          <cell r="O63">
            <v>0.5927625735784986</v>
          </cell>
          <cell r="P63">
            <v>0.59834170497867512</v>
          </cell>
          <cell r="Q63">
            <v>0.60392083637885163</v>
          </cell>
          <cell r="R63">
            <v>0.60949996777902815</v>
          </cell>
          <cell r="S63">
            <v>0.61507909917920467</v>
          </cell>
          <cell r="T63">
            <v>0.62065823057938119</v>
          </cell>
          <cell r="U63">
            <v>0.62623736197955771</v>
          </cell>
          <cell r="V63">
            <v>0.63181649337973422</v>
          </cell>
          <cell r="W63">
            <v>0.63739562477991074</v>
          </cell>
          <cell r="X63">
            <v>0.64297475618008726</v>
          </cell>
          <cell r="Y63">
            <v>0.64855388758026389</v>
          </cell>
          <cell r="Z63">
            <v>0.65546277066246406</v>
          </cell>
          <cell r="AA63">
            <v>0.66237165374466422</v>
          </cell>
          <cell r="AB63">
            <v>0.66928053682686439</v>
          </cell>
          <cell r="AC63">
            <v>0.67618941990906456</v>
          </cell>
          <cell r="AD63">
            <v>0.68309830299126473</v>
          </cell>
          <cell r="AE63">
            <v>0.6900071860734649</v>
          </cell>
          <cell r="AF63">
            <v>0.69691606915566506</v>
          </cell>
          <cell r="AG63">
            <v>0.70382495223786523</v>
          </cell>
          <cell r="AH63">
            <v>0.7107338353200654</v>
          </cell>
          <cell r="AI63">
            <v>0.71764271840226557</v>
          </cell>
          <cell r="AJ63">
            <v>0.72233435216194752</v>
          </cell>
          <cell r="AK63">
            <v>0.72702598592162948</v>
          </cell>
          <cell r="AL63">
            <v>0.73171761968131144</v>
          </cell>
          <cell r="AM63">
            <v>0.73640925344099339</v>
          </cell>
          <cell r="AN63">
            <v>0.74110088720067546</v>
          </cell>
          <cell r="AO63">
            <v>0.74628892277164072</v>
          </cell>
          <cell r="AP63">
            <v>0.75147695834260597</v>
          </cell>
          <cell r="AQ63">
            <v>0.75666499391357123</v>
          </cell>
          <cell r="AR63">
            <v>0.76185302948453626</v>
          </cell>
        </row>
        <row r="64">
          <cell r="E64">
            <v>54478700.753126003</v>
          </cell>
          <cell r="F64">
            <v>0.60024631819936403</v>
          </cell>
          <cell r="G64" t="str">
            <v>Kazakhstan</v>
          </cell>
          <cell r="H64">
            <v>54478700.753126003</v>
          </cell>
          <cell r="I64">
            <v>0.60963650362300292</v>
          </cell>
          <cell r="K64">
            <v>0.6158966272387616</v>
          </cell>
          <cell r="L64">
            <v>0.61902668904664093</v>
          </cell>
          <cell r="M64">
            <v>0.62215675085452027</v>
          </cell>
          <cell r="N64">
            <v>0.62528681266240049</v>
          </cell>
          <cell r="O64">
            <v>0.6284168744702795</v>
          </cell>
          <cell r="P64">
            <v>0.63154693627815894</v>
          </cell>
          <cell r="Q64">
            <v>0.6346769980860385</v>
          </cell>
          <cell r="R64">
            <v>0.63780705989391806</v>
          </cell>
          <cell r="S64">
            <v>0.64093712170179762</v>
          </cell>
          <cell r="T64">
            <v>0.64406718350967718</v>
          </cell>
          <cell r="U64">
            <v>0.64719724531755674</v>
          </cell>
          <cell r="V64">
            <v>0.65032730712543629</v>
          </cell>
          <cell r="W64">
            <v>0.65345736893331585</v>
          </cell>
          <cell r="X64">
            <v>0.65658743074119541</v>
          </cell>
          <cell r="Y64">
            <v>0.65971749254907452</v>
          </cell>
          <cell r="Z64">
            <v>0.66556332534893237</v>
          </cell>
          <cell r="AA64">
            <v>0.67140915814879021</v>
          </cell>
          <cell r="AB64">
            <v>0.67725499094864805</v>
          </cell>
          <cell r="AC64">
            <v>0.68310082374850589</v>
          </cell>
          <cell r="AD64">
            <v>0.68894665654836373</v>
          </cell>
          <cell r="AE64">
            <v>0.69479248934822158</v>
          </cell>
          <cell r="AF64">
            <v>0.70063832214807942</v>
          </cell>
          <cell r="AG64">
            <v>0.70648415494793726</v>
          </cell>
          <cell r="AH64">
            <v>0.7123299877477951</v>
          </cell>
          <cell r="AI64">
            <v>0.71817582054765339</v>
          </cell>
          <cell r="AJ64">
            <v>0.72244375733207145</v>
          </cell>
          <cell r="AK64">
            <v>0.7267116941164895</v>
          </cell>
          <cell r="AL64">
            <v>0.73097963090090756</v>
          </cell>
          <cell r="AM64">
            <v>0.73524756768532562</v>
          </cell>
          <cell r="AN64">
            <v>0.7395155044697439</v>
          </cell>
          <cell r="AO64">
            <v>0.74462710979187141</v>
          </cell>
          <cell r="AP64">
            <v>0.74973871511399892</v>
          </cell>
          <cell r="AQ64">
            <v>0.75485032043612643</v>
          </cell>
          <cell r="AR64">
            <v>0.75996192575825405</v>
          </cell>
        </row>
        <row r="65">
          <cell r="E65">
            <v>20351262.063836001</v>
          </cell>
          <cell r="F65" t="e">
            <v>#VALUE!</v>
          </cell>
          <cell r="G65" t="str">
            <v>Kenya</v>
          </cell>
          <cell r="H65">
            <v>20351262.063836001</v>
          </cell>
          <cell r="I65" t="e">
            <v>#VALUE!</v>
          </cell>
          <cell r="K65" t="e">
            <v>#VALUE!</v>
          </cell>
          <cell r="L65" t="e">
            <v>#VALUE!</v>
          </cell>
          <cell r="M65" t="e">
            <v>#VALUE!</v>
          </cell>
          <cell r="N65" t="e">
            <v>#VALUE!</v>
          </cell>
          <cell r="O65" t="str">
            <v>..</v>
          </cell>
          <cell r="P65" t="e">
            <v>#VALUE!</v>
          </cell>
          <cell r="Q65" t="e">
            <v>#VALUE!</v>
          </cell>
          <cell r="R65" t="e">
            <v>#VALUE!</v>
          </cell>
          <cell r="S65" t="e">
            <v>#VALUE!</v>
          </cell>
          <cell r="T65" t="e">
            <v>#VALUE!</v>
          </cell>
          <cell r="U65" t="e">
            <v>#VALUE!</v>
          </cell>
          <cell r="V65" t="e">
            <v>#VALUE!</v>
          </cell>
          <cell r="W65" t="e">
            <v>#VALUE!</v>
          </cell>
          <cell r="X65" t="e">
            <v>#VALUE!</v>
          </cell>
          <cell r="Y65" t="str">
            <v>..</v>
          </cell>
          <cell r="Z65" t="e">
            <v>#VALUE!</v>
          </cell>
          <cell r="AA65" t="e">
            <v>#VALUE!</v>
          </cell>
          <cell r="AB65" t="e">
            <v>#VALUE!</v>
          </cell>
          <cell r="AC65" t="e">
            <v>#VALUE!</v>
          </cell>
          <cell r="AD65" t="e">
            <v>#VALUE!</v>
          </cell>
          <cell r="AE65" t="e">
            <v>#VALUE!</v>
          </cell>
          <cell r="AF65" t="e">
            <v>#VALUE!</v>
          </cell>
          <cell r="AG65" t="e">
            <v>#VALUE!</v>
          </cell>
          <cell r="AH65" t="e">
            <v>#VALUE!</v>
          </cell>
          <cell r="AI65">
            <v>0.71935724826673153</v>
          </cell>
          <cell r="AJ65">
            <v>0.72424540060591713</v>
          </cell>
          <cell r="AK65">
            <v>0.72913355294510274</v>
          </cell>
          <cell r="AL65">
            <v>0.73402170528428834</v>
          </cell>
          <cell r="AM65">
            <v>0.73890985762347394</v>
          </cell>
          <cell r="AN65">
            <v>0.74379800996265943</v>
          </cell>
          <cell r="AO65">
            <v>0.74821048009955027</v>
          </cell>
          <cell r="AP65">
            <v>0.7526229502364411</v>
          </cell>
          <cell r="AQ65">
            <v>0.75703542037333194</v>
          </cell>
          <cell r="AR65">
            <v>0.76144789051022288</v>
          </cell>
        </row>
        <row r="66">
          <cell r="E66">
            <v>34466274.192854799</v>
          </cell>
          <cell r="F66" t="e">
            <v>#VALUE!</v>
          </cell>
          <cell r="G66" t="str">
            <v>Korea, Republic of</v>
          </cell>
          <cell r="H66">
            <v>34466274.192854799</v>
          </cell>
          <cell r="I66" t="e">
            <v>#VALUE!</v>
          </cell>
          <cell r="K66" t="e">
            <v>#VALUE!</v>
          </cell>
          <cell r="L66" t="e">
            <v>#VALUE!</v>
          </cell>
          <cell r="M66" t="e">
            <v>#VALUE!</v>
          </cell>
          <cell r="N66" t="e">
            <v>#VALUE!</v>
          </cell>
          <cell r="O66" t="str">
            <v>..</v>
          </cell>
          <cell r="P66" t="e">
            <v>#VALUE!</v>
          </cell>
          <cell r="Q66" t="e">
            <v>#VALUE!</v>
          </cell>
          <cell r="R66" t="e">
            <v>#VALUE!</v>
          </cell>
          <cell r="S66" t="e">
            <v>#VALUE!</v>
          </cell>
          <cell r="T66" t="e">
            <v>#VALUE!</v>
          </cell>
          <cell r="U66" t="e">
            <v>#VALUE!</v>
          </cell>
          <cell r="V66" t="e">
            <v>#VALUE!</v>
          </cell>
          <cell r="W66" t="e">
            <v>#VALUE!</v>
          </cell>
          <cell r="X66" t="e">
            <v>#VALUE!</v>
          </cell>
          <cell r="Y66" t="str">
            <v>..</v>
          </cell>
          <cell r="Z66" t="e">
            <v>#VALUE!</v>
          </cell>
          <cell r="AA66" t="e">
            <v>#VALUE!</v>
          </cell>
          <cell r="AB66" t="e">
            <v>#VALUE!</v>
          </cell>
          <cell r="AC66" t="e">
            <v>#VALUE!</v>
          </cell>
          <cell r="AD66" t="e">
            <v>#VALUE!</v>
          </cell>
          <cell r="AE66" t="e">
            <v>#VALUE!</v>
          </cell>
          <cell r="AF66" t="e">
            <v>#VALUE!</v>
          </cell>
          <cell r="AG66" t="e">
            <v>#VALUE!</v>
          </cell>
          <cell r="AH66" t="e">
            <v>#VALUE!</v>
          </cell>
          <cell r="AI66" t="str">
            <v>..</v>
          </cell>
          <cell r="AJ66" t="e">
            <v>#VALUE!</v>
          </cell>
          <cell r="AK66" t="e">
            <v>#VALUE!</v>
          </cell>
          <cell r="AL66" t="e">
            <v>#VALUE!</v>
          </cell>
          <cell r="AM66" t="e">
            <v>#VALUE!</v>
          </cell>
          <cell r="AN66" t="str">
            <v>..</v>
          </cell>
          <cell r="AO66" t="e">
            <v>#VALUE!</v>
          </cell>
          <cell r="AP66" t="e">
            <v>#VALUE!</v>
          </cell>
          <cell r="AQ66" t="e">
            <v>#VALUE!</v>
          </cell>
          <cell r="AR66" t="str">
            <v>..</v>
          </cell>
        </row>
        <row r="67">
          <cell r="E67">
            <v>1088218.57433138</v>
          </cell>
          <cell r="F67">
            <v>0.49429930698901714</v>
          </cell>
          <cell r="G67" t="str">
            <v>Kuwait</v>
          </cell>
          <cell r="H67">
            <v>1088218.57433138</v>
          </cell>
          <cell r="I67">
            <v>0.51582652213573965</v>
          </cell>
          <cell r="K67">
            <v>0.53017799890021955</v>
          </cell>
          <cell r="L67">
            <v>0.53735373728246039</v>
          </cell>
          <cell r="M67">
            <v>0.54452947566470122</v>
          </cell>
          <cell r="N67">
            <v>0.55170521404694206</v>
          </cell>
          <cell r="O67">
            <v>0.5588809524291819</v>
          </cell>
          <cell r="P67">
            <v>0.5660566908114224</v>
          </cell>
          <cell r="Q67">
            <v>0.57323242919366291</v>
          </cell>
          <cell r="R67">
            <v>0.58040816757590341</v>
          </cell>
          <cell r="S67">
            <v>0.58758390595814391</v>
          </cell>
          <cell r="T67">
            <v>0.59475964434038442</v>
          </cell>
          <cell r="U67">
            <v>0.60193538272262492</v>
          </cell>
          <cell r="V67">
            <v>0.60911112110486543</v>
          </cell>
          <cell r="W67">
            <v>0.61628685948710593</v>
          </cell>
          <cell r="X67">
            <v>0.62346259786934644</v>
          </cell>
          <cell r="Y67">
            <v>0.63063833625158705</v>
          </cell>
          <cell r="Z67">
            <v>0.6380763499620935</v>
          </cell>
          <cell r="AA67">
            <v>0.64551436367259996</v>
          </cell>
          <cell r="AB67">
            <v>0.65295237738310641</v>
          </cell>
          <cell r="AC67">
            <v>0.66039039109361286</v>
          </cell>
          <cell r="AD67">
            <v>0.66782840480411931</v>
          </cell>
          <cell r="AE67">
            <v>0.67526641851462577</v>
          </cell>
          <cell r="AF67">
            <v>0.68270443222513222</v>
          </cell>
          <cell r="AG67">
            <v>0.69014244593563867</v>
          </cell>
          <cell r="AH67">
            <v>0.69758045964614512</v>
          </cell>
          <cell r="AI67">
            <v>0.70501847335665158</v>
          </cell>
          <cell r="AJ67">
            <v>0.71154403381143572</v>
          </cell>
          <cell r="AK67">
            <v>0.71806959426621986</v>
          </cell>
          <cell r="AL67">
            <v>0.724595154721004</v>
          </cell>
          <cell r="AM67">
            <v>0.73112071517578814</v>
          </cell>
          <cell r="AN67">
            <v>0.7376462756305725</v>
          </cell>
          <cell r="AO67">
            <v>0.74120985167908238</v>
          </cell>
          <cell r="AP67">
            <v>0.74477342772759225</v>
          </cell>
          <cell r="AQ67">
            <v>0.74833700377610213</v>
          </cell>
          <cell r="AR67">
            <v>0.75190057982461189</v>
          </cell>
        </row>
        <row r="68">
          <cell r="E68">
            <v>6902359.5087308502</v>
          </cell>
          <cell r="F68">
            <v>0.66961336239833258</v>
          </cell>
          <cell r="G68" t="str">
            <v>Kyrgyzstan</v>
          </cell>
          <cell r="H68">
            <v>6902359.5087308502</v>
          </cell>
          <cell r="I68">
            <v>0.67065713522055603</v>
          </cell>
          <cell r="K68">
            <v>0.671352983768705</v>
          </cell>
          <cell r="L68">
            <v>0.67170090804277949</v>
          </cell>
          <cell r="M68">
            <v>0.67204883231685397</v>
          </cell>
          <cell r="N68">
            <v>0.67239675659092846</v>
          </cell>
          <cell r="O68">
            <v>0.67274468086500294</v>
          </cell>
          <cell r="P68">
            <v>0.67309260513907743</v>
          </cell>
          <cell r="Q68">
            <v>0.67344052941315191</v>
          </cell>
          <cell r="R68">
            <v>0.6737884536872264</v>
          </cell>
          <cell r="S68">
            <v>0.67413637796130088</v>
          </cell>
          <cell r="T68">
            <v>0.67448430223537537</v>
          </cell>
          <cell r="U68">
            <v>0.67483222650944985</v>
          </cell>
          <cell r="V68">
            <v>0.67518015078352434</v>
          </cell>
          <cell r="W68">
            <v>0.67552807505759882</v>
          </cell>
          <cell r="X68">
            <v>0.67587599933167331</v>
          </cell>
          <cell r="Y68">
            <v>0.67622392360574768</v>
          </cell>
          <cell r="Z68">
            <v>0.67871289969245885</v>
          </cell>
          <cell r="AA68">
            <v>0.68120187577917002</v>
          </cell>
          <cell r="AB68">
            <v>0.68369085186588119</v>
          </cell>
          <cell r="AC68">
            <v>0.68617982795259236</v>
          </cell>
          <cell r="AD68">
            <v>0.68866880403930353</v>
          </cell>
          <cell r="AE68">
            <v>0.6911577801260147</v>
          </cell>
          <cell r="AF68">
            <v>0.69364675621272587</v>
          </cell>
          <cell r="AG68">
            <v>0.69613573229943704</v>
          </cell>
          <cell r="AH68">
            <v>0.69862470838614821</v>
          </cell>
          <cell r="AI68">
            <v>0.70111368447285982</v>
          </cell>
          <cell r="AJ68">
            <v>0.70656284025151761</v>
          </cell>
          <cell r="AK68">
            <v>0.7120119960301754</v>
          </cell>
          <cell r="AL68">
            <v>0.71746115180883319</v>
          </cell>
          <cell r="AM68">
            <v>0.72291030758749097</v>
          </cell>
          <cell r="AN68">
            <v>0.72835946336614854</v>
          </cell>
          <cell r="AO68">
            <v>0.73513036620238204</v>
          </cell>
          <cell r="AP68">
            <v>0.74190126903861553</v>
          </cell>
          <cell r="AQ68">
            <v>0.74867217187484902</v>
          </cell>
          <cell r="AR68">
            <v>0.75544307471108263</v>
          </cell>
        </row>
        <row r="69">
          <cell r="E69">
            <v>9933561.1900106594</v>
          </cell>
          <cell r="F69">
            <v>0.66624591787621146</v>
          </cell>
          <cell r="G69" t="str">
            <v>Lao People's Democratic Republic</v>
          </cell>
          <cell r="H69">
            <v>9933561.1900106594</v>
          </cell>
          <cell r="I69">
            <v>0.67342713077424321</v>
          </cell>
          <cell r="K69">
            <v>0.6782146060395986</v>
          </cell>
          <cell r="L69">
            <v>0.68060834367227585</v>
          </cell>
          <cell r="M69">
            <v>0.6830020813049531</v>
          </cell>
          <cell r="N69">
            <v>0.68539581893763035</v>
          </cell>
          <cell r="O69">
            <v>0.68778955657030894</v>
          </cell>
          <cell r="P69">
            <v>0.69018329420298641</v>
          </cell>
          <cell r="Q69">
            <v>0.69257703183566388</v>
          </cell>
          <cell r="R69">
            <v>0.69497076946834135</v>
          </cell>
          <cell r="S69">
            <v>0.69736450710101883</v>
          </cell>
          <cell r="T69">
            <v>0.6997582447336963</v>
          </cell>
          <cell r="U69">
            <v>0.70215198236637377</v>
          </cell>
          <cell r="V69">
            <v>0.70454571999905125</v>
          </cell>
          <cell r="W69">
            <v>0.70693945763172872</v>
          </cell>
          <cell r="X69">
            <v>0.70933319526440619</v>
          </cell>
          <cell r="Y69">
            <v>0.71172693289708322</v>
          </cell>
          <cell r="Z69">
            <v>0.71596121528789791</v>
          </cell>
          <cell r="AA69">
            <v>0.7201954976787126</v>
          </cell>
          <cell r="AB69">
            <v>0.7244297800695273</v>
          </cell>
          <cell r="AC69">
            <v>0.72866406246034199</v>
          </cell>
          <cell r="AD69">
            <v>0.73289834485115668</v>
          </cell>
          <cell r="AE69">
            <v>0.73713262724197137</v>
          </cell>
          <cell r="AF69">
            <v>0.74136690963278606</v>
          </cell>
          <cell r="AG69">
            <v>0.74560119202360076</v>
          </cell>
          <cell r="AH69">
            <v>0.74983547441441545</v>
          </cell>
          <cell r="AI69">
            <v>0.7540697568052297</v>
          </cell>
          <cell r="AJ69">
            <v>0.75371238931335038</v>
          </cell>
          <cell r="AK69">
            <v>0.75335502182147107</v>
          </cell>
          <cell r="AL69">
            <v>0.75299765432959176</v>
          </cell>
          <cell r="AM69">
            <v>0.75264028683771245</v>
          </cell>
          <cell r="AN69">
            <v>0.75228291934583291</v>
          </cell>
          <cell r="AO69">
            <v>0.75354547756131607</v>
          </cell>
          <cell r="AP69">
            <v>0.75480803577679922</v>
          </cell>
          <cell r="AQ69">
            <v>0.75607059399228238</v>
          </cell>
          <cell r="AR69">
            <v>0.75733315220776565</v>
          </cell>
        </row>
        <row r="70">
          <cell r="E70">
            <v>15058596.6561167</v>
          </cell>
          <cell r="F70" t="e">
            <v>#VALUE!</v>
          </cell>
          <cell r="G70" t="str">
            <v>Latvia</v>
          </cell>
          <cell r="H70">
            <v>15058596.6561167</v>
          </cell>
          <cell r="I70" t="e">
            <v>#VALUE!</v>
          </cell>
          <cell r="K70" t="e">
            <v>#VALUE!</v>
          </cell>
          <cell r="L70" t="e">
            <v>#VALUE!</v>
          </cell>
          <cell r="M70" t="e">
            <v>#VALUE!</v>
          </cell>
          <cell r="N70" t="e">
            <v>#VALUE!</v>
          </cell>
          <cell r="O70" t="str">
            <v>..</v>
          </cell>
          <cell r="P70" t="e">
            <v>#VALUE!</v>
          </cell>
          <cell r="Q70" t="e">
            <v>#VALUE!</v>
          </cell>
          <cell r="R70" t="e">
            <v>#VALUE!</v>
          </cell>
          <cell r="S70" t="e">
            <v>#VALUE!</v>
          </cell>
          <cell r="T70" t="e">
            <v>#VALUE!</v>
          </cell>
          <cell r="U70" t="e">
            <v>#VALUE!</v>
          </cell>
          <cell r="V70" t="e">
            <v>#VALUE!</v>
          </cell>
          <cell r="W70" t="e">
            <v>#VALUE!</v>
          </cell>
          <cell r="X70" t="e">
            <v>#VALUE!</v>
          </cell>
          <cell r="Y70" t="str">
            <v>..</v>
          </cell>
          <cell r="Z70" t="e">
            <v>#VALUE!</v>
          </cell>
          <cell r="AA70" t="e">
            <v>#VALUE!</v>
          </cell>
          <cell r="AB70" t="e">
            <v>#VALUE!</v>
          </cell>
          <cell r="AC70" t="e">
            <v>#VALUE!</v>
          </cell>
          <cell r="AD70" t="e">
            <v>#VALUE!</v>
          </cell>
          <cell r="AE70" t="e">
            <v>#VALUE!</v>
          </cell>
          <cell r="AF70" t="e">
            <v>#VALUE!</v>
          </cell>
          <cell r="AG70" t="e">
            <v>#VALUE!</v>
          </cell>
          <cell r="AH70" t="e">
            <v>#VALUE!</v>
          </cell>
          <cell r="AI70" t="str">
            <v>..</v>
          </cell>
          <cell r="AJ70" t="e">
            <v>#VALUE!</v>
          </cell>
          <cell r="AK70" t="e">
            <v>#VALUE!</v>
          </cell>
          <cell r="AL70" t="e">
            <v>#VALUE!</v>
          </cell>
          <cell r="AM70" t="e">
            <v>#VALUE!</v>
          </cell>
          <cell r="AN70">
            <v>0.74052922677311128</v>
          </cell>
          <cell r="AO70">
            <v>0.74612106237978282</v>
          </cell>
          <cell r="AP70">
            <v>0.75171289798645435</v>
          </cell>
          <cell r="AQ70">
            <v>0.75730473359312589</v>
          </cell>
          <cell r="AR70">
            <v>0.76289656919979743</v>
          </cell>
        </row>
        <row r="71">
          <cell r="E71">
            <v>1641647.0905279701</v>
          </cell>
          <cell r="F71" t="e">
            <v>#VALUE!</v>
          </cell>
          <cell r="G71" t="str">
            <v>Lebanon</v>
          </cell>
          <cell r="H71">
            <v>1641647.0905279701</v>
          </cell>
          <cell r="I71" t="e">
            <v>#VALUE!</v>
          </cell>
          <cell r="K71" t="e">
            <v>#VALUE!</v>
          </cell>
          <cell r="L71" t="e">
            <v>#VALUE!</v>
          </cell>
          <cell r="M71" t="e">
            <v>#VALUE!</v>
          </cell>
          <cell r="N71" t="e">
            <v>#VALUE!</v>
          </cell>
          <cell r="O71" t="str">
            <v>..</v>
          </cell>
          <cell r="P71" t="e">
            <v>#VALUE!</v>
          </cell>
          <cell r="Q71" t="e">
            <v>#VALUE!</v>
          </cell>
          <cell r="R71" t="e">
            <v>#VALUE!</v>
          </cell>
          <cell r="S71" t="e">
            <v>#VALUE!</v>
          </cell>
          <cell r="T71" t="e">
            <v>#VALUE!</v>
          </cell>
          <cell r="U71" t="e">
            <v>#VALUE!</v>
          </cell>
          <cell r="V71" t="e">
            <v>#VALUE!</v>
          </cell>
          <cell r="W71" t="e">
            <v>#VALUE!</v>
          </cell>
          <cell r="X71" t="e">
            <v>#VALUE!</v>
          </cell>
          <cell r="Y71" t="str">
            <v>..</v>
          </cell>
          <cell r="Z71" t="e">
            <v>#VALUE!</v>
          </cell>
          <cell r="AA71" t="e">
            <v>#VALUE!</v>
          </cell>
          <cell r="AB71" t="e">
            <v>#VALUE!</v>
          </cell>
          <cell r="AC71" t="e">
            <v>#VALUE!</v>
          </cell>
          <cell r="AD71" t="e">
            <v>#VALUE!</v>
          </cell>
          <cell r="AE71" t="e">
            <v>#VALUE!</v>
          </cell>
          <cell r="AF71" t="e">
            <v>#VALUE!</v>
          </cell>
          <cell r="AG71" t="e">
            <v>#VALUE!</v>
          </cell>
          <cell r="AH71" t="e">
            <v>#VALUE!</v>
          </cell>
          <cell r="AI71" t="str">
            <v>..</v>
          </cell>
          <cell r="AJ71" t="e">
            <v>#VALUE!</v>
          </cell>
          <cell r="AK71" t="e">
            <v>#VALUE!</v>
          </cell>
          <cell r="AL71" t="e">
            <v>#VALUE!</v>
          </cell>
          <cell r="AM71" t="e">
            <v>#VALUE!</v>
          </cell>
          <cell r="AN71">
            <v>0.72325872759101673</v>
          </cell>
          <cell r="AO71">
            <v>0.72896442575717391</v>
          </cell>
          <cell r="AP71">
            <v>0.73467012392333109</v>
          </cell>
          <cell r="AQ71">
            <v>0.74037582208948827</v>
          </cell>
          <cell r="AR71">
            <v>0.74608152025564556</v>
          </cell>
        </row>
        <row r="72">
          <cell r="E72">
            <v>1729895.47605959</v>
          </cell>
          <cell r="F72" t="e">
            <v>#VALUE!</v>
          </cell>
          <cell r="G72" t="str">
            <v>Lesotho</v>
          </cell>
          <cell r="H72">
            <v>1729895.47605959</v>
          </cell>
          <cell r="I72" t="e">
            <v>#VALUE!</v>
          </cell>
          <cell r="K72" t="e">
            <v>#VALUE!</v>
          </cell>
          <cell r="L72" t="e">
            <v>#VALUE!</v>
          </cell>
          <cell r="M72" t="e">
            <v>#VALUE!</v>
          </cell>
          <cell r="N72" t="e">
            <v>#VALUE!</v>
          </cell>
          <cell r="O72" t="str">
            <v>..</v>
          </cell>
          <cell r="P72" t="e">
            <v>#VALUE!</v>
          </cell>
          <cell r="Q72" t="e">
            <v>#VALUE!</v>
          </cell>
          <cell r="R72" t="e">
            <v>#VALUE!</v>
          </cell>
          <cell r="S72" t="e">
            <v>#VALUE!</v>
          </cell>
          <cell r="T72" t="e">
            <v>#VALUE!</v>
          </cell>
          <cell r="U72" t="e">
            <v>#VALUE!</v>
          </cell>
          <cell r="V72" t="e">
            <v>#VALUE!</v>
          </cell>
          <cell r="W72" t="e">
            <v>#VALUE!</v>
          </cell>
          <cell r="X72" t="e">
            <v>#VALUE!</v>
          </cell>
          <cell r="Y72" t="str">
            <v>..</v>
          </cell>
          <cell r="Z72" t="e">
            <v>#VALUE!</v>
          </cell>
          <cell r="AA72" t="e">
            <v>#VALUE!</v>
          </cell>
          <cell r="AB72" t="e">
            <v>#VALUE!</v>
          </cell>
          <cell r="AC72" t="e">
            <v>#VALUE!</v>
          </cell>
          <cell r="AD72" t="e">
            <v>#VALUE!</v>
          </cell>
          <cell r="AE72" t="e">
            <v>#VALUE!</v>
          </cell>
          <cell r="AF72" t="e">
            <v>#VALUE!</v>
          </cell>
          <cell r="AG72" t="e">
            <v>#VALUE!</v>
          </cell>
          <cell r="AH72" t="e">
            <v>#VALUE!</v>
          </cell>
          <cell r="AI72">
            <v>0.69095465030401915</v>
          </cell>
          <cell r="AJ72">
            <v>0.69770430207990153</v>
          </cell>
          <cell r="AK72">
            <v>0.70445395385578391</v>
          </cell>
          <cell r="AL72">
            <v>0.71120360563166629</v>
          </cell>
          <cell r="AM72">
            <v>0.71795325740754867</v>
          </cell>
          <cell r="AN72">
            <v>0.72470290918343083</v>
          </cell>
          <cell r="AO72">
            <v>0.73016972454747375</v>
          </cell>
          <cell r="AP72">
            <v>0.73563653991151667</v>
          </cell>
          <cell r="AQ72">
            <v>0.74110335527555959</v>
          </cell>
          <cell r="AR72">
            <v>0.74657017063960252</v>
          </cell>
        </row>
        <row r="73">
          <cell r="E73">
            <v>10801430.8510125</v>
          </cell>
          <cell r="F73" t="e">
            <v>#VALUE!</v>
          </cell>
          <cell r="G73" t="str">
            <v>Liberia</v>
          </cell>
          <cell r="H73">
            <v>10801430.8510125</v>
          </cell>
          <cell r="I73" t="e">
            <v>#VALUE!</v>
          </cell>
          <cell r="K73" t="e">
            <v>#VALUE!</v>
          </cell>
          <cell r="L73" t="e">
            <v>#VALUE!</v>
          </cell>
          <cell r="M73" t="e">
            <v>#VALUE!</v>
          </cell>
          <cell r="N73" t="e">
            <v>#VALUE!</v>
          </cell>
          <cell r="O73" t="str">
            <v>..</v>
          </cell>
          <cell r="P73" t="e">
            <v>#VALUE!</v>
          </cell>
          <cell r="Q73" t="e">
            <v>#VALUE!</v>
          </cell>
          <cell r="R73" t="e">
            <v>#VALUE!</v>
          </cell>
          <cell r="S73" t="e">
            <v>#VALUE!</v>
          </cell>
          <cell r="T73" t="e">
            <v>#VALUE!</v>
          </cell>
          <cell r="U73" t="e">
            <v>#VALUE!</v>
          </cell>
          <cell r="V73" t="e">
            <v>#VALUE!</v>
          </cell>
          <cell r="W73" t="e">
            <v>#VALUE!</v>
          </cell>
          <cell r="X73" t="e">
            <v>#VALUE!</v>
          </cell>
          <cell r="Y73" t="str">
            <v>..</v>
          </cell>
          <cell r="Z73" t="e">
            <v>#VALUE!</v>
          </cell>
          <cell r="AA73" t="e">
            <v>#VALUE!</v>
          </cell>
          <cell r="AB73" t="e">
            <v>#VALUE!</v>
          </cell>
          <cell r="AC73" t="e">
            <v>#VALUE!</v>
          </cell>
          <cell r="AD73" t="e">
            <v>#VALUE!</v>
          </cell>
          <cell r="AE73" t="e">
            <v>#VALUE!</v>
          </cell>
          <cell r="AF73" t="e">
            <v>#VALUE!</v>
          </cell>
          <cell r="AG73" t="e">
            <v>#VALUE!</v>
          </cell>
          <cell r="AH73" t="e">
            <v>#VALUE!</v>
          </cell>
          <cell r="AI73" t="str">
            <v>..</v>
          </cell>
          <cell r="AJ73" t="e">
            <v>#VALUE!</v>
          </cell>
          <cell r="AK73" t="e">
            <v>#VALUE!</v>
          </cell>
          <cell r="AL73" t="e">
            <v>#VALUE!</v>
          </cell>
          <cell r="AM73" t="e">
            <v>#VALUE!</v>
          </cell>
          <cell r="AN73" t="str">
            <v>..</v>
          </cell>
          <cell r="AO73" t="e">
            <v>#VALUE!</v>
          </cell>
          <cell r="AP73" t="e">
            <v>#VALUE!</v>
          </cell>
          <cell r="AQ73" t="e">
            <v>#VALUE!</v>
          </cell>
          <cell r="AR73" t="str">
            <v>..</v>
          </cell>
        </row>
        <row r="74">
          <cell r="E74">
            <v>4082923.89016261</v>
          </cell>
          <cell r="F74" t="e">
            <v>#VALUE!</v>
          </cell>
          <cell r="G74" t="str">
            <v>Libyan Arab Jamahiriya</v>
          </cell>
          <cell r="H74">
            <v>4082923.89016261</v>
          </cell>
          <cell r="I74" t="e">
            <v>#VALUE!</v>
          </cell>
          <cell r="K74" t="e">
            <v>#VALUE!</v>
          </cell>
          <cell r="L74" t="e">
            <v>#VALUE!</v>
          </cell>
          <cell r="M74" t="e">
            <v>#VALUE!</v>
          </cell>
          <cell r="N74" t="e">
            <v>#VALUE!</v>
          </cell>
          <cell r="O74" t="str">
            <v>..</v>
          </cell>
          <cell r="P74" t="e">
            <v>#VALUE!</v>
          </cell>
          <cell r="Q74" t="e">
            <v>#VALUE!</v>
          </cell>
          <cell r="R74" t="e">
            <v>#VALUE!</v>
          </cell>
          <cell r="S74" t="e">
            <v>#VALUE!</v>
          </cell>
          <cell r="T74" t="e">
            <v>#VALUE!</v>
          </cell>
          <cell r="U74" t="e">
            <v>#VALUE!</v>
          </cell>
          <cell r="V74" t="e">
            <v>#VALUE!</v>
          </cell>
          <cell r="W74" t="e">
            <v>#VALUE!</v>
          </cell>
          <cell r="X74" t="e">
            <v>#VALUE!</v>
          </cell>
          <cell r="Y74" t="str">
            <v>..</v>
          </cell>
          <cell r="Z74" t="e">
            <v>#VALUE!</v>
          </cell>
          <cell r="AA74" t="e">
            <v>#VALUE!</v>
          </cell>
          <cell r="AB74" t="e">
            <v>#VALUE!</v>
          </cell>
          <cell r="AC74" t="e">
            <v>#VALUE!</v>
          </cell>
          <cell r="AD74" t="e">
            <v>#VALUE!</v>
          </cell>
          <cell r="AE74" t="e">
            <v>#VALUE!</v>
          </cell>
          <cell r="AF74" t="e">
            <v>#VALUE!</v>
          </cell>
          <cell r="AG74" t="e">
            <v>#VALUE!</v>
          </cell>
          <cell r="AH74" t="e">
            <v>#VALUE!</v>
          </cell>
          <cell r="AI74">
            <v>0.65680133205323266</v>
          </cell>
          <cell r="AJ74">
            <v>0.6682995925415256</v>
          </cell>
          <cell r="AK74">
            <v>0.67979785302981854</v>
          </cell>
          <cell r="AL74">
            <v>0.69129611351811149</v>
          </cell>
          <cell r="AM74">
            <v>0.70279437400640443</v>
          </cell>
          <cell r="AN74">
            <v>0.71429263449469749</v>
          </cell>
          <cell r="AO74">
            <v>0.71896846607359144</v>
          </cell>
          <cell r="AP74">
            <v>0.72364429765248539</v>
          </cell>
          <cell r="AQ74">
            <v>0.72832012923137934</v>
          </cell>
          <cell r="AR74">
            <v>0.73299596081027318</v>
          </cell>
        </row>
        <row r="75">
          <cell r="E75">
            <v>14521434.7520606</v>
          </cell>
          <cell r="F75">
            <v>0.57645720729980532</v>
          </cell>
          <cell r="G75" t="str">
            <v>Lithuania</v>
          </cell>
          <cell r="H75">
            <v>14521434.7520606</v>
          </cell>
          <cell r="I75">
            <v>0.58902073434227908</v>
          </cell>
          <cell r="K75">
            <v>0.59739641903725982</v>
          </cell>
          <cell r="L75">
            <v>0.60158426138475107</v>
          </cell>
          <cell r="M75">
            <v>0.60577210373224055</v>
          </cell>
          <cell r="N75">
            <v>0.60995994607973181</v>
          </cell>
          <cell r="O75">
            <v>0.6141477884272234</v>
          </cell>
          <cell r="P75">
            <v>0.6183356307747141</v>
          </cell>
          <cell r="Q75">
            <v>0.62252347312220491</v>
          </cell>
          <cell r="R75">
            <v>0.62671131546969572</v>
          </cell>
          <cell r="S75">
            <v>0.63089915781718653</v>
          </cell>
          <cell r="T75">
            <v>0.63508700016467734</v>
          </cell>
          <cell r="U75">
            <v>0.63927484251216815</v>
          </cell>
          <cell r="V75">
            <v>0.64346268485965896</v>
          </cell>
          <cell r="W75">
            <v>0.64765052720714977</v>
          </cell>
          <cell r="X75">
            <v>0.65183836955464058</v>
          </cell>
          <cell r="Y75">
            <v>0.65602621190213095</v>
          </cell>
          <cell r="Z75">
            <v>0.66070763415698286</v>
          </cell>
          <cell r="AA75">
            <v>0.66538905641183477</v>
          </cell>
          <cell r="AB75">
            <v>0.67007047866668668</v>
          </cell>
          <cell r="AC75">
            <v>0.67475190092153858</v>
          </cell>
          <cell r="AD75">
            <v>0.67943332317639049</v>
          </cell>
          <cell r="AE75">
            <v>0.6841147454312424</v>
          </cell>
          <cell r="AF75">
            <v>0.68879616768609431</v>
          </cell>
          <cell r="AG75">
            <v>0.69347758994094622</v>
          </cell>
          <cell r="AH75">
            <v>0.69815901219579812</v>
          </cell>
          <cell r="AI75">
            <v>0.70284043445065003</v>
          </cell>
          <cell r="AJ75">
            <v>0.70691852526011478</v>
          </cell>
          <cell r="AK75">
            <v>0.71099661606957953</v>
          </cell>
          <cell r="AL75">
            <v>0.71507470687904429</v>
          </cell>
          <cell r="AM75">
            <v>0.71915279768850904</v>
          </cell>
          <cell r="AN75">
            <v>0.72323088849797379</v>
          </cell>
          <cell r="AO75">
            <v>0.72697572081122175</v>
          </cell>
          <cell r="AP75">
            <v>0.73072055312446971</v>
          </cell>
          <cell r="AQ75">
            <v>0.73446538543771767</v>
          </cell>
          <cell r="AR75">
            <v>0.73821021775096562</v>
          </cell>
        </row>
        <row r="76">
          <cell r="E76">
            <v>3190386.9190676501</v>
          </cell>
          <cell r="F76" t="e">
            <v>#VALUE!</v>
          </cell>
          <cell r="G76" t="str">
            <v>Macedonia TFYR</v>
          </cell>
          <cell r="H76">
            <v>3190386.9190676501</v>
          </cell>
          <cell r="I76" t="e">
            <v>#VALUE!</v>
          </cell>
          <cell r="K76" t="e">
            <v>#VALUE!</v>
          </cell>
          <cell r="L76" t="e">
            <v>#VALUE!</v>
          </cell>
          <cell r="M76" t="e">
            <v>#VALUE!</v>
          </cell>
          <cell r="N76" t="e">
            <v>#VALUE!</v>
          </cell>
          <cell r="O76" t="str">
            <v>..</v>
          </cell>
          <cell r="P76" t="e">
            <v>#VALUE!</v>
          </cell>
          <cell r="Q76" t="e">
            <v>#VALUE!</v>
          </cell>
          <cell r="R76" t="e">
            <v>#VALUE!</v>
          </cell>
          <cell r="S76" t="e">
            <v>#VALUE!</v>
          </cell>
          <cell r="T76" t="e">
            <v>#VALUE!</v>
          </cell>
          <cell r="U76" t="e">
            <v>#VALUE!</v>
          </cell>
          <cell r="V76" t="e">
            <v>#VALUE!</v>
          </cell>
          <cell r="W76" t="e">
            <v>#VALUE!</v>
          </cell>
          <cell r="X76" t="e">
            <v>#VALUE!</v>
          </cell>
          <cell r="Y76">
            <v>0.65597327888771906</v>
          </cell>
          <cell r="Z76">
            <v>0.65949543780078046</v>
          </cell>
          <cell r="AA76">
            <v>0.66301759671384186</v>
          </cell>
          <cell r="AB76">
            <v>0.66653975562690326</v>
          </cell>
          <cell r="AC76">
            <v>0.67006191453996466</v>
          </cell>
          <cell r="AD76">
            <v>0.67358407345302607</v>
          </cell>
          <cell r="AE76">
            <v>0.67710623236608747</v>
          </cell>
          <cell r="AF76">
            <v>0.68062839127914887</v>
          </cell>
          <cell r="AG76">
            <v>0.68415055019221027</v>
          </cell>
          <cell r="AH76">
            <v>0.68767270910527167</v>
          </cell>
          <cell r="AI76">
            <v>0.69119486801833296</v>
          </cell>
          <cell r="AJ76">
            <v>0.69706997950763949</v>
          </cell>
          <cell r="AK76">
            <v>0.70294509099694602</v>
          </cell>
          <cell r="AL76">
            <v>0.70882020248625255</v>
          </cell>
          <cell r="AM76">
            <v>0.71469531397555908</v>
          </cell>
          <cell r="AN76">
            <v>0.72057042546486572</v>
          </cell>
          <cell r="AO76">
            <v>0.72397582170637698</v>
          </cell>
          <cell r="AP76">
            <v>0.72738121794788824</v>
          </cell>
          <cell r="AQ76">
            <v>0.7307866141893995</v>
          </cell>
          <cell r="AR76">
            <v>0.73419201043091076</v>
          </cell>
        </row>
        <row r="77">
          <cell r="E77">
            <v>56999872.136277102</v>
          </cell>
          <cell r="F77" t="e">
            <v>#VALUE!</v>
          </cell>
          <cell r="G77" t="str">
            <v>Madagascar</v>
          </cell>
          <cell r="H77">
            <v>56999872.136277102</v>
          </cell>
          <cell r="I77" t="e">
            <v>#VALUE!</v>
          </cell>
          <cell r="K77" t="e">
            <v>#VALUE!</v>
          </cell>
          <cell r="L77" t="e">
            <v>#VALUE!</v>
          </cell>
          <cell r="M77" t="e">
            <v>#VALUE!</v>
          </cell>
          <cell r="N77" t="e">
            <v>#VALUE!</v>
          </cell>
          <cell r="O77" t="str">
            <v>..</v>
          </cell>
          <cell r="P77" t="e">
            <v>#VALUE!</v>
          </cell>
          <cell r="Q77" t="e">
            <v>#VALUE!</v>
          </cell>
          <cell r="R77" t="e">
            <v>#VALUE!</v>
          </cell>
          <cell r="S77" t="e">
            <v>#VALUE!</v>
          </cell>
          <cell r="T77" t="e">
            <v>#VALUE!</v>
          </cell>
          <cell r="U77" t="e">
            <v>#VALUE!</v>
          </cell>
          <cell r="V77" t="e">
            <v>#VALUE!</v>
          </cell>
          <cell r="W77" t="e">
            <v>#VALUE!</v>
          </cell>
          <cell r="X77" t="e">
            <v>#VALUE!</v>
          </cell>
          <cell r="Y77" t="str">
            <v>..</v>
          </cell>
          <cell r="Z77" t="e">
            <v>#VALUE!</v>
          </cell>
          <cell r="AA77" t="e">
            <v>#VALUE!</v>
          </cell>
          <cell r="AB77" t="e">
            <v>#VALUE!</v>
          </cell>
          <cell r="AC77" t="e">
            <v>#VALUE!</v>
          </cell>
          <cell r="AD77" t="e">
            <v>#VALUE!</v>
          </cell>
          <cell r="AE77" t="e">
            <v>#VALUE!</v>
          </cell>
          <cell r="AF77" t="e">
            <v>#VALUE!</v>
          </cell>
          <cell r="AG77" t="e">
            <v>#VALUE!</v>
          </cell>
          <cell r="AH77" t="e">
            <v>#VALUE!</v>
          </cell>
          <cell r="AI77" t="str">
            <v>..</v>
          </cell>
          <cell r="AJ77" t="e">
            <v>#VALUE!</v>
          </cell>
          <cell r="AK77" t="e">
            <v>#VALUE!</v>
          </cell>
          <cell r="AL77" t="e">
            <v>#VALUE!</v>
          </cell>
          <cell r="AM77" t="e">
            <v>#VALUE!</v>
          </cell>
          <cell r="AN77">
            <v>0.71087734143506731</v>
          </cell>
          <cell r="AO77">
            <v>0.71648923203876902</v>
          </cell>
          <cell r="AP77">
            <v>0.72210112264247073</v>
          </cell>
          <cell r="AQ77">
            <v>0.72771301324617244</v>
          </cell>
          <cell r="AR77">
            <v>0.73332490384987425</v>
          </cell>
        </row>
        <row r="78">
          <cell r="E78">
            <v>9326056.5631692</v>
          </cell>
          <cell r="F78" t="e">
            <v>#VALUE!</v>
          </cell>
          <cell r="G78" t="str">
            <v>Malawi</v>
          </cell>
          <cell r="H78">
            <v>9326056.5631692</v>
          </cell>
          <cell r="I78" t="e">
            <v>#VALUE!</v>
          </cell>
          <cell r="K78" t="e">
            <v>#VALUE!</v>
          </cell>
          <cell r="L78" t="e">
            <v>#VALUE!</v>
          </cell>
          <cell r="M78" t="e">
            <v>#VALUE!</v>
          </cell>
          <cell r="N78" t="e">
            <v>#VALUE!</v>
          </cell>
          <cell r="O78" t="str">
            <v>..</v>
          </cell>
          <cell r="P78" t="e">
            <v>#VALUE!</v>
          </cell>
          <cell r="Q78" t="e">
            <v>#VALUE!</v>
          </cell>
          <cell r="R78" t="e">
            <v>#VALUE!</v>
          </cell>
          <cell r="S78" t="e">
            <v>#VALUE!</v>
          </cell>
          <cell r="T78" t="e">
            <v>#VALUE!</v>
          </cell>
          <cell r="U78" t="e">
            <v>#VALUE!</v>
          </cell>
          <cell r="V78" t="e">
            <v>#VALUE!</v>
          </cell>
          <cell r="W78" t="e">
            <v>#VALUE!</v>
          </cell>
          <cell r="X78" t="e">
            <v>#VALUE!</v>
          </cell>
          <cell r="Y78" t="str">
            <v>..</v>
          </cell>
          <cell r="Z78" t="e">
            <v>#VALUE!</v>
          </cell>
          <cell r="AA78" t="e">
            <v>#VALUE!</v>
          </cell>
          <cell r="AB78" t="e">
            <v>#VALUE!</v>
          </cell>
          <cell r="AC78" t="e">
            <v>#VALUE!</v>
          </cell>
          <cell r="AD78" t="e">
            <v>#VALUE!</v>
          </cell>
          <cell r="AE78" t="e">
            <v>#VALUE!</v>
          </cell>
          <cell r="AF78" t="e">
            <v>#VALUE!</v>
          </cell>
          <cell r="AG78" t="e">
            <v>#VALUE!</v>
          </cell>
          <cell r="AH78" t="e">
            <v>#VALUE!</v>
          </cell>
          <cell r="AI78" t="str">
            <v>..</v>
          </cell>
          <cell r="AJ78" t="e">
            <v>#VALUE!</v>
          </cell>
          <cell r="AK78" t="e">
            <v>#VALUE!</v>
          </cell>
          <cell r="AL78" t="e">
            <v>#VALUE!</v>
          </cell>
          <cell r="AM78" t="e">
            <v>#VALUE!</v>
          </cell>
          <cell r="AN78" t="str">
            <v>..</v>
          </cell>
          <cell r="AO78" t="e">
            <v>#VALUE!</v>
          </cell>
          <cell r="AP78" t="e">
            <v>#VALUE!</v>
          </cell>
          <cell r="AQ78" t="e">
            <v>#VALUE!</v>
          </cell>
          <cell r="AR78" t="str">
            <v>..</v>
          </cell>
        </row>
        <row r="79">
          <cell r="E79">
            <v>68711525.607829899</v>
          </cell>
          <cell r="F79">
            <v>0.6164739993930537</v>
          </cell>
          <cell r="G79" t="str">
            <v>Malaysia</v>
          </cell>
          <cell r="H79">
            <v>68711525.607829899</v>
          </cell>
          <cell r="I79">
            <v>0.61850204228089978</v>
          </cell>
          <cell r="K79">
            <v>0.61985407087279709</v>
          </cell>
          <cell r="L79">
            <v>0.62053008516874564</v>
          </cell>
          <cell r="M79">
            <v>0.62120609946469441</v>
          </cell>
          <cell r="N79">
            <v>0.62188211376064295</v>
          </cell>
          <cell r="O79">
            <v>0.62255812805659161</v>
          </cell>
          <cell r="P79">
            <v>0.62323414235254027</v>
          </cell>
          <cell r="Q79">
            <v>0.62391015664848892</v>
          </cell>
          <cell r="R79">
            <v>0.62458617094443758</v>
          </cell>
          <cell r="S79">
            <v>0.62526218524038624</v>
          </cell>
          <cell r="T79">
            <v>0.62593819953633489</v>
          </cell>
          <cell r="U79">
            <v>0.62661421383228355</v>
          </cell>
          <cell r="V79">
            <v>0.62729022812823221</v>
          </cell>
          <cell r="W79">
            <v>0.62796624242418086</v>
          </cell>
          <cell r="X79">
            <v>0.62864225672012952</v>
          </cell>
          <cell r="Y79">
            <v>0.62931827101607807</v>
          </cell>
          <cell r="Z79">
            <v>0.63195978062318736</v>
          </cell>
          <cell r="AA79">
            <v>0.63460129023029666</v>
          </cell>
          <cell r="AB79">
            <v>0.63724279983740595</v>
          </cell>
          <cell r="AC79">
            <v>0.63988430944451524</v>
          </cell>
          <cell r="AD79">
            <v>0.64252581905162454</v>
          </cell>
          <cell r="AE79">
            <v>0.64516732865873383</v>
          </cell>
          <cell r="AF79">
            <v>0.64780883826584312</v>
          </cell>
          <cell r="AG79">
            <v>0.65045034787295242</v>
          </cell>
          <cell r="AH79">
            <v>0.65309185748006171</v>
          </cell>
          <cell r="AI79">
            <v>0.655733367087171</v>
          </cell>
          <cell r="AJ79">
            <v>0.66299028899461243</v>
          </cell>
          <cell r="AK79">
            <v>0.67024721090205386</v>
          </cell>
          <cell r="AL79">
            <v>0.67750413280949529</v>
          </cell>
          <cell r="AM79">
            <v>0.68476105471693671</v>
          </cell>
          <cell r="AN79">
            <v>0.69201797662437792</v>
          </cell>
          <cell r="AO79">
            <v>0.70199637418238536</v>
          </cell>
          <cell r="AP79">
            <v>0.71197477174039281</v>
          </cell>
          <cell r="AQ79">
            <v>0.72195316929840025</v>
          </cell>
          <cell r="AR79">
            <v>0.73193156685640781</v>
          </cell>
        </row>
        <row r="80">
          <cell r="E80">
            <v>33044467.514375001</v>
          </cell>
          <cell r="F80" t="e">
            <v>#VALUE!</v>
          </cell>
          <cell r="G80" t="str">
            <v>Mali</v>
          </cell>
          <cell r="H80">
            <v>33044467.514375001</v>
          </cell>
          <cell r="I80" t="e">
            <v>#VALUE!</v>
          </cell>
          <cell r="K80" t="e">
            <v>#VALUE!</v>
          </cell>
          <cell r="L80" t="e">
            <v>#VALUE!</v>
          </cell>
          <cell r="M80" t="e">
            <v>#VALUE!</v>
          </cell>
          <cell r="N80" t="e">
            <v>#VALUE!</v>
          </cell>
          <cell r="O80" t="str">
            <v>..</v>
          </cell>
          <cell r="P80" t="e">
            <v>#VALUE!</v>
          </cell>
          <cell r="Q80" t="e">
            <v>#VALUE!</v>
          </cell>
          <cell r="R80" t="e">
            <v>#VALUE!</v>
          </cell>
          <cell r="S80" t="e">
            <v>#VALUE!</v>
          </cell>
          <cell r="T80" t="e">
            <v>#VALUE!</v>
          </cell>
          <cell r="U80" t="e">
            <v>#VALUE!</v>
          </cell>
          <cell r="V80" t="e">
            <v>#VALUE!</v>
          </cell>
          <cell r="W80" t="e">
            <v>#VALUE!</v>
          </cell>
          <cell r="X80" t="e">
            <v>#VALUE!</v>
          </cell>
          <cell r="Y80" t="str">
            <v>..</v>
          </cell>
          <cell r="Z80" t="e">
            <v>#VALUE!</v>
          </cell>
          <cell r="AA80" t="e">
            <v>#VALUE!</v>
          </cell>
          <cell r="AB80" t="e">
            <v>#VALUE!</v>
          </cell>
          <cell r="AC80" t="e">
            <v>#VALUE!</v>
          </cell>
          <cell r="AD80" t="e">
            <v>#VALUE!</v>
          </cell>
          <cell r="AE80" t="e">
            <v>#VALUE!</v>
          </cell>
          <cell r="AF80" t="e">
            <v>#VALUE!</v>
          </cell>
          <cell r="AG80" t="e">
            <v>#VALUE!</v>
          </cell>
          <cell r="AH80" t="e">
            <v>#VALUE!</v>
          </cell>
          <cell r="AI80" t="str">
            <v>..</v>
          </cell>
          <cell r="AJ80" t="e">
            <v>#VALUE!</v>
          </cell>
          <cell r="AK80" t="e">
            <v>#VALUE!</v>
          </cell>
          <cell r="AL80" t="e">
            <v>#VALUE!</v>
          </cell>
          <cell r="AM80" t="e">
            <v>#VALUE!</v>
          </cell>
          <cell r="AN80">
            <v>0.71681137837523534</v>
          </cell>
          <cell r="AO80">
            <v>0.72012755175979337</v>
          </cell>
          <cell r="AP80">
            <v>0.7234437251443514</v>
          </cell>
          <cell r="AQ80">
            <v>0.72675989852890943</v>
          </cell>
          <cell r="AR80">
            <v>0.73007607191346735</v>
          </cell>
        </row>
        <row r="81">
          <cell r="E81">
            <v>17182352.013263602</v>
          </cell>
          <cell r="F81" t="e">
            <v>#VALUE!</v>
          </cell>
          <cell r="G81" t="str">
            <v>Mauritania</v>
          </cell>
          <cell r="H81">
            <v>17182352.013263602</v>
          </cell>
          <cell r="I81" t="e">
            <v>#VALUE!</v>
          </cell>
          <cell r="K81" t="e">
            <v>#VALUE!</v>
          </cell>
          <cell r="L81" t="e">
            <v>#VALUE!</v>
          </cell>
          <cell r="M81" t="e">
            <v>#VALUE!</v>
          </cell>
          <cell r="N81" t="e">
            <v>#VALUE!</v>
          </cell>
          <cell r="O81" t="str">
            <v>..</v>
          </cell>
          <cell r="P81" t="e">
            <v>#VALUE!</v>
          </cell>
          <cell r="Q81" t="e">
            <v>#VALUE!</v>
          </cell>
          <cell r="R81" t="e">
            <v>#VALUE!</v>
          </cell>
          <cell r="S81" t="e">
            <v>#VALUE!</v>
          </cell>
          <cell r="T81" t="e">
            <v>#VALUE!</v>
          </cell>
          <cell r="U81" t="e">
            <v>#VALUE!</v>
          </cell>
          <cell r="V81" t="e">
            <v>#VALUE!</v>
          </cell>
          <cell r="W81" t="e">
            <v>#VALUE!</v>
          </cell>
          <cell r="X81" t="e">
            <v>#VALUE!</v>
          </cell>
          <cell r="Y81" t="str">
            <v>..</v>
          </cell>
          <cell r="Z81" t="e">
            <v>#VALUE!</v>
          </cell>
          <cell r="AA81" t="e">
            <v>#VALUE!</v>
          </cell>
          <cell r="AB81" t="e">
            <v>#VALUE!</v>
          </cell>
          <cell r="AC81" t="e">
            <v>#VALUE!</v>
          </cell>
          <cell r="AD81" t="e">
            <v>#VALUE!</v>
          </cell>
          <cell r="AE81" t="e">
            <v>#VALUE!</v>
          </cell>
          <cell r="AF81" t="e">
            <v>#VALUE!</v>
          </cell>
          <cell r="AG81" t="e">
            <v>#VALUE!</v>
          </cell>
          <cell r="AH81" t="e">
            <v>#VALUE!</v>
          </cell>
          <cell r="AI81" t="str">
            <v>..</v>
          </cell>
          <cell r="AJ81" t="e">
            <v>#VALUE!</v>
          </cell>
          <cell r="AK81" t="e">
            <v>#VALUE!</v>
          </cell>
          <cell r="AL81" t="e">
            <v>#VALUE!</v>
          </cell>
          <cell r="AM81" t="e">
            <v>#VALUE!</v>
          </cell>
          <cell r="AN81">
            <v>0.70698716202662737</v>
          </cell>
          <cell r="AO81">
            <v>0.7112815132059721</v>
          </cell>
          <cell r="AP81">
            <v>0.71557586438531684</v>
          </cell>
          <cell r="AQ81">
            <v>0.71987021556466158</v>
          </cell>
          <cell r="AR81">
            <v>0.72416456674400642</v>
          </cell>
        </row>
        <row r="82">
          <cell r="E82">
            <v>717417.62413043098</v>
          </cell>
          <cell r="F82" t="e">
            <v>#VALUE!</v>
          </cell>
          <cell r="G82" t="str">
            <v>Mauritius</v>
          </cell>
          <cell r="H82">
            <v>717417.62413043098</v>
          </cell>
          <cell r="I82" t="e">
            <v>#VALUE!</v>
          </cell>
          <cell r="K82" t="e">
            <v>#VALUE!</v>
          </cell>
          <cell r="L82" t="e">
            <v>#VALUE!</v>
          </cell>
          <cell r="M82" t="e">
            <v>#VALUE!</v>
          </cell>
          <cell r="N82" t="e">
            <v>#VALUE!</v>
          </cell>
          <cell r="O82" t="str">
            <v>..</v>
          </cell>
          <cell r="P82" t="e">
            <v>#VALUE!</v>
          </cell>
          <cell r="Q82" t="e">
            <v>#VALUE!</v>
          </cell>
          <cell r="R82" t="e">
            <v>#VALUE!</v>
          </cell>
          <cell r="S82" t="e">
            <v>#VALUE!</v>
          </cell>
          <cell r="T82" t="e">
            <v>#VALUE!</v>
          </cell>
          <cell r="U82" t="e">
            <v>#VALUE!</v>
          </cell>
          <cell r="V82" t="e">
            <v>#VALUE!</v>
          </cell>
          <cell r="W82" t="e">
            <v>#VALUE!</v>
          </cell>
          <cell r="X82" t="e">
            <v>#VALUE!</v>
          </cell>
          <cell r="Y82">
            <v>0.70717290175299674</v>
          </cell>
          <cell r="Z82">
            <v>0.70338545317028989</v>
          </cell>
          <cell r="AA82">
            <v>0.69959800458758303</v>
          </cell>
          <cell r="AB82">
            <v>0.69581055600487618</v>
          </cell>
          <cell r="AC82">
            <v>0.69202310742216933</v>
          </cell>
          <cell r="AD82">
            <v>0.68823565883946247</v>
          </cell>
          <cell r="AE82">
            <v>0.68444821025675562</v>
          </cell>
          <cell r="AF82">
            <v>0.68066076167404876</v>
          </cell>
          <cell r="AG82">
            <v>0.67687331309134191</v>
          </cell>
          <cell r="AH82">
            <v>0.67308586450863506</v>
          </cell>
          <cell r="AI82">
            <v>0.66929841592592798</v>
          </cell>
          <cell r="AJ82">
            <v>0.6778102664402067</v>
          </cell>
          <cell r="AK82">
            <v>0.68632211695448542</v>
          </cell>
          <cell r="AL82">
            <v>0.69483396746876414</v>
          </cell>
          <cell r="AM82">
            <v>0.70334581798304285</v>
          </cell>
          <cell r="AN82">
            <v>0.71185766849732146</v>
          </cell>
          <cell r="AO82">
            <v>0.71399261355209098</v>
          </cell>
          <cell r="AP82">
            <v>0.7161275586068605</v>
          </cell>
          <cell r="AQ82">
            <v>0.71826250366163003</v>
          </cell>
          <cell r="AR82">
            <v>0.72039744871639966</v>
          </cell>
        </row>
        <row r="83">
          <cell r="E83">
            <v>157417521.13002399</v>
          </cell>
          <cell r="F83">
            <v>0.48117414431472838</v>
          </cell>
          <cell r="G83" t="str">
            <v>Mexico</v>
          </cell>
          <cell r="H83">
            <v>157417521.13002399</v>
          </cell>
          <cell r="I83">
            <v>0.50282165192659534</v>
          </cell>
          <cell r="K83">
            <v>0.51725332366783938</v>
          </cell>
          <cell r="L83">
            <v>0.52446915953846229</v>
          </cell>
          <cell r="M83">
            <v>0.5316849954090852</v>
          </cell>
          <cell r="N83">
            <v>0.53890083127970811</v>
          </cell>
          <cell r="O83">
            <v>0.5461166671503298</v>
          </cell>
          <cell r="P83">
            <v>0.55333250302095227</v>
          </cell>
          <cell r="Q83">
            <v>0.56054833889157474</v>
          </cell>
          <cell r="R83">
            <v>0.5677641747621972</v>
          </cell>
          <cell r="S83">
            <v>0.57498001063281967</v>
          </cell>
          <cell r="T83">
            <v>0.58219584650344214</v>
          </cell>
          <cell r="U83">
            <v>0.5894116823740646</v>
          </cell>
          <cell r="V83">
            <v>0.59662751824468707</v>
          </cell>
          <cell r="W83">
            <v>0.60384335411530954</v>
          </cell>
          <cell r="X83">
            <v>0.61105918998593201</v>
          </cell>
          <cell r="Y83">
            <v>0.61827502585655425</v>
          </cell>
          <cell r="Z83">
            <v>0.62365223403164038</v>
          </cell>
          <cell r="AA83">
            <v>0.62902944220672652</v>
          </cell>
          <cell r="AB83">
            <v>0.63440665038181265</v>
          </cell>
          <cell r="AC83">
            <v>0.63978385855689879</v>
          </cell>
          <cell r="AD83">
            <v>0.64516106673198492</v>
          </cell>
          <cell r="AE83">
            <v>0.65053827490707106</v>
          </cell>
          <cell r="AF83">
            <v>0.65591548308215719</v>
          </cell>
          <cell r="AG83">
            <v>0.66129269125724333</v>
          </cell>
          <cell r="AH83">
            <v>0.66666989943232946</v>
          </cell>
          <cell r="AI83">
            <v>0.67204710760741571</v>
          </cell>
          <cell r="AJ83">
            <v>0.67830728959561615</v>
          </cell>
          <cell r="AK83">
            <v>0.68456747158381659</v>
          </cell>
          <cell r="AL83">
            <v>0.69082765357201703</v>
          </cell>
          <cell r="AM83">
            <v>0.69708783556021747</v>
          </cell>
          <cell r="AN83">
            <v>0.7033480175484178</v>
          </cell>
          <cell r="AO83">
            <v>0.70798922732907454</v>
          </cell>
          <cell r="AP83">
            <v>0.71263043710973129</v>
          </cell>
          <cell r="AQ83">
            <v>0.71727164689038803</v>
          </cell>
          <cell r="AR83">
            <v>0.72191285667104488</v>
          </cell>
        </row>
        <row r="84">
          <cell r="E84">
            <v>4847633.96397838</v>
          </cell>
          <cell r="F84" t="e">
            <v>#VALUE!</v>
          </cell>
          <cell r="G84" t="str">
            <v>Moldova</v>
          </cell>
          <cell r="H84">
            <v>4847633.96397838</v>
          </cell>
          <cell r="I84" t="e">
            <v>#VALUE!</v>
          </cell>
          <cell r="K84" t="e">
            <v>#VALUE!</v>
          </cell>
          <cell r="L84" t="e">
            <v>#VALUE!</v>
          </cell>
          <cell r="M84" t="e">
            <v>#VALUE!</v>
          </cell>
          <cell r="N84" t="e">
            <v>#VALUE!</v>
          </cell>
          <cell r="O84" t="str">
            <v>..</v>
          </cell>
          <cell r="P84" t="e">
            <v>#VALUE!</v>
          </cell>
          <cell r="Q84" t="e">
            <v>#VALUE!</v>
          </cell>
          <cell r="R84" t="e">
            <v>#VALUE!</v>
          </cell>
          <cell r="S84" t="e">
            <v>#VALUE!</v>
          </cell>
          <cell r="T84" t="e">
            <v>#VALUE!</v>
          </cell>
          <cell r="U84" t="e">
            <v>#VALUE!</v>
          </cell>
          <cell r="V84" t="e">
            <v>#VALUE!</v>
          </cell>
          <cell r="W84" t="e">
            <v>#VALUE!</v>
          </cell>
          <cell r="X84" t="e">
            <v>#VALUE!</v>
          </cell>
          <cell r="Y84" t="str">
            <v>..</v>
          </cell>
          <cell r="Z84" t="e">
            <v>#VALUE!</v>
          </cell>
          <cell r="AA84" t="e">
            <v>#VALUE!</v>
          </cell>
          <cell r="AB84" t="e">
            <v>#VALUE!</v>
          </cell>
          <cell r="AC84" t="e">
            <v>#VALUE!</v>
          </cell>
          <cell r="AD84" t="e">
            <v>#VALUE!</v>
          </cell>
          <cell r="AE84" t="e">
            <v>#VALUE!</v>
          </cell>
          <cell r="AF84" t="e">
            <v>#VALUE!</v>
          </cell>
          <cell r="AG84" t="e">
            <v>#VALUE!</v>
          </cell>
          <cell r="AH84" t="e">
            <v>#VALUE!</v>
          </cell>
          <cell r="AI84" t="str">
            <v>..</v>
          </cell>
          <cell r="AJ84" t="e">
            <v>#VALUE!</v>
          </cell>
          <cell r="AK84" t="e">
            <v>#VALUE!</v>
          </cell>
          <cell r="AL84" t="e">
            <v>#VALUE!</v>
          </cell>
          <cell r="AM84" t="e">
            <v>#VALUE!</v>
          </cell>
          <cell r="AN84">
            <v>0.70398255583919844</v>
          </cell>
          <cell r="AO84">
            <v>0.70919450704883058</v>
          </cell>
          <cell r="AP84">
            <v>0.71440645825846283</v>
          </cell>
          <cell r="AQ84">
            <v>0.71961840946809508</v>
          </cell>
          <cell r="AR84">
            <v>0.72483036067772721</v>
          </cell>
        </row>
        <row r="85">
          <cell r="E85">
            <v>40897055.1763606</v>
          </cell>
          <cell r="F85">
            <v>0.57942894050448324</v>
          </cell>
          <cell r="G85" t="str">
            <v>Mongolia</v>
          </cell>
          <cell r="H85">
            <v>40897055.1763606</v>
          </cell>
          <cell r="I85">
            <v>0.58845569875710257</v>
          </cell>
          <cell r="K85">
            <v>0.59447353759218213</v>
          </cell>
          <cell r="L85">
            <v>0.59748245700972191</v>
          </cell>
          <cell r="M85">
            <v>0.60049137642726169</v>
          </cell>
          <cell r="N85">
            <v>0.60350029584480147</v>
          </cell>
          <cell r="O85">
            <v>0.60650921526234036</v>
          </cell>
          <cell r="P85">
            <v>0.60951813467988014</v>
          </cell>
          <cell r="Q85">
            <v>0.61252705409741992</v>
          </cell>
          <cell r="R85">
            <v>0.6155359735149597</v>
          </cell>
          <cell r="S85">
            <v>0.61854489293249948</v>
          </cell>
          <cell r="T85">
            <v>0.62155381235003926</v>
          </cell>
          <cell r="U85">
            <v>0.62456273176757904</v>
          </cell>
          <cell r="V85">
            <v>0.62757165118511882</v>
          </cell>
          <cell r="W85">
            <v>0.6305805706026586</v>
          </cell>
          <cell r="X85">
            <v>0.63358949002019838</v>
          </cell>
          <cell r="Y85">
            <v>0.63659840943773771</v>
          </cell>
          <cell r="Z85">
            <v>0.64089754087747586</v>
          </cell>
          <cell r="AA85">
            <v>0.645196672317214</v>
          </cell>
          <cell r="AB85">
            <v>0.64949580375695215</v>
          </cell>
          <cell r="AC85">
            <v>0.6537949351966903</v>
          </cell>
          <cell r="AD85">
            <v>0.65809406663642844</v>
          </cell>
          <cell r="AE85">
            <v>0.66239319807616659</v>
          </cell>
          <cell r="AF85">
            <v>0.66669232951590474</v>
          </cell>
          <cell r="AG85">
            <v>0.67099146095564288</v>
          </cell>
          <cell r="AH85">
            <v>0.67529059239538103</v>
          </cell>
          <cell r="AI85">
            <v>0.6795897238351194</v>
          </cell>
          <cell r="AJ85">
            <v>0.68404616441313226</v>
          </cell>
          <cell r="AK85">
            <v>0.68850260499114513</v>
          </cell>
          <cell r="AL85">
            <v>0.69295904556915799</v>
          </cell>
          <cell r="AM85">
            <v>0.69741548614717086</v>
          </cell>
          <cell r="AN85">
            <v>0.70187192672518373</v>
          </cell>
          <cell r="AO85">
            <v>0.70742776652871942</v>
          </cell>
          <cell r="AP85">
            <v>0.7129836063322551</v>
          </cell>
          <cell r="AQ85">
            <v>0.71853944613579079</v>
          </cell>
          <cell r="AR85">
            <v>0.72409528593932648</v>
          </cell>
        </row>
        <row r="86">
          <cell r="E86">
            <v>21818068.920000799</v>
          </cell>
          <cell r="F86">
            <v>0.53971813498842192</v>
          </cell>
          <cell r="G86" t="str">
            <v>Morocco</v>
          </cell>
          <cell r="H86">
            <v>21818068.920000799</v>
          </cell>
          <cell r="I86">
            <v>0.55119090368921242</v>
          </cell>
          <cell r="K86">
            <v>0.5588394161564052</v>
          </cell>
          <cell r="L86">
            <v>0.56266367239000203</v>
          </cell>
          <cell r="M86">
            <v>0.56648792862359887</v>
          </cell>
          <cell r="N86">
            <v>0.5703121848571957</v>
          </cell>
          <cell r="O86">
            <v>0.57413644109079198</v>
          </cell>
          <cell r="P86">
            <v>0.57796069732438859</v>
          </cell>
          <cell r="Q86">
            <v>0.58178495355798521</v>
          </cell>
          <cell r="R86">
            <v>0.58560920979158182</v>
          </cell>
          <cell r="S86">
            <v>0.58943346602517843</v>
          </cell>
          <cell r="T86">
            <v>0.59325772225877504</v>
          </cell>
          <cell r="U86">
            <v>0.59708197849237166</v>
          </cell>
          <cell r="V86">
            <v>0.60090623472596827</v>
          </cell>
          <cell r="W86">
            <v>0.60473049095956488</v>
          </cell>
          <cell r="X86">
            <v>0.60855474719316149</v>
          </cell>
          <cell r="Y86">
            <v>0.61237900342675855</v>
          </cell>
          <cell r="Z86">
            <v>0.61850779438605263</v>
          </cell>
          <cell r="AA86">
            <v>0.62463658534534672</v>
          </cell>
          <cell r="AB86">
            <v>0.6307653763046408</v>
          </cell>
          <cell r="AC86">
            <v>0.63689416726393488</v>
          </cell>
          <cell r="AD86">
            <v>0.64302295822322897</v>
          </cell>
          <cell r="AE86">
            <v>0.64915174918252305</v>
          </cell>
          <cell r="AF86">
            <v>0.65528054014181714</v>
          </cell>
          <cell r="AG86">
            <v>0.66140933110111122</v>
          </cell>
          <cell r="AH86">
            <v>0.6675381220604053</v>
          </cell>
          <cell r="AI86">
            <v>0.6736669130196995</v>
          </cell>
          <cell r="AJ86">
            <v>0.67706524286260483</v>
          </cell>
          <cell r="AK86">
            <v>0.68046357270551017</v>
          </cell>
          <cell r="AL86">
            <v>0.6838619025484155</v>
          </cell>
          <cell r="AM86">
            <v>0.68726023239132084</v>
          </cell>
          <cell r="AN86">
            <v>0.69065856223422606</v>
          </cell>
          <cell r="AO86">
            <v>0.69660906796187705</v>
          </cell>
          <cell r="AP86">
            <v>0.70255957368952804</v>
          </cell>
          <cell r="AQ86">
            <v>0.70851007941717903</v>
          </cell>
          <cell r="AR86">
            <v>0.7144605851448298</v>
          </cell>
        </row>
        <row r="87">
          <cell r="E87">
            <v>49283474.258511901</v>
          </cell>
          <cell r="F87" t="e">
            <v>#VALUE!</v>
          </cell>
          <cell r="G87" t="str">
            <v>Mozambique</v>
          </cell>
          <cell r="H87">
            <v>49283474.258511901</v>
          </cell>
          <cell r="I87" t="e">
            <v>#VALUE!</v>
          </cell>
          <cell r="K87" t="e">
            <v>#VALUE!</v>
          </cell>
          <cell r="L87" t="e">
            <v>#VALUE!</v>
          </cell>
          <cell r="M87" t="e">
            <v>#VALUE!</v>
          </cell>
          <cell r="N87" t="e">
            <v>#VALUE!</v>
          </cell>
          <cell r="O87" t="str">
            <v>..</v>
          </cell>
          <cell r="P87" t="e">
            <v>#VALUE!</v>
          </cell>
          <cell r="Q87" t="e">
            <v>#VALUE!</v>
          </cell>
          <cell r="R87" t="e">
            <v>#VALUE!</v>
          </cell>
          <cell r="S87" t="e">
            <v>#VALUE!</v>
          </cell>
          <cell r="T87" t="e">
            <v>#VALUE!</v>
          </cell>
          <cell r="U87" t="e">
            <v>#VALUE!</v>
          </cell>
          <cell r="V87" t="e">
            <v>#VALUE!</v>
          </cell>
          <cell r="W87" t="e">
            <v>#VALUE!</v>
          </cell>
          <cell r="X87" t="e">
            <v>#VALUE!</v>
          </cell>
          <cell r="Y87" t="str">
            <v>..</v>
          </cell>
          <cell r="Z87" t="e">
            <v>#VALUE!</v>
          </cell>
          <cell r="AA87" t="e">
            <v>#VALUE!</v>
          </cell>
          <cell r="AB87" t="e">
            <v>#VALUE!</v>
          </cell>
          <cell r="AC87" t="e">
            <v>#VALUE!</v>
          </cell>
          <cell r="AD87" t="e">
            <v>#VALUE!</v>
          </cell>
          <cell r="AE87" t="e">
            <v>#VALUE!</v>
          </cell>
          <cell r="AF87" t="e">
            <v>#VALUE!</v>
          </cell>
          <cell r="AG87" t="e">
            <v>#VALUE!</v>
          </cell>
          <cell r="AH87" t="e">
            <v>#VALUE!</v>
          </cell>
          <cell r="AI87">
            <v>0.6987758958579815</v>
          </cell>
          <cell r="AJ87">
            <v>0.70083712918826269</v>
          </cell>
          <cell r="AK87">
            <v>0.70289836251854387</v>
          </cell>
          <cell r="AL87">
            <v>0.70495959584882506</v>
          </cell>
          <cell r="AM87">
            <v>0.70702082917910625</v>
          </cell>
          <cell r="AN87">
            <v>0.70908206250938755</v>
          </cell>
          <cell r="AO87">
            <v>0.71233902233253632</v>
          </cell>
          <cell r="AP87">
            <v>0.71559598215568521</v>
          </cell>
          <cell r="AQ87">
            <v>0.71885294197883409</v>
          </cell>
          <cell r="AR87">
            <v>0.72210990180198287</v>
          </cell>
        </row>
        <row r="88">
          <cell r="E88">
            <v>104757106.69072901</v>
          </cell>
          <cell r="F88" t="e">
            <v>#VALUE!</v>
          </cell>
          <cell r="G88" t="str">
            <v>Myanmar</v>
          </cell>
          <cell r="H88">
            <v>104757106.69072901</v>
          </cell>
          <cell r="I88" t="e">
            <v>#VALUE!</v>
          </cell>
          <cell r="K88" t="e">
            <v>#VALUE!</v>
          </cell>
          <cell r="L88" t="e">
            <v>#VALUE!</v>
          </cell>
          <cell r="M88" t="e">
            <v>#VALUE!</v>
          </cell>
          <cell r="N88" t="e">
            <v>#VALUE!</v>
          </cell>
          <cell r="O88" t="str">
            <v>..</v>
          </cell>
          <cell r="P88" t="e">
            <v>#VALUE!</v>
          </cell>
          <cell r="Q88" t="e">
            <v>#VALUE!</v>
          </cell>
          <cell r="R88" t="e">
            <v>#VALUE!</v>
          </cell>
          <cell r="S88" t="e">
            <v>#VALUE!</v>
          </cell>
          <cell r="T88" t="e">
            <v>#VALUE!</v>
          </cell>
          <cell r="U88" t="e">
            <v>#VALUE!</v>
          </cell>
          <cell r="V88" t="e">
            <v>#VALUE!</v>
          </cell>
          <cell r="W88" t="e">
            <v>#VALUE!</v>
          </cell>
          <cell r="X88" t="e">
            <v>#VALUE!</v>
          </cell>
          <cell r="Y88" t="str">
            <v>..</v>
          </cell>
          <cell r="Z88" t="e">
            <v>#VALUE!</v>
          </cell>
          <cell r="AA88" t="e">
            <v>#VALUE!</v>
          </cell>
          <cell r="AB88" t="e">
            <v>#VALUE!</v>
          </cell>
          <cell r="AC88" t="e">
            <v>#VALUE!</v>
          </cell>
          <cell r="AD88" t="e">
            <v>#VALUE!</v>
          </cell>
          <cell r="AE88" t="e">
            <v>#VALUE!</v>
          </cell>
          <cell r="AF88" t="e">
            <v>#VALUE!</v>
          </cell>
          <cell r="AG88" t="e">
            <v>#VALUE!</v>
          </cell>
          <cell r="AH88" t="e">
            <v>#VALUE!</v>
          </cell>
          <cell r="AI88" t="str">
            <v>..</v>
          </cell>
          <cell r="AJ88" t="e">
            <v>#VALUE!</v>
          </cell>
          <cell r="AK88" t="e">
            <v>#VALUE!</v>
          </cell>
          <cell r="AL88" t="e">
            <v>#VALUE!</v>
          </cell>
          <cell r="AM88" t="e">
            <v>#VALUE!</v>
          </cell>
          <cell r="AN88" t="str">
            <v>..</v>
          </cell>
          <cell r="AO88" t="e">
            <v>#VALUE!</v>
          </cell>
          <cell r="AP88" t="e">
            <v>#VALUE!</v>
          </cell>
          <cell r="AQ88" t="e">
            <v>#VALUE!</v>
          </cell>
          <cell r="AR88" t="str">
            <v>..</v>
          </cell>
        </row>
        <row r="89">
          <cell r="E89">
            <v>15795532.479322899</v>
          </cell>
          <cell r="F89">
            <v>0.55068147179034277</v>
          </cell>
          <cell r="G89" t="str">
            <v>Namibia</v>
          </cell>
          <cell r="H89">
            <v>15795532.479322899</v>
          </cell>
          <cell r="I89">
            <v>0.56420597269435291</v>
          </cell>
          <cell r="K89">
            <v>0.57322230663035967</v>
          </cell>
          <cell r="L89">
            <v>0.57773047359836482</v>
          </cell>
          <cell r="M89">
            <v>0.5822386405663682</v>
          </cell>
          <cell r="N89">
            <v>0.58674680753437158</v>
          </cell>
          <cell r="O89">
            <v>0.59125497450237596</v>
          </cell>
          <cell r="P89">
            <v>0.59576314147037956</v>
          </cell>
          <cell r="Q89">
            <v>0.60027130843838317</v>
          </cell>
          <cell r="R89">
            <v>0.60477947540638677</v>
          </cell>
          <cell r="S89">
            <v>0.60928764237439037</v>
          </cell>
          <cell r="T89">
            <v>0.61379580934239397</v>
          </cell>
          <cell r="U89">
            <v>0.61830397631039757</v>
          </cell>
          <cell r="V89">
            <v>0.62281214327840118</v>
          </cell>
          <cell r="W89">
            <v>0.62732031024640478</v>
          </cell>
          <cell r="X89">
            <v>0.63182847721440838</v>
          </cell>
          <cell r="Y89">
            <v>0.63633664418241231</v>
          </cell>
          <cell r="Z89">
            <v>0.63946585732469285</v>
          </cell>
          <cell r="AA89">
            <v>0.64259507046697339</v>
          </cell>
          <cell r="AB89">
            <v>0.64572428360925394</v>
          </cell>
          <cell r="AC89">
            <v>0.64885349675153448</v>
          </cell>
          <cell r="AD89">
            <v>0.65198270989381502</v>
          </cell>
          <cell r="AE89">
            <v>0.65511192303609556</v>
          </cell>
          <cell r="AF89">
            <v>0.6582411361783761</v>
          </cell>
          <cell r="AG89">
            <v>0.66137034932065664</v>
          </cell>
          <cell r="AH89">
            <v>0.66449956246293718</v>
          </cell>
          <cell r="AI89">
            <v>0.66762877560521749</v>
          </cell>
          <cell r="AJ89">
            <v>0.67300477260651836</v>
          </cell>
          <cell r="AK89">
            <v>0.67838076960781923</v>
          </cell>
          <cell r="AL89">
            <v>0.6837567666091201</v>
          </cell>
          <cell r="AM89">
            <v>0.68913276361042097</v>
          </cell>
          <cell r="AN89">
            <v>0.69450876061172173</v>
          </cell>
          <cell r="AO89">
            <v>0.69983310072328619</v>
          </cell>
          <cell r="AP89">
            <v>0.70515744083485066</v>
          </cell>
          <cell r="AQ89">
            <v>0.71048178094641512</v>
          </cell>
          <cell r="AR89">
            <v>0.71580612105797958</v>
          </cell>
        </row>
        <row r="90">
          <cell r="E90">
            <v>15397373.8540623</v>
          </cell>
          <cell r="F90">
            <v>0.50313402542171204</v>
          </cell>
          <cell r="G90" t="str">
            <v>Nepal</v>
          </cell>
          <cell r="H90">
            <v>15397373.8540623</v>
          </cell>
          <cell r="I90">
            <v>0.518368112612416</v>
          </cell>
          <cell r="K90">
            <v>0.52852417073955138</v>
          </cell>
          <cell r="L90">
            <v>0.53360219980311996</v>
          </cell>
          <cell r="M90">
            <v>0.53868022886668676</v>
          </cell>
          <cell r="N90">
            <v>0.54375825793025534</v>
          </cell>
          <cell r="O90">
            <v>0.54883628699382347</v>
          </cell>
          <cell r="P90">
            <v>0.55391431605739139</v>
          </cell>
          <cell r="Q90">
            <v>0.5589923451209593</v>
          </cell>
          <cell r="R90">
            <v>0.56407037418452721</v>
          </cell>
          <cell r="S90">
            <v>0.56914840324809512</v>
          </cell>
          <cell r="T90">
            <v>0.57422643231166304</v>
          </cell>
          <cell r="U90">
            <v>0.57930446137523095</v>
          </cell>
          <cell r="V90">
            <v>0.58438249043879886</v>
          </cell>
          <cell r="W90">
            <v>0.58946051950236678</v>
          </cell>
          <cell r="X90">
            <v>0.59453854856593469</v>
          </cell>
          <cell r="Y90">
            <v>0.59961657762950205</v>
          </cell>
          <cell r="Z90">
            <v>0.60620303575497514</v>
          </cell>
          <cell r="AA90">
            <v>0.61278949388044823</v>
          </cell>
          <cell r="AB90">
            <v>0.61937595200592133</v>
          </cell>
          <cell r="AC90">
            <v>0.62596241013139442</v>
          </cell>
          <cell r="AD90">
            <v>0.63254886825686751</v>
          </cell>
          <cell r="AE90">
            <v>0.63913532638234061</v>
          </cell>
          <cell r="AF90">
            <v>0.6457217845078137</v>
          </cell>
          <cell r="AG90">
            <v>0.65230824263328679</v>
          </cell>
          <cell r="AH90">
            <v>0.65889470075875989</v>
          </cell>
          <cell r="AI90">
            <v>0.66548115888423343</v>
          </cell>
          <cell r="AJ90">
            <v>0.6708093295447517</v>
          </cell>
          <cell r="AK90">
            <v>0.67613750020526997</v>
          </cell>
          <cell r="AL90">
            <v>0.68146567086578824</v>
          </cell>
          <cell r="AM90">
            <v>0.68679384152630651</v>
          </cell>
          <cell r="AN90">
            <v>0.69212201218682456</v>
          </cell>
          <cell r="AO90">
            <v>0.69605404578803365</v>
          </cell>
          <cell r="AP90">
            <v>0.69998607938924273</v>
          </cell>
          <cell r="AQ90">
            <v>0.70391811299045182</v>
          </cell>
          <cell r="AR90">
            <v>0.70785014659166101</v>
          </cell>
        </row>
        <row r="91">
          <cell r="E91">
            <v>17055061.451698799</v>
          </cell>
          <cell r="F91" t="e">
            <v>#VALUE!</v>
          </cell>
          <cell r="G91" t="str">
            <v>Netherlands</v>
          </cell>
          <cell r="H91">
            <v>17055061.451698799</v>
          </cell>
          <cell r="I91" t="e">
            <v>#VALUE!</v>
          </cell>
          <cell r="K91" t="e">
            <v>#VALUE!</v>
          </cell>
          <cell r="L91" t="e">
            <v>#VALUE!</v>
          </cell>
          <cell r="M91" t="e">
            <v>#VALUE!</v>
          </cell>
          <cell r="N91" t="e">
            <v>#VALUE!</v>
          </cell>
          <cell r="O91" t="str">
            <v>..</v>
          </cell>
          <cell r="P91" t="e">
            <v>#VALUE!</v>
          </cell>
          <cell r="Q91" t="e">
            <v>#VALUE!</v>
          </cell>
          <cell r="R91" t="e">
            <v>#VALUE!</v>
          </cell>
          <cell r="S91" t="e">
            <v>#VALUE!</v>
          </cell>
          <cell r="T91" t="e">
            <v>#VALUE!</v>
          </cell>
          <cell r="U91" t="e">
            <v>#VALUE!</v>
          </cell>
          <cell r="V91" t="e">
            <v>#VALUE!</v>
          </cell>
          <cell r="W91" t="e">
            <v>#VALUE!</v>
          </cell>
          <cell r="X91" t="e">
            <v>#VALUE!</v>
          </cell>
          <cell r="Y91" t="str">
            <v>..</v>
          </cell>
          <cell r="Z91" t="e">
            <v>#VALUE!</v>
          </cell>
          <cell r="AA91" t="e">
            <v>#VALUE!</v>
          </cell>
          <cell r="AB91" t="e">
            <v>#VALUE!</v>
          </cell>
          <cell r="AC91" t="e">
            <v>#VALUE!</v>
          </cell>
          <cell r="AD91" t="e">
            <v>#VALUE!</v>
          </cell>
          <cell r="AE91" t="e">
            <v>#VALUE!</v>
          </cell>
          <cell r="AF91" t="e">
            <v>#VALUE!</v>
          </cell>
          <cell r="AG91" t="e">
            <v>#VALUE!</v>
          </cell>
          <cell r="AH91" t="e">
            <v>#VALUE!</v>
          </cell>
          <cell r="AI91" t="str">
            <v>..</v>
          </cell>
          <cell r="AJ91" t="e">
            <v>#VALUE!</v>
          </cell>
          <cell r="AK91" t="e">
            <v>#VALUE!</v>
          </cell>
          <cell r="AL91" t="e">
            <v>#VALUE!</v>
          </cell>
          <cell r="AM91" t="e">
            <v>#VALUE!</v>
          </cell>
          <cell r="AN91" t="str">
            <v>..</v>
          </cell>
          <cell r="AO91" t="e">
            <v>#VALUE!</v>
          </cell>
          <cell r="AP91" t="e">
            <v>#VALUE!</v>
          </cell>
          <cell r="AQ91" t="e">
            <v>#VALUE!</v>
          </cell>
          <cell r="AR91" t="str">
            <v>..</v>
          </cell>
        </row>
        <row r="92">
          <cell r="E92">
            <v>43611255.8417584</v>
          </cell>
          <cell r="F92" t="e">
            <v>#VALUE!</v>
          </cell>
          <cell r="G92" t="str">
            <v>New Zealand</v>
          </cell>
          <cell r="H92">
            <v>43611255.8417584</v>
          </cell>
          <cell r="I92" t="e">
            <v>#VALUE!</v>
          </cell>
          <cell r="K92" t="e">
            <v>#VALUE!</v>
          </cell>
          <cell r="L92" t="e">
            <v>#VALUE!</v>
          </cell>
          <cell r="M92" t="e">
            <v>#VALUE!</v>
          </cell>
          <cell r="N92" t="e">
            <v>#VALUE!</v>
          </cell>
          <cell r="O92" t="str">
            <v>..</v>
          </cell>
          <cell r="P92" t="e">
            <v>#VALUE!</v>
          </cell>
          <cell r="Q92" t="e">
            <v>#VALUE!</v>
          </cell>
          <cell r="R92" t="e">
            <v>#VALUE!</v>
          </cell>
          <cell r="S92" t="e">
            <v>#VALUE!</v>
          </cell>
          <cell r="T92" t="e">
            <v>#VALUE!</v>
          </cell>
          <cell r="U92" t="e">
            <v>#VALUE!</v>
          </cell>
          <cell r="V92" t="e">
            <v>#VALUE!</v>
          </cell>
          <cell r="W92" t="e">
            <v>#VALUE!</v>
          </cell>
          <cell r="X92" t="e">
            <v>#VALUE!</v>
          </cell>
          <cell r="Y92" t="str">
            <v>..</v>
          </cell>
          <cell r="Z92" t="e">
            <v>#VALUE!</v>
          </cell>
          <cell r="AA92" t="e">
            <v>#VALUE!</v>
          </cell>
          <cell r="AB92" t="e">
            <v>#VALUE!</v>
          </cell>
          <cell r="AC92" t="e">
            <v>#VALUE!</v>
          </cell>
          <cell r="AD92" t="e">
            <v>#VALUE!</v>
          </cell>
          <cell r="AE92" t="e">
            <v>#VALUE!</v>
          </cell>
          <cell r="AF92" t="e">
            <v>#VALUE!</v>
          </cell>
          <cell r="AG92" t="e">
            <v>#VALUE!</v>
          </cell>
          <cell r="AH92" t="e">
            <v>#VALUE!</v>
          </cell>
          <cell r="AI92">
            <v>0.64305802407982315</v>
          </cell>
          <cell r="AJ92">
            <v>0.65226564791076247</v>
          </cell>
          <cell r="AK92">
            <v>0.66147327174170178</v>
          </cell>
          <cell r="AL92">
            <v>0.6706808955726411</v>
          </cell>
          <cell r="AM92">
            <v>0.67988851940358042</v>
          </cell>
          <cell r="AN92">
            <v>0.68909614323451962</v>
          </cell>
          <cell r="AO92">
            <v>0.69484202561737196</v>
          </cell>
          <cell r="AP92">
            <v>0.7005879080002243</v>
          </cell>
          <cell r="AQ92">
            <v>0.70633379038307664</v>
          </cell>
          <cell r="AR92">
            <v>0.71207967276592898</v>
          </cell>
        </row>
        <row r="93">
          <cell r="E93">
            <v>13119816.8516289</v>
          </cell>
          <cell r="F93">
            <v>0.51044367317796713</v>
          </cell>
          <cell r="G93" t="str">
            <v>Nicaragua</v>
          </cell>
          <cell r="H93">
            <v>13119816.8516289</v>
          </cell>
          <cell r="I93">
            <v>0.52369462527232891</v>
          </cell>
          <cell r="K93">
            <v>0.53252859333523617</v>
          </cell>
          <cell r="L93">
            <v>0.53694557736669069</v>
          </cell>
          <cell r="M93">
            <v>0.54136256139814343</v>
          </cell>
          <cell r="N93">
            <v>0.54577954542959795</v>
          </cell>
          <cell r="O93">
            <v>0.55019652946105146</v>
          </cell>
          <cell r="P93">
            <v>0.55461351349250543</v>
          </cell>
          <cell r="Q93">
            <v>0.55903049752395939</v>
          </cell>
          <cell r="R93">
            <v>0.56344748155541335</v>
          </cell>
          <cell r="S93">
            <v>0.56786446558686732</v>
          </cell>
          <cell r="T93">
            <v>0.57228144961832128</v>
          </cell>
          <cell r="U93">
            <v>0.57669843364977524</v>
          </cell>
          <cell r="V93">
            <v>0.58111541768122921</v>
          </cell>
          <cell r="W93">
            <v>0.58553240171268317</v>
          </cell>
          <cell r="X93">
            <v>0.58994938574413713</v>
          </cell>
          <cell r="Y93">
            <v>0.59436636977559132</v>
          </cell>
          <cell r="Z93">
            <v>0.60015682492952149</v>
          </cell>
          <cell r="AA93">
            <v>0.60594728008345167</v>
          </cell>
          <cell r="AB93">
            <v>0.61173773523738184</v>
          </cell>
          <cell r="AC93">
            <v>0.61752819039131202</v>
          </cell>
          <cell r="AD93">
            <v>0.62331864554524219</v>
          </cell>
          <cell r="AE93">
            <v>0.62910910069917236</v>
          </cell>
          <cell r="AF93">
            <v>0.63489955585310254</v>
          </cell>
          <cell r="AG93">
            <v>0.64069001100703271</v>
          </cell>
          <cell r="AH93">
            <v>0.64648046616096289</v>
          </cell>
          <cell r="AI93">
            <v>0.65227092131489306</v>
          </cell>
          <cell r="AJ93">
            <v>0.65673025330991541</v>
          </cell>
          <cell r="AK93">
            <v>0.66118958530493777</v>
          </cell>
          <cell r="AL93">
            <v>0.66564891729996012</v>
          </cell>
          <cell r="AM93">
            <v>0.67010824929498247</v>
          </cell>
          <cell r="AN93">
            <v>0.6745675812900046</v>
          </cell>
          <cell r="AO93">
            <v>0.681542748808035</v>
          </cell>
          <cell r="AP93">
            <v>0.68851791632606529</v>
          </cell>
          <cell r="AQ93">
            <v>0.69549308384409558</v>
          </cell>
          <cell r="AR93">
            <v>0.70246825136212598</v>
          </cell>
        </row>
        <row r="94">
          <cell r="E94">
            <v>169189935.24233401</v>
          </cell>
          <cell r="F94">
            <v>0.34951653491155099</v>
          </cell>
          <cell r="G94" t="str">
            <v>Nigeria</v>
          </cell>
          <cell r="H94">
            <v>169189935.24233401</v>
          </cell>
          <cell r="I94">
            <v>0.37865615903947258</v>
          </cell>
          <cell r="K94">
            <v>0.39808257512475365</v>
          </cell>
          <cell r="L94">
            <v>0.40779578316739418</v>
          </cell>
          <cell r="M94">
            <v>0.41750899121003471</v>
          </cell>
          <cell r="N94">
            <v>0.42722219925267524</v>
          </cell>
          <cell r="O94">
            <v>0.43693540729531732</v>
          </cell>
          <cell r="P94">
            <v>0.44664861533795802</v>
          </cell>
          <cell r="Q94">
            <v>0.45636182338059872</v>
          </cell>
          <cell r="R94">
            <v>0.46607503142323942</v>
          </cell>
          <cell r="S94">
            <v>0.47578823946588011</v>
          </cell>
          <cell r="T94">
            <v>0.48550144750852081</v>
          </cell>
          <cell r="U94">
            <v>0.49521465555116151</v>
          </cell>
          <cell r="V94">
            <v>0.50492786359380226</v>
          </cell>
          <cell r="W94">
            <v>0.51464107163644301</v>
          </cell>
          <cell r="X94">
            <v>0.52435427967908377</v>
          </cell>
          <cell r="Y94">
            <v>0.53406748772172452</v>
          </cell>
          <cell r="Z94">
            <v>0.54427491109536419</v>
          </cell>
          <cell r="AA94">
            <v>0.55448233446900386</v>
          </cell>
          <cell r="AB94">
            <v>0.56468975784264352</v>
          </cell>
          <cell r="AC94">
            <v>0.57489718121628319</v>
          </cell>
          <cell r="AD94">
            <v>0.58510460458992286</v>
          </cell>
          <cell r="AE94">
            <v>0.59531202796356253</v>
          </cell>
          <cell r="AF94">
            <v>0.6055194513372022</v>
          </cell>
          <cell r="AG94">
            <v>0.61572687471084186</v>
          </cell>
          <cell r="AH94">
            <v>0.62593429808448153</v>
          </cell>
          <cell r="AI94">
            <v>0.6361417214581212</v>
          </cell>
          <cell r="AJ94">
            <v>0.64309262876814577</v>
          </cell>
          <cell r="AK94">
            <v>0.65004353607817034</v>
          </cell>
          <cell r="AL94">
            <v>0.6569944433881949</v>
          </cell>
          <cell r="AM94">
            <v>0.66394535069821947</v>
          </cell>
          <cell r="AN94">
            <v>0.67089625800824426</v>
          </cell>
          <cell r="AO94">
            <v>0.67885363884579863</v>
          </cell>
          <cell r="AP94">
            <v>0.68681101968335301</v>
          </cell>
          <cell r="AQ94">
            <v>0.69476840052090738</v>
          </cell>
          <cell r="AR94">
            <v>0.70272578135846164</v>
          </cell>
        </row>
        <row r="95">
          <cell r="E95">
            <v>25786384.8835724</v>
          </cell>
          <cell r="F95" t="e">
            <v>#VALUE!</v>
          </cell>
          <cell r="G95" t="str">
            <v>Norway</v>
          </cell>
          <cell r="H95">
            <v>25786384.8835724</v>
          </cell>
          <cell r="I95" t="e">
            <v>#VALUE!</v>
          </cell>
          <cell r="K95" t="e">
            <v>#VALUE!</v>
          </cell>
          <cell r="L95" t="e">
            <v>#VALUE!</v>
          </cell>
          <cell r="M95" t="e">
            <v>#VALUE!</v>
          </cell>
          <cell r="N95" t="e">
            <v>#VALUE!</v>
          </cell>
          <cell r="O95" t="str">
            <v>..</v>
          </cell>
          <cell r="P95" t="e">
            <v>#VALUE!</v>
          </cell>
          <cell r="Q95" t="e">
            <v>#VALUE!</v>
          </cell>
          <cell r="R95" t="e">
            <v>#VALUE!</v>
          </cell>
          <cell r="S95" t="e">
            <v>#VALUE!</v>
          </cell>
          <cell r="T95" t="e">
            <v>#VALUE!</v>
          </cell>
          <cell r="U95" t="e">
            <v>#VALUE!</v>
          </cell>
          <cell r="V95" t="e">
            <v>#VALUE!</v>
          </cell>
          <cell r="W95" t="e">
            <v>#VALUE!</v>
          </cell>
          <cell r="X95" t="e">
            <v>#VALUE!</v>
          </cell>
          <cell r="Y95" t="str">
            <v>..</v>
          </cell>
          <cell r="Z95" t="e">
            <v>#VALUE!</v>
          </cell>
          <cell r="AA95" t="e">
            <v>#VALUE!</v>
          </cell>
          <cell r="AB95" t="e">
            <v>#VALUE!</v>
          </cell>
          <cell r="AC95" t="e">
            <v>#VALUE!</v>
          </cell>
          <cell r="AD95" t="e">
            <v>#VALUE!</v>
          </cell>
          <cell r="AE95" t="e">
            <v>#VALUE!</v>
          </cell>
          <cell r="AF95" t="e">
            <v>#VALUE!</v>
          </cell>
          <cell r="AG95" t="e">
            <v>#VALUE!</v>
          </cell>
          <cell r="AH95" t="e">
            <v>#VALUE!</v>
          </cell>
          <cell r="AI95" t="str">
            <v>..</v>
          </cell>
          <cell r="AJ95" t="e">
            <v>#VALUE!</v>
          </cell>
          <cell r="AK95" t="e">
            <v>#VALUE!</v>
          </cell>
          <cell r="AL95" t="e">
            <v>#VALUE!</v>
          </cell>
          <cell r="AM95" t="e">
            <v>#VALUE!</v>
          </cell>
          <cell r="AN95">
            <v>0.69354301247840289</v>
          </cell>
          <cell r="AO95">
            <v>0.69599657557200223</v>
          </cell>
          <cell r="AP95">
            <v>0.69845013866560157</v>
          </cell>
          <cell r="AQ95">
            <v>0.70090370175920091</v>
          </cell>
          <cell r="AR95">
            <v>0.70335726485280015</v>
          </cell>
        </row>
        <row r="96">
          <cell r="E96">
            <v>504745.38907186501</v>
          </cell>
          <cell r="F96" t="e">
            <v>#VALUE!</v>
          </cell>
          <cell r="G96" t="str">
            <v>Occupied Palestinian Territory</v>
          </cell>
          <cell r="H96">
            <v>504745.38907186501</v>
          </cell>
          <cell r="I96" t="e">
            <v>#VALUE!</v>
          </cell>
          <cell r="K96" t="e">
            <v>#VALUE!</v>
          </cell>
          <cell r="L96" t="e">
            <v>#VALUE!</v>
          </cell>
          <cell r="M96" t="e">
            <v>#VALUE!</v>
          </cell>
          <cell r="N96" t="e">
            <v>#VALUE!</v>
          </cell>
          <cell r="O96" t="str">
            <v>..</v>
          </cell>
          <cell r="P96" t="e">
            <v>#VALUE!</v>
          </cell>
          <cell r="Q96" t="e">
            <v>#VALUE!</v>
          </cell>
          <cell r="R96" t="e">
            <v>#VALUE!</v>
          </cell>
          <cell r="S96" t="e">
            <v>#VALUE!</v>
          </cell>
          <cell r="T96" t="e">
            <v>#VALUE!</v>
          </cell>
          <cell r="U96" t="e">
            <v>#VALUE!</v>
          </cell>
          <cell r="V96" t="e">
            <v>#VALUE!</v>
          </cell>
          <cell r="W96" t="e">
            <v>#VALUE!</v>
          </cell>
          <cell r="X96" t="e">
            <v>#VALUE!</v>
          </cell>
          <cell r="Y96">
            <v>0.64871788636834393</v>
          </cell>
          <cell r="Z96">
            <v>0.65193663594794293</v>
          </cell>
          <cell r="AA96">
            <v>0.65515538552754193</v>
          </cell>
          <cell r="AB96">
            <v>0.65837413510714093</v>
          </cell>
          <cell r="AC96">
            <v>0.66159288468673993</v>
          </cell>
          <cell r="AD96">
            <v>0.66481163426633894</v>
          </cell>
          <cell r="AE96">
            <v>0.66803038384593794</v>
          </cell>
          <cell r="AF96">
            <v>0.67124913342553694</v>
          </cell>
          <cell r="AG96">
            <v>0.67446788300513594</v>
          </cell>
          <cell r="AH96">
            <v>0.67768663258473494</v>
          </cell>
          <cell r="AI96">
            <v>0.68090538216433349</v>
          </cell>
          <cell r="AJ96">
            <v>0.68389856994160447</v>
          </cell>
          <cell r="AK96">
            <v>0.68689175771887545</v>
          </cell>
          <cell r="AL96">
            <v>0.68988494549614643</v>
          </cell>
          <cell r="AM96">
            <v>0.69287813327341741</v>
          </cell>
          <cell r="AN96">
            <v>0.69587132105068816</v>
          </cell>
          <cell r="AO96">
            <v>0.69726364627980575</v>
          </cell>
          <cell r="AP96">
            <v>0.69865597150892333</v>
          </cell>
          <cell r="AQ96">
            <v>0.70004829673804092</v>
          </cell>
          <cell r="AR96">
            <v>0.70144062196715862</v>
          </cell>
        </row>
        <row r="97">
          <cell r="E97">
            <v>5789076.41721466</v>
          </cell>
          <cell r="F97" t="e">
            <v>#VALUE!</v>
          </cell>
          <cell r="G97" t="str">
            <v>Oman</v>
          </cell>
          <cell r="H97">
            <v>5789076.41721466</v>
          </cell>
          <cell r="I97" t="e">
            <v>#VALUE!</v>
          </cell>
          <cell r="K97" t="e">
            <v>#VALUE!</v>
          </cell>
          <cell r="L97" t="e">
            <v>#VALUE!</v>
          </cell>
          <cell r="M97" t="e">
            <v>#VALUE!</v>
          </cell>
          <cell r="N97" t="e">
            <v>#VALUE!</v>
          </cell>
          <cell r="O97" t="str">
            <v>..</v>
          </cell>
          <cell r="P97" t="e">
            <v>#VALUE!</v>
          </cell>
          <cell r="Q97" t="e">
            <v>#VALUE!</v>
          </cell>
          <cell r="R97" t="e">
            <v>#VALUE!</v>
          </cell>
          <cell r="S97" t="e">
            <v>#VALUE!</v>
          </cell>
          <cell r="T97" t="e">
            <v>#VALUE!</v>
          </cell>
          <cell r="U97" t="e">
            <v>#VALUE!</v>
          </cell>
          <cell r="V97" t="e">
            <v>#VALUE!</v>
          </cell>
          <cell r="W97" t="e">
            <v>#VALUE!</v>
          </cell>
          <cell r="X97" t="e">
            <v>#VALUE!</v>
          </cell>
          <cell r="Y97" t="str">
            <v>..</v>
          </cell>
          <cell r="Z97" t="e">
            <v>#VALUE!</v>
          </cell>
          <cell r="AA97" t="e">
            <v>#VALUE!</v>
          </cell>
          <cell r="AB97" t="e">
            <v>#VALUE!</v>
          </cell>
          <cell r="AC97" t="e">
            <v>#VALUE!</v>
          </cell>
          <cell r="AD97" t="e">
            <v>#VALUE!</v>
          </cell>
          <cell r="AE97" t="e">
            <v>#VALUE!</v>
          </cell>
          <cell r="AF97" t="e">
            <v>#VALUE!</v>
          </cell>
          <cell r="AG97" t="e">
            <v>#VALUE!</v>
          </cell>
          <cell r="AH97" t="e">
            <v>#VALUE!</v>
          </cell>
          <cell r="AI97" t="str">
            <v>..</v>
          </cell>
          <cell r="AJ97" t="e">
            <v>#VALUE!</v>
          </cell>
          <cell r="AK97" t="e">
            <v>#VALUE!</v>
          </cell>
          <cell r="AL97" t="e">
            <v>#VALUE!</v>
          </cell>
          <cell r="AM97" t="e">
            <v>#VALUE!</v>
          </cell>
          <cell r="AN97" t="str">
            <v>..</v>
          </cell>
          <cell r="AO97" t="e">
            <v>#VALUE!</v>
          </cell>
          <cell r="AP97" t="e">
            <v>#VALUE!</v>
          </cell>
          <cell r="AQ97" t="e">
            <v>#VALUE!</v>
          </cell>
          <cell r="AR97" t="str">
            <v>..</v>
          </cell>
        </row>
        <row r="98">
          <cell r="E98">
            <v>67366544.808129594</v>
          </cell>
          <cell r="F98">
            <v>0.37721662605022743</v>
          </cell>
          <cell r="G98" t="str">
            <v>Pakistan</v>
          </cell>
          <cell r="H98">
            <v>67366544.808129594</v>
          </cell>
          <cell r="I98">
            <v>0.40568554225274767</v>
          </cell>
          <cell r="K98">
            <v>0.42466481972109449</v>
          </cell>
          <cell r="L98">
            <v>0.4341544584552679</v>
          </cell>
          <cell r="M98">
            <v>0.44364409718944131</v>
          </cell>
          <cell r="N98">
            <v>0.45313373592361472</v>
          </cell>
          <cell r="O98">
            <v>0.46262337465779141</v>
          </cell>
          <cell r="P98">
            <v>0.47211301339196499</v>
          </cell>
          <cell r="Q98">
            <v>0.48160265212613856</v>
          </cell>
          <cell r="R98">
            <v>0.49109229086031214</v>
          </cell>
          <cell r="S98">
            <v>0.50058192959448577</v>
          </cell>
          <cell r="T98">
            <v>0.51007156832865941</v>
          </cell>
          <cell r="U98">
            <v>0.51956120706283304</v>
          </cell>
          <cell r="V98">
            <v>0.52905084579700667</v>
          </cell>
          <cell r="W98">
            <v>0.53854048453118031</v>
          </cell>
          <cell r="X98">
            <v>0.54803012326535394</v>
          </cell>
          <cell r="Y98">
            <v>0.55751976199952724</v>
          </cell>
          <cell r="Z98">
            <v>0.56515169662879472</v>
          </cell>
          <cell r="AA98">
            <v>0.5727836312580622</v>
          </cell>
          <cell r="AB98">
            <v>0.58041556588732968</v>
          </cell>
          <cell r="AC98">
            <v>0.58804750051659715</v>
          </cell>
          <cell r="AD98">
            <v>0.59567943514586463</v>
          </cell>
          <cell r="AE98">
            <v>0.60331136977513211</v>
          </cell>
          <cell r="AF98">
            <v>0.61094330440439959</v>
          </cell>
          <cell r="AG98">
            <v>0.61857523903366707</v>
          </cell>
          <cell r="AH98">
            <v>0.62620717366293455</v>
          </cell>
          <cell r="AI98">
            <v>0.63383910829220158</v>
          </cell>
          <cell r="AJ98">
            <v>0.64132325790076683</v>
          </cell>
          <cell r="AK98">
            <v>0.64880740750933208</v>
          </cell>
          <cell r="AL98">
            <v>0.65629155711789733</v>
          </cell>
          <cell r="AM98">
            <v>0.66377570672646258</v>
          </cell>
          <cell r="AN98">
            <v>0.67125985633502805</v>
          </cell>
          <cell r="AO98">
            <v>0.67605682458140171</v>
          </cell>
          <cell r="AP98">
            <v>0.68085379282777536</v>
          </cell>
          <cell r="AQ98">
            <v>0.68565076107414902</v>
          </cell>
          <cell r="AR98">
            <v>0.69044772932052279</v>
          </cell>
        </row>
        <row r="99">
          <cell r="E99">
            <v>9094609.6551053692</v>
          </cell>
          <cell r="F99">
            <v>0.59144881982469322</v>
          </cell>
          <cell r="G99" t="str">
            <v>Panama</v>
          </cell>
          <cell r="H99">
            <v>9094609.6551053692</v>
          </cell>
          <cell r="I99">
            <v>0.6007801806654367</v>
          </cell>
          <cell r="K99">
            <v>0.60700108789259932</v>
          </cell>
          <cell r="L99">
            <v>0.61011154150618019</v>
          </cell>
          <cell r="M99">
            <v>0.61322199511976194</v>
          </cell>
          <cell r="N99">
            <v>0.61633244873334281</v>
          </cell>
          <cell r="O99">
            <v>0.61944290234692367</v>
          </cell>
          <cell r="P99">
            <v>0.62255335596050487</v>
          </cell>
          <cell r="Q99">
            <v>0.62566380957408607</v>
          </cell>
          <cell r="R99">
            <v>0.62877426318766727</v>
          </cell>
          <cell r="S99">
            <v>0.63188471680124847</v>
          </cell>
          <cell r="T99">
            <v>0.63499517041482967</v>
          </cell>
          <cell r="U99">
            <v>0.63810562402841087</v>
          </cell>
          <cell r="V99">
            <v>0.64121607764199207</v>
          </cell>
          <cell r="W99">
            <v>0.64432653125557326</v>
          </cell>
          <cell r="X99">
            <v>0.64743698486915446</v>
          </cell>
          <cell r="Y99">
            <v>0.65054743848273544</v>
          </cell>
          <cell r="Z99">
            <v>0.6522547593812057</v>
          </cell>
          <cell r="AA99">
            <v>0.65396208027967595</v>
          </cell>
          <cell r="AB99">
            <v>0.65566940117814621</v>
          </cell>
          <cell r="AC99">
            <v>0.65737672207661646</v>
          </cell>
          <cell r="AD99">
            <v>0.65908404297508671</v>
          </cell>
          <cell r="AE99">
            <v>0.66079136387355697</v>
          </cell>
          <cell r="AF99">
            <v>0.66249868477202722</v>
          </cell>
          <cell r="AG99">
            <v>0.66420600567049748</v>
          </cell>
          <cell r="AH99">
            <v>0.66591332656896773</v>
          </cell>
          <cell r="AI99">
            <v>0.66762064746743832</v>
          </cell>
          <cell r="AJ99">
            <v>0.67191356129537039</v>
          </cell>
          <cell r="AK99">
            <v>0.67620647512330245</v>
          </cell>
          <cell r="AL99">
            <v>0.68049938895123452</v>
          </cell>
          <cell r="AM99">
            <v>0.68479230277916658</v>
          </cell>
          <cell r="AN99">
            <v>0.68908521660709854</v>
          </cell>
          <cell r="AO99">
            <v>0.69090453118809347</v>
          </cell>
          <cell r="AP99">
            <v>0.69272384576908841</v>
          </cell>
          <cell r="AQ99">
            <v>0.69454316035008334</v>
          </cell>
          <cell r="AR99">
            <v>0.69636247493107828</v>
          </cell>
        </row>
        <row r="100">
          <cell r="E100">
            <v>24017373.911066901</v>
          </cell>
          <cell r="F100">
            <v>0.36747254648334504</v>
          </cell>
          <cell r="G100" t="str">
            <v>Papua New Guinea</v>
          </cell>
          <cell r="H100">
            <v>24017373.911066901</v>
          </cell>
          <cell r="I100">
            <v>0.3950469624854982</v>
          </cell>
          <cell r="K100">
            <v>0.41342990648693601</v>
          </cell>
          <cell r="L100">
            <v>0.42262137848765136</v>
          </cell>
          <cell r="M100">
            <v>0.43181285048837026</v>
          </cell>
          <cell r="N100">
            <v>0.44100432248908916</v>
          </cell>
          <cell r="O100">
            <v>0.45019579448980412</v>
          </cell>
          <cell r="P100">
            <v>0.45938726649052208</v>
          </cell>
          <cell r="Q100">
            <v>0.46857873849124004</v>
          </cell>
          <cell r="R100">
            <v>0.477770210491958</v>
          </cell>
          <cell r="S100">
            <v>0.48696168249267596</v>
          </cell>
          <cell r="T100">
            <v>0.49615315449339392</v>
          </cell>
          <cell r="U100">
            <v>0.50534462649411183</v>
          </cell>
          <cell r="V100">
            <v>0.51453609849482973</v>
          </cell>
          <cell r="W100">
            <v>0.52372757049554763</v>
          </cell>
          <cell r="X100">
            <v>0.53291904249626554</v>
          </cell>
          <cell r="Y100">
            <v>0.54211051449698355</v>
          </cell>
          <cell r="Z100">
            <v>0.55091853639964927</v>
          </cell>
          <cell r="AA100">
            <v>0.55972655830231499</v>
          </cell>
          <cell r="AB100">
            <v>0.56853458020498071</v>
          </cell>
          <cell r="AC100">
            <v>0.57734260210764643</v>
          </cell>
          <cell r="AD100">
            <v>0.58615062401031215</v>
          </cell>
          <cell r="AE100">
            <v>0.59495864591297787</v>
          </cell>
          <cell r="AF100">
            <v>0.60376666781564359</v>
          </cell>
          <cell r="AG100">
            <v>0.61257468971830931</v>
          </cell>
          <cell r="AH100">
            <v>0.62138271162097503</v>
          </cell>
          <cell r="AI100">
            <v>0.63019073352364086</v>
          </cell>
          <cell r="AJ100">
            <v>0.63747423436387385</v>
          </cell>
          <cell r="AK100">
            <v>0.64475773520410684</v>
          </cell>
          <cell r="AL100">
            <v>0.65204123604433983</v>
          </cell>
          <cell r="AM100">
            <v>0.65932473688457283</v>
          </cell>
          <cell r="AN100">
            <v>0.66660823772480582</v>
          </cell>
          <cell r="AO100">
            <v>0.67307423646329467</v>
          </cell>
          <cell r="AP100">
            <v>0.67954023520178342</v>
          </cell>
          <cell r="AQ100">
            <v>0.68600623394027216</v>
          </cell>
          <cell r="AR100">
            <v>0.69247223267876101</v>
          </cell>
        </row>
        <row r="101">
          <cell r="E101">
            <v>68018655.676443204</v>
          </cell>
          <cell r="F101">
            <v>0.49566941992912028</v>
          </cell>
          <cell r="G101" t="str">
            <v>Paraguay</v>
          </cell>
          <cell r="H101">
            <v>68018655.676443204</v>
          </cell>
          <cell r="I101">
            <v>0.51068447100043102</v>
          </cell>
          <cell r="K101">
            <v>0.5206945050479721</v>
          </cell>
          <cell r="L101">
            <v>0.52569952207174175</v>
          </cell>
          <cell r="M101">
            <v>0.53070453909551318</v>
          </cell>
          <cell r="N101">
            <v>0.53570955611928284</v>
          </cell>
          <cell r="O101">
            <v>0.54071457314305416</v>
          </cell>
          <cell r="P101">
            <v>0.54571959016682436</v>
          </cell>
          <cell r="Q101">
            <v>0.55072460719059457</v>
          </cell>
          <cell r="R101">
            <v>0.55572962421436478</v>
          </cell>
          <cell r="S101">
            <v>0.56073464123813499</v>
          </cell>
          <cell r="T101">
            <v>0.5657396582619052</v>
          </cell>
          <cell r="U101">
            <v>0.57074467528567541</v>
          </cell>
          <cell r="V101">
            <v>0.57574969230944562</v>
          </cell>
          <cell r="W101">
            <v>0.58075470933321582</v>
          </cell>
          <cell r="X101">
            <v>0.58575972635698603</v>
          </cell>
          <cell r="Y101">
            <v>0.59076474338075602</v>
          </cell>
          <cell r="Z101">
            <v>0.59629188264556943</v>
          </cell>
          <cell r="AA101">
            <v>0.60181902191038283</v>
          </cell>
          <cell r="AB101">
            <v>0.60734616117519624</v>
          </cell>
          <cell r="AC101">
            <v>0.61287330044000965</v>
          </cell>
          <cell r="AD101">
            <v>0.61840043970482306</v>
          </cell>
          <cell r="AE101">
            <v>0.62392757896963646</v>
          </cell>
          <cell r="AF101">
            <v>0.62945471823444987</v>
          </cell>
          <cell r="AG101">
            <v>0.63498185749926328</v>
          </cell>
          <cell r="AH101">
            <v>0.64050899676407669</v>
          </cell>
          <cell r="AI101">
            <v>0.6460361360288901</v>
          </cell>
          <cell r="AJ101">
            <v>0.65137815386057729</v>
          </cell>
          <cell r="AK101">
            <v>0.65672017169226449</v>
          </cell>
          <cell r="AL101">
            <v>0.66206218952395168</v>
          </cell>
          <cell r="AM101">
            <v>0.66740420735563888</v>
          </cell>
          <cell r="AN101">
            <v>0.67274622518732596</v>
          </cell>
          <cell r="AO101">
            <v>0.67805929899463413</v>
          </cell>
          <cell r="AP101">
            <v>0.6833723728019423</v>
          </cell>
          <cell r="AQ101">
            <v>0.68868544660925046</v>
          </cell>
          <cell r="AR101">
            <v>0.69399852041655852</v>
          </cell>
        </row>
        <row r="102">
          <cell r="E102">
            <v>108643599.518262</v>
          </cell>
          <cell r="F102">
            <v>0.36594696768485946</v>
          </cell>
          <cell r="G102" t="str">
            <v>Peru</v>
          </cell>
          <cell r="H102">
            <v>108643599.518262</v>
          </cell>
          <cell r="I102">
            <v>0.39516010539792745</v>
          </cell>
          <cell r="K102">
            <v>0.41463553053997515</v>
          </cell>
          <cell r="L102">
            <v>0.424373243110999</v>
          </cell>
          <cell r="M102">
            <v>0.43411095568201929</v>
          </cell>
          <cell r="N102">
            <v>0.44384866825304314</v>
          </cell>
          <cell r="O102">
            <v>0.45358638082406755</v>
          </cell>
          <cell r="P102">
            <v>0.46332409339509045</v>
          </cell>
          <cell r="Q102">
            <v>0.47306180596611336</v>
          </cell>
          <cell r="R102">
            <v>0.48279951853713626</v>
          </cell>
          <cell r="S102">
            <v>0.49253723110815917</v>
          </cell>
          <cell r="T102">
            <v>0.50227494367918202</v>
          </cell>
          <cell r="U102">
            <v>0.51201265625020498</v>
          </cell>
          <cell r="V102">
            <v>0.52175036882122794</v>
          </cell>
          <cell r="W102">
            <v>0.5314880813922509</v>
          </cell>
          <cell r="X102">
            <v>0.54122579396327386</v>
          </cell>
          <cell r="Y102">
            <v>0.5509635065342966</v>
          </cell>
          <cell r="Z102">
            <v>0.55821806679703145</v>
          </cell>
          <cell r="AA102">
            <v>0.56547262705976631</v>
          </cell>
          <cell r="AB102">
            <v>0.57272718732250116</v>
          </cell>
          <cell r="AC102">
            <v>0.57998174758523602</v>
          </cell>
          <cell r="AD102">
            <v>0.58723630784797087</v>
          </cell>
          <cell r="AE102">
            <v>0.59449086811070573</v>
          </cell>
          <cell r="AF102">
            <v>0.60174542837344058</v>
          </cell>
          <cell r="AG102">
            <v>0.60899998863617544</v>
          </cell>
          <cell r="AH102">
            <v>0.61625454889891029</v>
          </cell>
          <cell r="AI102">
            <v>0.62350910916164548</v>
          </cell>
          <cell r="AJ102">
            <v>0.63226838551472719</v>
          </cell>
          <cell r="AK102">
            <v>0.64102766186780891</v>
          </cell>
          <cell r="AL102">
            <v>0.64978693822089062</v>
          </cell>
          <cell r="AM102">
            <v>0.65854621457397233</v>
          </cell>
          <cell r="AN102">
            <v>0.66730549092705405</v>
          </cell>
          <cell r="AO102">
            <v>0.67333907088000688</v>
          </cell>
          <cell r="AP102">
            <v>0.67937265083295972</v>
          </cell>
          <cell r="AQ102">
            <v>0.68540623078591256</v>
          </cell>
          <cell r="AR102">
            <v>0.69143981073886529</v>
          </cell>
        </row>
        <row r="103">
          <cell r="E103">
            <v>56113469.5827327</v>
          </cell>
          <cell r="F103">
            <v>0.49886220181963559</v>
          </cell>
          <cell r="G103" t="str">
            <v>Philippines</v>
          </cell>
          <cell r="H103">
            <v>56113469.5827327</v>
          </cell>
          <cell r="I103">
            <v>0.51211569172279248</v>
          </cell>
          <cell r="K103">
            <v>0.52095135165822981</v>
          </cell>
          <cell r="L103">
            <v>0.52536918162594937</v>
          </cell>
          <cell r="M103">
            <v>0.52978701159366892</v>
          </cell>
          <cell r="N103">
            <v>0.53420484156138848</v>
          </cell>
          <cell r="O103">
            <v>0.53862267152910781</v>
          </cell>
          <cell r="P103">
            <v>0.54304050149682681</v>
          </cell>
          <cell r="Q103">
            <v>0.54745833146454581</v>
          </cell>
          <cell r="R103">
            <v>0.55187616143226481</v>
          </cell>
          <cell r="S103">
            <v>0.55629399139998381</v>
          </cell>
          <cell r="T103">
            <v>0.56071182136770281</v>
          </cell>
          <cell r="U103">
            <v>0.56512965133542181</v>
          </cell>
          <cell r="V103">
            <v>0.56954748130314081</v>
          </cell>
          <cell r="W103">
            <v>0.57396531127085981</v>
          </cell>
          <cell r="X103">
            <v>0.57838314123857881</v>
          </cell>
          <cell r="Y103">
            <v>0.58280097120629781</v>
          </cell>
          <cell r="Z103">
            <v>0.58778376110525199</v>
          </cell>
          <cell r="AA103">
            <v>0.59276655100420617</v>
          </cell>
          <cell r="AB103">
            <v>0.59774934090316034</v>
          </cell>
          <cell r="AC103">
            <v>0.60273213080211452</v>
          </cell>
          <cell r="AD103">
            <v>0.60771492070106869</v>
          </cell>
          <cell r="AE103">
            <v>0.61269771060002287</v>
          </cell>
          <cell r="AF103">
            <v>0.61768050049897705</v>
          </cell>
          <cell r="AG103">
            <v>0.62266329039793122</v>
          </cell>
          <cell r="AH103">
            <v>0.6276460802968854</v>
          </cell>
          <cell r="AI103">
            <v>0.63262887019583924</v>
          </cell>
          <cell r="AJ103">
            <v>0.63844109549789285</v>
          </cell>
          <cell r="AK103">
            <v>0.64425332079994646</v>
          </cell>
          <cell r="AL103">
            <v>0.65006554610200007</v>
          </cell>
          <cell r="AM103">
            <v>0.65587777140405368</v>
          </cell>
          <cell r="AN103">
            <v>0.6616899967061074</v>
          </cell>
          <cell r="AO103">
            <v>0.66626636705664588</v>
          </cell>
          <cell r="AP103">
            <v>0.67084273740718436</v>
          </cell>
          <cell r="AQ103">
            <v>0.67541910775772285</v>
          </cell>
          <cell r="AR103">
            <v>0.67999547810826133</v>
          </cell>
        </row>
        <row r="104">
          <cell r="E104">
            <v>76616576.968935907</v>
          </cell>
          <cell r="F104">
            <v>0.49188761234037948</v>
          </cell>
          <cell r="G104" t="str">
            <v>Poland</v>
          </cell>
          <cell r="H104">
            <v>76616576.968935907</v>
          </cell>
          <cell r="I104">
            <v>0.50537390695935969</v>
          </cell>
          <cell r="K104">
            <v>0.51436477003868042</v>
          </cell>
          <cell r="L104">
            <v>0.5188602015783399</v>
          </cell>
          <cell r="M104">
            <v>0.52335563311799937</v>
          </cell>
          <cell r="N104">
            <v>0.52785106465765885</v>
          </cell>
          <cell r="O104">
            <v>0.53234649619732033</v>
          </cell>
          <cell r="P104">
            <v>0.53684192773698025</v>
          </cell>
          <cell r="Q104">
            <v>0.54133735927664017</v>
          </cell>
          <cell r="R104">
            <v>0.5458327908163001</v>
          </cell>
          <cell r="S104">
            <v>0.55032822235596002</v>
          </cell>
          <cell r="T104">
            <v>0.55482365389561994</v>
          </cell>
          <cell r="U104">
            <v>0.55931908543527986</v>
          </cell>
          <cell r="V104">
            <v>0.56381451697493978</v>
          </cell>
          <cell r="W104">
            <v>0.56830994851459971</v>
          </cell>
          <cell r="X104">
            <v>0.57280538005425963</v>
          </cell>
          <cell r="Y104">
            <v>0.57730081159391977</v>
          </cell>
          <cell r="Z104">
            <v>0.58358635713312468</v>
          </cell>
          <cell r="AA104">
            <v>0.58987190267232958</v>
          </cell>
          <cell r="AB104">
            <v>0.59615744821153449</v>
          </cell>
          <cell r="AC104">
            <v>0.6024429937507394</v>
          </cell>
          <cell r="AD104">
            <v>0.6087285392899443</v>
          </cell>
          <cell r="AE104">
            <v>0.61501408482914921</v>
          </cell>
          <cell r="AF104">
            <v>0.62129963036835412</v>
          </cell>
          <cell r="AG104">
            <v>0.62758517590755902</v>
          </cell>
          <cell r="AH104">
            <v>0.63387072144676393</v>
          </cell>
          <cell r="AI104">
            <v>0.64015626698596906</v>
          </cell>
          <cell r="AJ104">
            <v>0.64379354766557884</v>
          </cell>
          <cell r="AK104">
            <v>0.64743082834518861</v>
          </cell>
          <cell r="AL104">
            <v>0.65106810902479839</v>
          </cell>
          <cell r="AM104">
            <v>0.65470538970440817</v>
          </cell>
          <cell r="AN104">
            <v>0.65834267038401784</v>
          </cell>
          <cell r="AO104">
            <v>0.66382504164590628</v>
          </cell>
          <cell r="AP104">
            <v>0.66930741290779472</v>
          </cell>
          <cell r="AQ104">
            <v>0.67478978416968316</v>
          </cell>
          <cell r="AR104">
            <v>0.6802721554315716</v>
          </cell>
        </row>
        <row r="105">
          <cell r="E105">
            <v>13758746.6121339</v>
          </cell>
          <cell r="F105" t="e">
            <v>#VALUE!</v>
          </cell>
          <cell r="G105" t="str">
            <v>Portugal</v>
          </cell>
          <cell r="H105">
            <v>13758746.6121339</v>
          </cell>
          <cell r="I105" t="e">
            <v>#VALUE!</v>
          </cell>
          <cell r="K105" t="e">
            <v>#VALUE!</v>
          </cell>
          <cell r="L105" t="e">
            <v>#VALUE!</v>
          </cell>
          <cell r="M105" t="e">
            <v>#VALUE!</v>
          </cell>
          <cell r="N105" t="e">
            <v>#VALUE!</v>
          </cell>
          <cell r="O105" t="str">
            <v>..</v>
          </cell>
          <cell r="P105" t="e">
            <v>#VALUE!</v>
          </cell>
          <cell r="Q105" t="e">
            <v>#VALUE!</v>
          </cell>
          <cell r="R105" t="e">
            <v>#VALUE!</v>
          </cell>
          <cell r="S105" t="e">
            <v>#VALUE!</v>
          </cell>
          <cell r="T105" t="e">
            <v>#VALUE!</v>
          </cell>
          <cell r="U105" t="e">
            <v>#VALUE!</v>
          </cell>
          <cell r="V105" t="e">
            <v>#VALUE!</v>
          </cell>
          <cell r="W105" t="e">
            <v>#VALUE!</v>
          </cell>
          <cell r="X105" t="e">
            <v>#VALUE!</v>
          </cell>
          <cell r="Y105" t="str">
            <v>..</v>
          </cell>
          <cell r="Z105" t="e">
            <v>#VALUE!</v>
          </cell>
          <cell r="AA105" t="e">
            <v>#VALUE!</v>
          </cell>
          <cell r="AB105" t="e">
            <v>#VALUE!</v>
          </cell>
          <cell r="AC105" t="e">
            <v>#VALUE!</v>
          </cell>
          <cell r="AD105" t="e">
            <v>#VALUE!</v>
          </cell>
          <cell r="AE105" t="e">
            <v>#VALUE!</v>
          </cell>
          <cell r="AF105" t="e">
            <v>#VALUE!</v>
          </cell>
          <cell r="AG105" t="e">
            <v>#VALUE!</v>
          </cell>
          <cell r="AH105" t="e">
            <v>#VALUE!</v>
          </cell>
          <cell r="AI105">
            <v>0.6569104422191514</v>
          </cell>
          <cell r="AJ105">
            <v>0.66082226835304425</v>
          </cell>
          <cell r="AK105">
            <v>0.6647340944869371</v>
          </cell>
          <cell r="AL105">
            <v>0.66864592062082995</v>
          </cell>
          <cell r="AM105">
            <v>0.6725577467547228</v>
          </cell>
          <cell r="AN105">
            <v>0.67646957288861553</v>
          </cell>
          <cell r="AO105">
            <v>0.6786505389249764</v>
          </cell>
          <cell r="AP105">
            <v>0.68083150496133726</v>
          </cell>
          <cell r="AQ105">
            <v>0.68301247099769813</v>
          </cell>
          <cell r="AR105">
            <v>0.68519343703405899</v>
          </cell>
        </row>
        <row r="106">
          <cell r="E106">
            <v>2867410.1226490601</v>
          </cell>
          <cell r="F106">
            <v>0.51396872775185898</v>
          </cell>
          <cell r="G106" t="str">
            <v>Qatar</v>
          </cell>
          <cell r="H106">
            <v>2867410.1226490601</v>
          </cell>
          <cell r="I106">
            <v>0.53134998350816609</v>
          </cell>
          <cell r="K106">
            <v>0.54293748734570535</v>
          </cell>
          <cell r="L106">
            <v>0.54873123926447498</v>
          </cell>
          <cell r="M106">
            <v>0.55452499118324461</v>
          </cell>
          <cell r="N106">
            <v>0.56031874310201424</v>
          </cell>
          <cell r="O106">
            <v>0.56611249502078365</v>
          </cell>
          <cell r="P106">
            <v>0.57190624693955305</v>
          </cell>
          <cell r="Q106">
            <v>0.57769999885832246</v>
          </cell>
          <cell r="R106">
            <v>0.58349375077709187</v>
          </cell>
          <cell r="S106">
            <v>0.58928750269586128</v>
          </cell>
          <cell r="T106">
            <v>0.59508125461463068</v>
          </cell>
          <cell r="U106">
            <v>0.60087500653340009</v>
          </cell>
          <cell r="V106">
            <v>0.6066687584521695</v>
          </cell>
          <cell r="W106">
            <v>0.61246251037093891</v>
          </cell>
          <cell r="X106">
            <v>0.61825626228970831</v>
          </cell>
          <cell r="Y106">
            <v>0.62405001420847772</v>
          </cell>
          <cell r="Z106">
            <v>0.62841418241019675</v>
          </cell>
          <cell r="AA106">
            <v>0.63277835061191579</v>
          </cell>
          <cell r="AB106">
            <v>0.63714251881363482</v>
          </cell>
          <cell r="AC106">
            <v>0.64150668701535385</v>
          </cell>
          <cell r="AD106">
            <v>0.64587085521707288</v>
          </cell>
          <cell r="AE106">
            <v>0.65023502341879191</v>
          </cell>
          <cell r="AF106">
            <v>0.65459919162051095</v>
          </cell>
          <cell r="AG106">
            <v>0.65896335982222998</v>
          </cell>
          <cell r="AH106">
            <v>0.66332752802394901</v>
          </cell>
          <cell r="AI106">
            <v>0.66769169622566849</v>
          </cell>
          <cell r="AJ106">
            <v>0.66983946811154849</v>
          </cell>
          <cell r="AK106">
            <v>0.67198723999742849</v>
          </cell>
          <cell r="AL106">
            <v>0.67413501188330849</v>
          </cell>
          <cell r="AM106">
            <v>0.67628278376918849</v>
          </cell>
          <cell r="AN106">
            <v>0.67843055565506871</v>
          </cell>
          <cell r="AO106">
            <v>0.68000225510308943</v>
          </cell>
          <cell r="AP106">
            <v>0.68157395455111014</v>
          </cell>
          <cell r="AQ106">
            <v>0.68314565399913085</v>
          </cell>
          <cell r="AR106">
            <v>0.68471735344715157</v>
          </cell>
        </row>
        <row r="107">
          <cell r="E107">
            <v>50218533.840492502</v>
          </cell>
          <cell r="F107">
            <v>0.32644018902580285</v>
          </cell>
          <cell r="G107" t="str">
            <v>Romania</v>
          </cell>
          <cell r="H107">
            <v>50218533.840492502</v>
          </cell>
          <cell r="I107">
            <v>0.35227073977160472</v>
          </cell>
          <cell r="K107">
            <v>0.36949110693547027</v>
          </cell>
          <cell r="L107">
            <v>0.3781012905174066</v>
          </cell>
          <cell r="M107">
            <v>0.38671147409933937</v>
          </cell>
          <cell r="N107">
            <v>0.39532165768127214</v>
          </cell>
          <cell r="O107">
            <v>0.40393184126320514</v>
          </cell>
          <cell r="P107">
            <v>0.41254202484513874</v>
          </cell>
          <cell r="Q107">
            <v>0.42115220842707235</v>
          </cell>
          <cell r="R107">
            <v>0.42976239200900596</v>
          </cell>
          <cell r="S107">
            <v>0.43837257559093956</v>
          </cell>
          <cell r="T107">
            <v>0.44698275917287317</v>
          </cell>
          <cell r="U107">
            <v>0.45559294275480677</v>
          </cell>
          <cell r="V107">
            <v>0.46420312633674038</v>
          </cell>
          <cell r="W107">
            <v>0.47281330991867399</v>
          </cell>
          <cell r="X107">
            <v>0.48142349350060759</v>
          </cell>
          <cell r="Y107">
            <v>0.49003367708254097</v>
          </cell>
          <cell r="Z107">
            <v>0.49978540337307109</v>
          </cell>
          <cell r="AA107">
            <v>0.50953712966360121</v>
          </cell>
          <cell r="AB107">
            <v>0.51928885595413132</v>
          </cell>
          <cell r="AC107">
            <v>0.52904058224466144</v>
          </cell>
          <cell r="AD107">
            <v>0.53879230853519156</v>
          </cell>
          <cell r="AE107">
            <v>0.54854403482572167</v>
          </cell>
          <cell r="AF107">
            <v>0.55829576111625179</v>
          </cell>
          <cell r="AG107">
            <v>0.5680474874067819</v>
          </cell>
          <cell r="AH107">
            <v>0.57779921369731202</v>
          </cell>
          <cell r="AI107">
            <v>0.58755093998784236</v>
          </cell>
          <cell r="AJ107">
            <v>0.59669953409406407</v>
          </cell>
          <cell r="AK107">
            <v>0.60584812820028577</v>
          </cell>
          <cell r="AL107">
            <v>0.61499672230650748</v>
          </cell>
          <cell r="AM107">
            <v>0.62414531641272919</v>
          </cell>
          <cell r="AN107">
            <v>0.63329391051895079</v>
          </cell>
          <cell r="AO107">
            <v>0.64351329953797998</v>
          </cell>
          <cell r="AP107">
            <v>0.65373268855700917</v>
          </cell>
          <cell r="AQ107">
            <v>0.66395207757603836</v>
          </cell>
          <cell r="AR107">
            <v>0.67417146659506744</v>
          </cell>
        </row>
        <row r="108">
          <cell r="E108">
            <v>947588722.88411403</v>
          </cell>
          <cell r="F108" t="e">
            <v>#VALUE!</v>
          </cell>
          <cell r="G108" t="str">
            <v>Russian Federation</v>
          </cell>
          <cell r="H108">
            <v>947588722.88411403</v>
          </cell>
          <cell r="I108" t="e">
            <v>#VALUE!</v>
          </cell>
          <cell r="K108" t="e">
            <v>#VALUE!</v>
          </cell>
          <cell r="L108" t="e">
            <v>#VALUE!</v>
          </cell>
          <cell r="M108" t="e">
            <v>#VALUE!</v>
          </cell>
          <cell r="N108" t="e">
            <v>#VALUE!</v>
          </cell>
          <cell r="O108" t="str">
            <v>..</v>
          </cell>
          <cell r="P108" t="e">
            <v>#VALUE!</v>
          </cell>
          <cell r="Q108" t="e">
            <v>#VALUE!</v>
          </cell>
          <cell r="R108" t="e">
            <v>#VALUE!</v>
          </cell>
          <cell r="S108" t="e">
            <v>#VALUE!</v>
          </cell>
          <cell r="T108" t="e">
            <v>#VALUE!</v>
          </cell>
          <cell r="U108" t="e">
            <v>#VALUE!</v>
          </cell>
          <cell r="V108" t="e">
            <v>#VALUE!</v>
          </cell>
          <cell r="W108" t="e">
            <v>#VALUE!</v>
          </cell>
          <cell r="X108" t="e">
            <v>#VALUE!</v>
          </cell>
          <cell r="Y108" t="str">
            <v>..</v>
          </cell>
          <cell r="Z108" t="e">
            <v>#VALUE!</v>
          </cell>
          <cell r="AA108" t="e">
            <v>#VALUE!</v>
          </cell>
          <cell r="AB108" t="e">
            <v>#VALUE!</v>
          </cell>
          <cell r="AC108" t="e">
            <v>#VALUE!</v>
          </cell>
          <cell r="AD108" t="e">
            <v>#VALUE!</v>
          </cell>
          <cell r="AE108" t="e">
            <v>#VALUE!</v>
          </cell>
          <cell r="AF108" t="e">
            <v>#VALUE!</v>
          </cell>
          <cell r="AG108" t="e">
            <v>#VALUE!</v>
          </cell>
          <cell r="AH108" t="e">
            <v>#VALUE!</v>
          </cell>
          <cell r="AI108" t="str">
            <v>..</v>
          </cell>
          <cell r="AJ108" t="e">
            <v>#VALUE!</v>
          </cell>
          <cell r="AK108" t="e">
            <v>#VALUE!</v>
          </cell>
          <cell r="AL108" t="e">
            <v>#VALUE!</v>
          </cell>
          <cell r="AM108" t="e">
            <v>#VALUE!</v>
          </cell>
          <cell r="AN108">
            <v>0.65410870892457418</v>
          </cell>
          <cell r="AO108">
            <v>0.65979977250111199</v>
          </cell>
          <cell r="AP108">
            <v>0.66549083607764969</v>
          </cell>
          <cell r="AQ108">
            <v>0.6711818996541874</v>
          </cell>
          <cell r="AR108">
            <v>0.67687296323072521</v>
          </cell>
        </row>
        <row r="109">
          <cell r="E109">
            <v>5224972.6323148198</v>
          </cell>
          <cell r="F109">
            <v>0.41415491390978865</v>
          </cell>
          <cell r="G109" t="str">
            <v>Rwanda</v>
          </cell>
          <cell r="H109">
            <v>5224972.6323148198</v>
          </cell>
          <cell r="I109">
            <v>0.43815003481486769</v>
          </cell>
          <cell r="K109">
            <v>0.45414678208492099</v>
          </cell>
          <cell r="L109">
            <v>0.46214515571994674</v>
          </cell>
          <cell r="M109">
            <v>0.47014352935497428</v>
          </cell>
          <cell r="N109">
            <v>0.47814190299000003</v>
          </cell>
          <cell r="O109">
            <v>0.48614027662502646</v>
          </cell>
          <cell r="P109">
            <v>0.49413865026005299</v>
          </cell>
          <cell r="Q109">
            <v>0.50213702389507953</v>
          </cell>
          <cell r="R109">
            <v>0.51013539753010606</v>
          </cell>
          <cell r="S109">
            <v>0.5181337711651326</v>
          </cell>
          <cell r="T109">
            <v>0.52613214480015913</v>
          </cell>
          <cell r="U109">
            <v>0.53413051843518566</v>
          </cell>
          <cell r="V109">
            <v>0.5421288920702122</v>
          </cell>
          <cell r="W109">
            <v>0.55012726570523873</v>
          </cell>
          <cell r="X109">
            <v>0.55812563934026527</v>
          </cell>
          <cell r="Y109">
            <v>0.56612401297529169</v>
          </cell>
          <cell r="Z109">
            <v>0.57211579139925406</v>
          </cell>
          <cell r="AA109">
            <v>0.57810756982321643</v>
          </cell>
          <cell r="AB109">
            <v>0.5840993482471788</v>
          </cell>
          <cell r="AC109">
            <v>0.59009112667114116</v>
          </cell>
          <cell r="AD109">
            <v>0.59608290509510353</v>
          </cell>
          <cell r="AE109">
            <v>0.6020746835190659</v>
          </cell>
          <cell r="AF109">
            <v>0.60806646194302827</v>
          </cell>
          <cell r="AG109">
            <v>0.61405824036699064</v>
          </cell>
          <cell r="AH109">
            <v>0.62005001879095301</v>
          </cell>
          <cell r="AI109">
            <v>0.62604179721491582</v>
          </cell>
          <cell r="AJ109">
            <v>0.63208713123800764</v>
          </cell>
          <cell r="AK109">
            <v>0.63813246526109946</v>
          </cell>
          <cell r="AL109">
            <v>0.64417779928419128</v>
          </cell>
          <cell r="AM109">
            <v>0.6502231333072831</v>
          </cell>
          <cell r="AN109">
            <v>0.65626846733037469</v>
          </cell>
          <cell r="AO109">
            <v>0.66043636899689429</v>
          </cell>
          <cell r="AP109">
            <v>0.66460427066341388</v>
          </cell>
          <cell r="AQ109">
            <v>0.66877217232993347</v>
          </cell>
          <cell r="AR109">
            <v>0.67294007399645295</v>
          </cell>
        </row>
        <row r="110">
          <cell r="E110">
            <v>17117049.585770201</v>
          </cell>
          <cell r="F110" t="e">
            <v>#VALUE!</v>
          </cell>
          <cell r="G110" t="str">
            <v>Saudi Arabia</v>
          </cell>
          <cell r="H110">
            <v>17117049.585770201</v>
          </cell>
          <cell r="I110" t="e">
            <v>#VALUE!</v>
          </cell>
          <cell r="K110" t="e">
            <v>#VALUE!</v>
          </cell>
          <cell r="L110" t="e">
            <v>#VALUE!</v>
          </cell>
          <cell r="M110" t="e">
            <v>#VALUE!</v>
          </cell>
          <cell r="N110" t="e">
            <v>#VALUE!</v>
          </cell>
          <cell r="O110" t="str">
            <v>..</v>
          </cell>
          <cell r="P110" t="e">
            <v>#VALUE!</v>
          </cell>
          <cell r="Q110" t="e">
            <v>#VALUE!</v>
          </cell>
          <cell r="R110" t="e">
            <v>#VALUE!</v>
          </cell>
          <cell r="S110" t="e">
            <v>#VALUE!</v>
          </cell>
          <cell r="T110" t="e">
            <v>#VALUE!</v>
          </cell>
          <cell r="U110" t="e">
            <v>#VALUE!</v>
          </cell>
          <cell r="V110" t="e">
            <v>#VALUE!</v>
          </cell>
          <cell r="W110" t="e">
            <v>#VALUE!</v>
          </cell>
          <cell r="X110" t="e">
            <v>#VALUE!</v>
          </cell>
          <cell r="Y110" t="str">
            <v>..</v>
          </cell>
          <cell r="Z110" t="e">
            <v>#VALUE!</v>
          </cell>
          <cell r="AA110" t="e">
            <v>#VALUE!</v>
          </cell>
          <cell r="AB110" t="e">
            <v>#VALUE!</v>
          </cell>
          <cell r="AC110" t="e">
            <v>#VALUE!</v>
          </cell>
          <cell r="AD110" t="e">
            <v>#VALUE!</v>
          </cell>
          <cell r="AE110" t="e">
            <v>#VALUE!</v>
          </cell>
          <cell r="AF110" t="e">
            <v>#VALUE!</v>
          </cell>
          <cell r="AG110" t="e">
            <v>#VALUE!</v>
          </cell>
          <cell r="AH110" t="e">
            <v>#VALUE!</v>
          </cell>
          <cell r="AI110" t="str">
            <v>..</v>
          </cell>
          <cell r="AJ110" t="e">
            <v>#VALUE!</v>
          </cell>
          <cell r="AK110" t="e">
            <v>#VALUE!</v>
          </cell>
          <cell r="AL110" t="e">
            <v>#VALUE!</v>
          </cell>
          <cell r="AM110" t="e">
            <v>#VALUE!</v>
          </cell>
          <cell r="AN110">
            <v>0.65908832144200302</v>
          </cell>
          <cell r="AO110">
            <v>0.66276733800738241</v>
          </cell>
          <cell r="AP110">
            <v>0.6664463545727618</v>
          </cell>
          <cell r="AQ110">
            <v>0.67012537113814119</v>
          </cell>
          <cell r="AR110">
            <v>0.67380438770352058</v>
          </cell>
        </row>
        <row r="111">
          <cell r="E111">
            <v>16517265.4371472</v>
          </cell>
          <cell r="F111">
            <v>0.41362480095984999</v>
          </cell>
          <cell r="G111" t="str">
            <v>Senegal</v>
          </cell>
          <cell r="H111">
            <v>16517265.4371472</v>
          </cell>
          <cell r="I111">
            <v>0.43103737082962112</v>
          </cell>
          <cell r="K111">
            <v>0.4426457507428001</v>
          </cell>
          <cell r="L111">
            <v>0.44844994069939048</v>
          </cell>
          <cell r="M111">
            <v>0.45425413065598086</v>
          </cell>
          <cell r="N111">
            <v>0.46005832061256946</v>
          </cell>
          <cell r="O111">
            <v>0.46586251056916028</v>
          </cell>
          <cell r="P111">
            <v>0.47166670052575022</v>
          </cell>
          <cell r="Q111">
            <v>0.47747089048234015</v>
          </cell>
          <cell r="R111">
            <v>0.48327508043893008</v>
          </cell>
          <cell r="S111">
            <v>0.48907927039552002</v>
          </cell>
          <cell r="T111">
            <v>0.49488346035210995</v>
          </cell>
          <cell r="U111">
            <v>0.50068765030869988</v>
          </cell>
          <cell r="V111">
            <v>0.50649184026528982</v>
          </cell>
          <cell r="W111">
            <v>0.51229603022187975</v>
          </cell>
          <cell r="X111">
            <v>0.51810022017846968</v>
          </cell>
          <cell r="Y111">
            <v>0.52390441013505951</v>
          </cell>
          <cell r="Z111">
            <v>0.53337285252066025</v>
          </cell>
          <cell r="AA111">
            <v>0.54284129490626087</v>
          </cell>
          <cell r="AB111">
            <v>0.5523097372918615</v>
          </cell>
          <cell r="AC111">
            <v>0.56177817967746213</v>
          </cell>
          <cell r="AD111">
            <v>0.57124662206306276</v>
          </cell>
          <cell r="AE111">
            <v>0.58071506444866339</v>
          </cell>
          <cell r="AF111">
            <v>0.59018350683426402</v>
          </cell>
          <cell r="AG111">
            <v>0.59965194921986464</v>
          </cell>
          <cell r="AH111">
            <v>0.60912039160546527</v>
          </cell>
          <cell r="AI111">
            <v>0.61858883399106634</v>
          </cell>
          <cell r="AJ111">
            <v>0.62529113771503042</v>
          </cell>
          <cell r="AK111">
            <v>0.6319934414389945</v>
          </cell>
          <cell r="AL111">
            <v>0.63869574516295857</v>
          </cell>
          <cell r="AM111">
            <v>0.64539804888692265</v>
          </cell>
          <cell r="AN111">
            <v>0.6521003526108865</v>
          </cell>
          <cell r="AO111">
            <v>0.6562746485568276</v>
          </cell>
          <cell r="AP111">
            <v>0.6604489445027687</v>
          </cell>
          <cell r="AQ111">
            <v>0.6646232404487098</v>
          </cell>
          <cell r="AR111">
            <v>0.66879753639465089</v>
          </cell>
        </row>
        <row r="112">
          <cell r="E112">
            <v>13847788.5719963</v>
          </cell>
          <cell r="F112">
            <v>0.44642601645149682</v>
          </cell>
          <cell r="G112" t="str">
            <v>Serbia</v>
          </cell>
          <cell r="H112">
            <v>13847788.5719963</v>
          </cell>
          <cell r="I112">
            <v>0.47146356633755815</v>
          </cell>
          <cell r="K112">
            <v>0.48815526626160022</v>
          </cell>
          <cell r="L112">
            <v>0.49650111622361948</v>
          </cell>
          <cell r="M112">
            <v>0.50484696618563873</v>
          </cell>
          <cell r="N112">
            <v>0.51319281614765799</v>
          </cell>
          <cell r="O112">
            <v>0.52153866610967903</v>
          </cell>
          <cell r="P112">
            <v>0.5298845160716994</v>
          </cell>
          <cell r="Q112">
            <v>0.53823036603371976</v>
          </cell>
          <cell r="R112">
            <v>0.54657621599574013</v>
          </cell>
          <cell r="S112">
            <v>0.5549220659577605</v>
          </cell>
          <cell r="T112">
            <v>0.56326791591978087</v>
          </cell>
          <cell r="U112">
            <v>0.57161376588180124</v>
          </cell>
          <cell r="V112">
            <v>0.57995961584382161</v>
          </cell>
          <cell r="W112">
            <v>0.58830546580584198</v>
          </cell>
          <cell r="X112">
            <v>0.59665131576786234</v>
          </cell>
          <cell r="Y112">
            <v>0.60499716572988271</v>
          </cell>
          <cell r="Z112">
            <v>0.60661294949273614</v>
          </cell>
          <cell r="AA112">
            <v>0.60822873325558957</v>
          </cell>
          <cell r="AB112">
            <v>0.609844517018443</v>
          </cell>
          <cell r="AC112">
            <v>0.61146030078129643</v>
          </cell>
          <cell r="AD112">
            <v>0.61307608454414986</v>
          </cell>
          <cell r="AE112">
            <v>0.61469186830700329</v>
          </cell>
          <cell r="AF112">
            <v>0.61630765206985672</v>
          </cell>
          <cell r="AG112">
            <v>0.61792343583271014</v>
          </cell>
          <cell r="AH112">
            <v>0.61953921959556357</v>
          </cell>
          <cell r="AI112">
            <v>0.62115500335841756</v>
          </cell>
          <cell r="AJ112">
            <v>0.62645262542676905</v>
          </cell>
          <cell r="AK112">
            <v>0.63175024749512054</v>
          </cell>
          <cell r="AL112">
            <v>0.63704786956347204</v>
          </cell>
          <cell r="AM112">
            <v>0.64234549163182353</v>
          </cell>
          <cell r="AN112">
            <v>0.64764311370017502</v>
          </cell>
          <cell r="AO112">
            <v>0.65172755231443025</v>
          </cell>
          <cell r="AP112">
            <v>0.65581199092868547</v>
          </cell>
          <cell r="AQ112">
            <v>0.6598964295429407</v>
          </cell>
          <cell r="AR112">
            <v>0.66398086815719592</v>
          </cell>
        </row>
        <row r="113">
          <cell r="E113">
            <v>9622789.3844098002</v>
          </cell>
          <cell r="F113">
            <v>0.51847073967305235</v>
          </cell>
          <cell r="G113" t="str">
            <v>Sierra Leone</v>
          </cell>
          <cell r="H113">
            <v>9622789.3844098002</v>
          </cell>
          <cell r="I113">
            <v>0.52700066768917164</v>
          </cell>
          <cell r="K113">
            <v>0.5326872863665848</v>
          </cell>
          <cell r="L113">
            <v>0.53553059570529093</v>
          </cell>
          <cell r="M113">
            <v>0.53837390504399796</v>
          </cell>
          <cell r="N113">
            <v>0.54121721438270409</v>
          </cell>
          <cell r="O113">
            <v>0.54406052372141023</v>
          </cell>
          <cell r="P113">
            <v>0.5469038330601167</v>
          </cell>
          <cell r="Q113">
            <v>0.54974714239882316</v>
          </cell>
          <cell r="R113">
            <v>0.55259045173752963</v>
          </cell>
          <cell r="S113">
            <v>0.5554337610762361</v>
          </cell>
          <cell r="T113">
            <v>0.55827707041494257</v>
          </cell>
          <cell r="U113">
            <v>0.56112037975364903</v>
          </cell>
          <cell r="V113">
            <v>0.5639636890923555</v>
          </cell>
          <cell r="W113">
            <v>0.56680699843106197</v>
          </cell>
          <cell r="X113">
            <v>0.56965030776976844</v>
          </cell>
          <cell r="Y113">
            <v>0.57249361710847468</v>
          </cell>
          <cell r="Z113">
            <v>0.57640956074263228</v>
          </cell>
          <cell r="AA113">
            <v>0.58032550437678987</v>
          </cell>
          <cell r="AB113">
            <v>0.58424144801094746</v>
          </cell>
          <cell r="AC113">
            <v>0.58815739164510505</v>
          </cell>
          <cell r="AD113">
            <v>0.59207333527926265</v>
          </cell>
          <cell r="AE113">
            <v>0.59598927891342024</v>
          </cell>
          <cell r="AF113">
            <v>0.59990522254757783</v>
          </cell>
          <cell r="AG113">
            <v>0.60382116618173542</v>
          </cell>
          <cell r="AH113">
            <v>0.60773710981589302</v>
          </cell>
          <cell r="AI113">
            <v>0.6116530534500505</v>
          </cell>
          <cell r="AJ113">
            <v>0.61638573351978276</v>
          </cell>
          <cell r="AK113">
            <v>0.62111841358951503</v>
          </cell>
          <cell r="AL113">
            <v>0.62585109365924729</v>
          </cell>
          <cell r="AM113">
            <v>0.63058377372897956</v>
          </cell>
          <cell r="AN113">
            <v>0.6353164537987116</v>
          </cell>
          <cell r="AO113">
            <v>0.63935509650469435</v>
          </cell>
          <cell r="AP113">
            <v>0.64339373921067711</v>
          </cell>
          <cell r="AQ113">
            <v>0.64743238191665986</v>
          </cell>
          <cell r="AR113">
            <v>0.6514710246226425</v>
          </cell>
        </row>
        <row r="114">
          <cell r="E114">
            <v>83191.243973277393</v>
          </cell>
          <cell r="F114">
            <v>0.45957063099969275</v>
          </cell>
          <cell r="G114" t="str">
            <v>Singapore</v>
          </cell>
          <cell r="H114">
            <v>83191.243973277393</v>
          </cell>
          <cell r="I114">
            <v>0.47548708415762242</v>
          </cell>
          <cell r="K114">
            <v>0.48609805292957553</v>
          </cell>
          <cell r="L114">
            <v>0.49140353731555209</v>
          </cell>
          <cell r="M114">
            <v>0.49670902170152864</v>
          </cell>
          <cell r="N114">
            <v>0.50201450608750342</v>
          </cell>
          <cell r="O114">
            <v>0.50731999047348197</v>
          </cell>
          <cell r="P114">
            <v>0.51262547485945831</v>
          </cell>
          <cell r="Q114">
            <v>0.51793095924543464</v>
          </cell>
          <cell r="R114">
            <v>0.52323644363141097</v>
          </cell>
          <cell r="S114">
            <v>0.52854192801738731</v>
          </cell>
          <cell r="T114">
            <v>0.53384741240336364</v>
          </cell>
          <cell r="U114">
            <v>0.53915289678933997</v>
          </cell>
          <cell r="V114">
            <v>0.54445838117531631</v>
          </cell>
          <cell r="W114">
            <v>0.54976386556129264</v>
          </cell>
          <cell r="X114">
            <v>0.55506934994726898</v>
          </cell>
          <cell r="Y114">
            <v>0.56037483433324486</v>
          </cell>
          <cell r="Z114">
            <v>0.56554211754249462</v>
          </cell>
          <cell r="AA114">
            <v>0.57070940075174437</v>
          </cell>
          <cell r="AB114">
            <v>0.57587668396099412</v>
          </cell>
          <cell r="AC114">
            <v>0.58104396717024387</v>
          </cell>
          <cell r="AD114">
            <v>0.58621125037949362</v>
          </cell>
          <cell r="AE114">
            <v>0.59137853358874337</v>
          </cell>
          <cell r="AF114">
            <v>0.59654581679799312</v>
          </cell>
          <cell r="AG114">
            <v>0.60171310000724287</v>
          </cell>
          <cell r="AH114">
            <v>0.60688038321649262</v>
          </cell>
          <cell r="AI114">
            <v>0.61204766642574293</v>
          </cell>
          <cell r="AJ114">
            <v>0.6195132255163619</v>
          </cell>
          <cell r="AK114">
            <v>0.62697878460698087</v>
          </cell>
          <cell r="AL114">
            <v>0.63444434369759983</v>
          </cell>
          <cell r="AM114">
            <v>0.6419099027882188</v>
          </cell>
          <cell r="AN114">
            <v>0.64937546187883755</v>
          </cell>
          <cell r="AO114">
            <v>0.65092092328301321</v>
          </cell>
          <cell r="AP114">
            <v>0.65246638468718887</v>
          </cell>
          <cell r="AQ114">
            <v>0.65401184609136453</v>
          </cell>
          <cell r="AR114">
            <v>0.65555730749554009</v>
          </cell>
        </row>
        <row r="115">
          <cell r="E115">
            <v>15548306.1557466</v>
          </cell>
          <cell r="F115" t="e">
            <v>#VALUE!</v>
          </cell>
          <cell r="G115" t="str">
            <v>Slovakia</v>
          </cell>
          <cell r="H115">
            <v>15548306.1557466</v>
          </cell>
          <cell r="I115" t="e">
            <v>#VALUE!</v>
          </cell>
          <cell r="K115" t="e">
            <v>#VALUE!</v>
          </cell>
          <cell r="L115" t="e">
            <v>#VALUE!</v>
          </cell>
          <cell r="M115" t="e">
            <v>#VALUE!</v>
          </cell>
          <cell r="N115" t="e">
            <v>#VALUE!</v>
          </cell>
          <cell r="O115" t="str">
            <v>..</v>
          </cell>
          <cell r="P115" t="e">
            <v>#VALUE!</v>
          </cell>
          <cell r="Q115" t="e">
            <v>#VALUE!</v>
          </cell>
          <cell r="R115" t="e">
            <v>#VALUE!</v>
          </cell>
          <cell r="S115" t="e">
            <v>#VALUE!</v>
          </cell>
          <cell r="T115" t="e">
            <v>#VALUE!</v>
          </cell>
          <cell r="U115" t="e">
            <v>#VALUE!</v>
          </cell>
          <cell r="V115" t="e">
            <v>#VALUE!</v>
          </cell>
          <cell r="W115" t="e">
            <v>#VALUE!</v>
          </cell>
          <cell r="X115" t="e">
            <v>#VALUE!</v>
          </cell>
          <cell r="Y115" t="str">
            <v>..</v>
          </cell>
          <cell r="Z115" t="e">
            <v>#VALUE!</v>
          </cell>
          <cell r="AA115" t="e">
            <v>#VALUE!</v>
          </cell>
          <cell r="AB115" t="e">
            <v>#VALUE!</v>
          </cell>
          <cell r="AC115" t="e">
            <v>#VALUE!</v>
          </cell>
          <cell r="AD115" t="e">
            <v>#VALUE!</v>
          </cell>
          <cell r="AE115" t="e">
            <v>#VALUE!</v>
          </cell>
          <cell r="AF115" t="e">
            <v>#VALUE!</v>
          </cell>
          <cell r="AG115" t="e">
            <v>#VALUE!</v>
          </cell>
          <cell r="AH115" t="e">
            <v>#VALUE!</v>
          </cell>
          <cell r="AI115">
            <v>0.57605915512173134</v>
          </cell>
          <cell r="AJ115">
            <v>0.58472114541166698</v>
          </cell>
          <cell r="AK115">
            <v>0.59338313570160262</v>
          </cell>
          <cell r="AL115">
            <v>0.60204512599153825</v>
          </cell>
          <cell r="AM115">
            <v>0.61070711628147389</v>
          </cell>
          <cell r="AN115">
            <v>0.61936910657140953</v>
          </cell>
          <cell r="AO115">
            <v>0.62703951065822516</v>
          </cell>
          <cell r="AP115">
            <v>0.63470991474504079</v>
          </cell>
          <cell r="AQ115">
            <v>0.64238031883185642</v>
          </cell>
          <cell r="AR115">
            <v>0.65005072291867205</v>
          </cell>
        </row>
        <row r="116">
          <cell r="E116">
            <v>5234158.5979340496</v>
          </cell>
          <cell r="F116" t="e">
            <v>#VALUE!</v>
          </cell>
          <cell r="G116" t="str">
            <v>Slovenia</v>
          </cell>
          <cell r="H116">
            <v>5234158.5979340496</v>
          </cell>
          <cell r="I116" t="e">
            <v>#VALUE!</v>
          </cell>
          <cell r="K116" t="e">
            <v>#VALUE!</v>
          </cell>
          <cell r="L116" t="e">
            <v>#VALUE!</v>
          </cell>
          <cell r="M116" t="e">
            <v>#VALUE!</v>
          </cell>
          <cell r="N116" t="e">
            <v>#VALUE!</v>
          </cell>
          <cell r="O116" t="str">
            <v>..</v>
          </cell>
          <cell r="P116" t="e">
            <v>#VALUE!</v>
          </cell>
          <cell r="Q116" t="e">
            <v>#VALUE!</v>
          </cell>
          <cell r="R116" t="e">
            <v>#VALUE!</v>
          </cell>
          <cell r="S116" t="e">
            <v>#VALUE!</v>
          </cell>
          <cell r="T116" t="e">
            <v>#VALUE!</v>
          </cell>
          <cell r="U116" t="e">
            <v>#VALUE!</v>
          </cell>
          <cell r="V116" t="e">
            <v>#VALUE!</v>
          </cell>
          <cell r="W116" t="e">
            <v>#VALUE!</v>
          </cell>
          <cell r="X116" t="e">
            <v>#VALUE!</v>
          </cell>
          <cell r="Y116">
            <v>0.54049883228799844</v>
          </cell>
          <cell r="Z116">
            <v>0.54193177258520131</v>
          </cell>
          <cell r="AA116">
            <v>0.54336471288240418</v>
          </cell>
          <cell r="AB116">
            <v>0.54479765317960704</v>
          </cell>
          <cell r="AC116">
            <v>0.54623059347680991</v>
          </cell>
          <cell r="AD116">
            <v>0.54766353377401278</v>
          </cell>
          <cell r="AE116">
            <v>0.54909647407121565</v>
          </cell>
          <cell r="AF116">
            <v>0.55052941436841851</v>
          </cell>
          <cell r="AG116">
            <v>0.55196235466562138</v>
          </cell>
          <cell r="AH116">
            <v>0.55339529496282425</v>
          </cell>
          <cell r="AI116">
            <v>0.55482823526002734</v>
          </cell>
          <cell r="AJ116">
            <v>0.56614197189053583</v>
          </cell>
          <cell r="AK116">
            <v>0.57745570852104433</v>
          </cell>
          <cell r="AL116">
            <v>0.58876944515155283</v>
          </cell>
          <cell r="AM116">
            <v>0.60008318178206133</v>
          </cell>
          <cell r="AN116">
            <v>0.61139691841257005</v>
          </cell>
          <cell r="AO116">
            <v>0.61915373243571836</v>
          </cell>
          <cell r="AP116">
            <v>0.62691054645886668</v>
          </cell>
          <cell r="AQ116">
            <v>0.634667360482015</v>
          </cell>
          <cell r="AR116">
            <v>0.64242417450516354</v>
          </cell>
        </row>
        <row r="117">
          <cell r="E117">
            <v>59469108.733051099</v>
          </cell>
          <cell r="F117" t="e">
            <v>#VALUE!</v>
          </cell>
          <cell r="G117" t="str">
            <v>South Africa</v>
          </cell>
          <cell r="H117">
            <v>59469108.733051099</v>
          </cell>
          <cell r="I117" t="e">
            <v>#VALUE!</v>
          </cell>
          <cell r="K117" t="e">
            <v>#VALUE!</v>
          </cell>
          <cell r="L117" t="e">
            <v>#VALUE!</v>
          </cell>
          <cell r="M117" t="e">
            <v>#VALUE!</v>
          </cell>
          <cell r="N117" t="e">
            <v>#VALUE!</v>
          </cell>
          <cell r="O117" t="str">
            <v>..</v>
          </cell>
          <cell r="P117" t="e">
            <v>#VALUE!</v>
          </cell>
          <cell r="Q117" t="e">
            <v>#VALUE!</v>
          </cell>
          <cell r="R117" t="e">
            <v>#VALUE!</v>
          </cell>
          <cell r="S117" t="e">
            <v>#VALUE!</v>
          </cell>
          <cell r="T117" t="e">
            <v>#VALUE!</v>
          </cell>
          <cell r="U117" t="e">
            <v>#VALUE!</v>
          </cell>
          <cell r="V117" t="e">
            <v>#VALUE!</v>
          </cell>
          <cell r="W117" t="e">
            <v>#VALUE!</v>
          </cell>
          <cell r="X117" t="e">
            <v>#VALUE!</v>
          </cell>
          <cell r="Y117" t="str">
            <v>..</v>
          </cell>
          <cell r="Z117" t="e">
            <v>#VALUE!</v>
          </cell>
          <cell r="AA117" t="e">
            <v>#VALUE!</v>
          </cell>
          <cell r="AB117" t="e">
            <v>#VALUE!</v>
          </cell>
          <cell r="AC117" t="e">
            <v>#VALUE!</v>
          </cell>
          <cell r="AD117" t="e">
            <v>#VALUE!</v>
          </cell>
          <cell r="AE117" t="e">
            <v>#VALUE!</v>
          </cell>
          <cell r="AF117" t="e">
            <v>#VALUE!</v>
          </cell>
          <cell r="AG117" t="e">
            <v>#VALUE!</v>
          </cell>
          <cell r="AH117" t="e">
            <v>#VALUE!</v>
          </cell>
          <cell r="AI117">
            <v>0.58628518723538581</v>
          </cell>
          <cell r="AJ117">
            <v>0.5951487392767475</v>
          </cell>
          <cell r="AK117">
            <v>0.60401229131810918</v>
          </cell>
          <cell r="AL117">
            <v>0.61287584335947087</v>
          </cell>
          <cell r="AM117">
            <v>0.62173939540083256</v>
          </cell>
          <cell r="AN117">
            <v>0.63060294744219447</v>
          </cell>
          <cell r="AO117">
            <v>0.6324916958699438</v>
          </cell>
          <cell r="AP117">
            <v>0.63438044429769314</v>
          </cell>
          <cell r="AQ117">
            <v>0.63626919272544247</v>
          </cell>
          <cell r="AR117">
            <v>0.6381579411531918</v>
          </cell>
        </row>
        <row r="118">
          <cell r="E118">
            <v>65869338.732984498</v>
          </cell>
          <cell r="F118">
            <v>0.53172579854358215</v>
          </cell>
          <cell r="G118" t="str">
            <v>Spain</v>
          </cell>
          <cell r="H118">
            <v>65869338.732984498</v>
          </cell>
          <cell r="I118">
            <v>0.53792036310474511</v>
          </cell>
          <cell r="K118">
            <v>0.5420500728121862</v>
          </cell>
          <cell r="L118">
            <v>0.54411492766590719</v>
          </cell>
          <cell r="M118">
            <v>0.54617978251962818</v>
          </cell>
          <cell r="N118">
            <v>0.54824463737334828</v>
          </cell>
          <cell r="O118">
            <v>0.5503094922270696</v>
          </cell>
          <cell r="P118">
            <v>0.55237434708079036</v>
          </cell>
          <cell r="Q118">
            <v>0.55443920193451113</v>
          </cell>
          <cell r="R118">
            <v>0.55650405678823189</v>
          </cell>
          <cell r="S118">
            <v>0.55856891164195266</v>
          </cell>
          <cell r="T118">
            <v>0.56063376649567342</v>
          </cell>
          <cell r="U118">
            <v>0.56269862134939419</v>
          </cell>
          <cell r="V118">
            <v>0.56476347620311496</v>
          </cell>
          <cell r="W118">
            <v>0.56682833105683572</v>
          </cell>
          <cell r="X118">
            <v>0.56889318591055649</v>
          </cell>
          <cell r="Y118">
            <v>0.57095804076427747</v>
          </cell>
          <cell r="Z118">
            <v>0.5740713033612409</v>
          </cell>
          <cell r="AA118">
            <v>0.57718456595820433</v>
          </cell>
          <cell r="AB118">
            <v>0.58029782855516776</v>
          </cell>
          <cell r="AC118">
            <v>0.58341109115213119</v>
          </cell>
          <cell r="AD118">
            <v>0.58652435374909462</v>
          </cell>
          <cell r="AE118">
            <v>0.58963761634605805</v>
          </cell>
          <cell r="AF118">
            <v>0.59275087894302148</v>
          </cell>
          <cell r="AG118">
            <v>0.5958641415399849</v>
          </cell>
          <cell r="AH118">
            <v>0.59897740413694833</v>
          </cell>
          <cell r="AI118">
            <v>0.60209066673391143</v>
          </cell>
          <cell r="AJ118">
            <v>0.60609351395586286</v>
          </cell>
          <cell r="AK118">
            <v>0.61009636117781429</v>
          </cell>
          <cell r="AL118">
            <v>0.61409920839976573</v>
          </cell>
          <cell r="AM118">
            <v>0.61810205562171716</v>
          </cell>
          <cell r="AN118">
            <v>0.62210490284366848</v>
          </cell>
          <cell r="AO118">
            <v>0.62564037283908736</v>
          </cell>
          <cell r="AP118">
            <v>0.62917584283450623</v>
          </cell>
          <cell r="AQ118">
            <v>0.6327113128299251</v>
          </cell>
          <cell r="AR118">
            <v>0.63624678282534386</v>
          </cell>
        </row>
        <row r="119">
          <cell r="E119">
            <v>9485504.2720367704</v>
          </cell>
          <cell r="F119">
            <v>0.32433054268674866</v>
          </cell>
          <cell r="G119" t="str">
            <v>Sri Lanka</v>
          </cell>
          <cell r="H119">
            <v>9485504.2720367704</v>
          </cell>
          <cell r="I119">
            <v>0.35161443190872532</v>
          </cell>
          <cell r="K119">
            <v>0.3698036913900431</v>
          </cell>
          <cell r="L119">
            <v>0.37889832113070199</v>
          </cell>
          <cell r="M119">
            <v>0.38799295087136088</v>
          </cell>
          <cell r="N119">
            <v>0.39708758061201976</v>
          </cell>
          <cell r="O119">
            <v>0.40618221035267732</v>
          </cell>
          <cell r="P119">
            <v>0.41527684009333621</v>
          </cell>
          <cell r="Q119">
            <v>0.4243714698339951</v>
          </cell>
          <cell r="R119">
            <v>0.43346609957465398</v>
          </cell>
          <cell r="S119">
            <v>0.44256072931531287</v>
          </cell>
          <cell r="T119">
            <v>0.45165535905597176</v>
          </cell>
          <cell r="U119">
            <v>0.46074998879663065</v>
          </cell>
          <cell r="V119">
            <v>0.46984461853728954</v>
          </cell>
          <cell r="W119">
            <v>0.47893924827794843</v>
          </cell>
          <cell r="X119">
            <v>0.48803387801860731</v>
          </cell>
          <cell r="Y119">
            <v>0.49712850775926648</v>
          </cell>
          <cell r="Z119">
            <v>0.50588234732007153</v>
          </cell>
          <cell r="AA119">
            <v>0.51463618688087664</v>
          </cell>
          <cell r="AB119">
            <v>0.52339002644168175</v>
          </cell>
          <cell r="AC119">
            <v>0.53214386600248686</v>
          </cell>
          <cell r="AD119">
            <v>0.54089770556329198</v>
          </cell>
          <cell r="AE119">
            <v>0.54965154512409709</v>
          </cell>
          <cell r="AF119">
            <v>0.5584053846849022</v>
          </cell>
          <cell r="AG119">
            <v>0.56715922424570731</v>
          </cell>
          <cell r="AH119">
            <v>0.57591306380651242</v>
          </cell>
          <cell r="AI119">
            <v>0.5846669033673173</v>
          </cell>
          <cell r="AJ119">
            <v>0.58985497048436963</v>
          </cell>
          <cell r="AK119">
            <v>0.59504303760142196</v>
          </cell>
          <cell r="AL119">
            <v>0.6002311047184743</v>
          </cell>
          <cell r="AM119">
            <v>0.60541917183552663</v>
          </cell>
          <cell r="AN119">
            <v>0.61060723895257873</v>
          </cell>
          <cell r="AO119">
            <v>0.61745337139255818</v>
          </cell>
          <cell r="AP119">
            <v>0.62429950383253763</v>
          </cell>
          <cell r="AQ119">
            <v>0.63114563627251707</v>
          </cell>
          <cell r="AR119">
            <v>0.63799176871249663</v>
          </cell>
        </row>
        <row r="120">
          <cell r="E120">
            <v>96792856.467265204</v>
          </cell>
          <cell r="F120" t="e">
            <v>#VALUE!</v>
          </cell>
          <cell r="G120" t="str">
            <v>Sudan</v>
          </cell>
          <cell r="H120">
            <v>96792856.467265204</v>
          </cell>
          <cell r="I120" t="e">
            <v>#VALUE!</v>
          </cell>
          <cell r="K120" t="e">
            <v>#VALUE!</v>
          </cell>
          <cell r="L120" t="e">
            <v>#VALUE!</v>
          </cell>
          <cell r="M120" t="e">
            <v>#VALUE!</v>
          </cell>
          <cell r="N120" t="e">
            <v>#VALUE!</v>
          </cell>
          <cell r="O120" t="str">
            <v>..</v>
          </cell>
          <cell r="P120" t="e">
            <v>#VALUE!</v>
          </cell>
          <cell r="Q120" t="e">
            <v>#VALUE!</v>
          </cell>
          <cell r="R120" t="e">
            <v>#VALUE!</v>
          </cell>
          <cell r="S120" t="e">
            <v>#VALUE!</v>
          </cell>
          <cell r="T120" t="e">
            <v>#VALUE!</v>
          </cell>
          <cell r="U120" t="e">
            <v>#VALUE!</v>
          </cell>
          <cell r="V120" t="e">
            <v>#VALUE!</v>
          </cell>
          <cell r="W120" t="e">
            <v>#VALUE!</v>
          </cell>
          <cell r="X120" t="e">
            <v>#VALUE!</v>
          </cell>
          <cell r="Y120" t="str">
            <v>..</v>
          </cell>
          <cell r="Z120" t="e">
            <v>#VALUE!</v>
          </cell>
          <cell r="AA120" t="e">
            <v>#VALUE!</v>
          </cell>
          <cell r="AB120" t="e">
            <v>#VALUE!</v>
          </cell>
          <cell r="AC120" t="e">
            <v>#VALUE!</v>
          </cell>
          <cell r="AD120" t="e">
            <v>#VALUE!</v>
          </cell>
          <cell r="AE120" t="e">
            <v>#VALUE!</v>
          </cell>
          <cell r="AF120" t="e">
            <v>#VALUE!</v>
          </cell>
          <cell r="AG120" t="e">
            <v>#VALUE!</v>
          </cell>
          <cell r="AH120" t="e">
            <v>#VALUE!</v>
          </cell>
          <cell r="AI120" t="str">
            <v>..</v>
          </cell>
          <cell r="AJ120" t="e">
            <v>#VALUE!</v>
          </cell>
          <cell r="AK120" t="e">
            <v>#VALUE!</v>
          </cell>
          <cell r="AL120" t="e">
            <v>#VALUE!</v>
          </cell>
          <cell r="AM120" t="e">
            <v>#VALUE!</v>
          </cell>
          <cell r="AN120" t="str">
            <v>..</v>
          </cell>
          <cell r="AO120" t="e">
            <v>#VALUE!</v>
          </cell>
          <cell r="AP120" t="e">
            <v>#VALUE!</v>
          </cell>
          <cell r="AQ120" t="e">
            <v>#VALUE!</v>
          </cell>
          <cell r="AR120" t="str">
            <v>..</v>
          </cell>
        </row>
        <row r="121">
          <cell r="E121">
            <v>1110957.9426224099</v>
          </cell>
          <cell r="F121" t="e">
            <v>#VALUE!</v>
          </cell>
          <cell r="G121" t="str">
            <v>Swaziland</v>
          </cell>
          <cell r="H121">
            <v>1110957.9426224099</v>
          </cell>
          <cell r="I121" t="e">
            <v>#VALUE!</v>
          </cell>
          <cell r="K121" t="e">
            <v>#VALUE!</v>
          </cell>
          <cell r="L121" t="e">
            <v>#VALUE!</v>
          </cell>
          <cell r="M121" t="e">
            <v>#VALUE!</v>
          </cell>
          <cell r="N121" t="e">
            <v>#VALUE!</v>
          </cell>
          <cell r="O121" t="str">
            <v>..</v>
          </cell>
          <cell r="P121" t="e">
            <v>#VALUE!</v>
          </cell>
          <cell r="Q121" t="e">
            <v>#VALUE!</v>
          </cell>
          <cell r="R121" t="e">
            <v>#VALUE!</v>
          </cell>
          <cell r="S121" t="e">
            <v>#VALUE!</v>
          </cell>
          <cell r="T121" t="e">
            <v>#VALUE!</v>
          </cell>
          <cell r="U121" t="e">
            <v>#VALUE!</v>
          </cell>
          <cell r="V121" t="e">
            <v>#VALUE!</v>
          </cell>
          <cell r="W121" t="e">
            <v>#VALUE!</v>
          </cell>
          <cell r="X121" t="e">
            <v>#VALUE!</v>
          </cell>
          <cell r="Y121" t="str">
            <v>..</v>
          </cell>
          <cell r="Z121" t="e">
            <v>#VALUE!</v>
          </cell>
          <cell r="AA121" t="e">
            <v>#VALUE!</v>
          </cell>
          <cell r="AB121" t="e">
            <v>#VALUE!</v>
          </cell>
          <cell r="AC121" t="e">
            <v>#VALUE!</v>
          </cell>
          <cell r="AD121" t="e">
            <v>#VALUE!</v>
          </cell>
          <cell r="AE121" t="e">
            <v>#VALUE!</v>
          </cell>
          <cell r="AF121" t="e">
            <v>#VALUE!</v>
          </cell>
          <cell r="AG121" t="e">
            <v>#VALUE!</v>
          </cell>
          <cell r="AH121" t="e">
            <v>#VALUE!</v>
          </cell>
          <cell r="AI121" t="str">
            <v>..</v>
          </cell>
          <cell r="AJ121" t="e">
            <v>#VALUE!</v>
          </cell>
          <cell r="AK121" t="e">
            <v>#VALUE!</v>
          </cell>
          <cell r="AL121" t="e">
            <v>#VALUE!</v>
          </cell>
          <cell r="AM121" t="e">
            <v>#VALUE!</v>
          </cell>
          <cell r="AN121">
            <v>0.61110605617799829</v>
          </cell>
          <cell r="AO121">
            <v>0.61596159772830661</v>
          </cell>
          <cell r="AP121">
            <v>0.62081713927861482</v>
          </cell>
          <cell r="AQ121">
            <v>0.62567268082892302</v>
          </cell>
          <cell r="AR121">
            <v>0.63052822237923134</v>
          </cell>
        </row>
        <row r="122">
          <cell r="E122">
            <v>87820299.350250006</v>
          </cell>
          <cell r="F122" t="e">
            <v>#VALUE!</v>
          </cell>
          <cell r="G122" t="str">
            <v>Sweden</v>
          </cell>
          <cell r="H122">
            <v>87820299.350250006</v>
          </cell>
          <cell r="I122" t="e">
            <v>#VALUE!</v>
          </cell>
          <cell r="K122" t="e">
            <v>#VALUE!</v>
          </cell>
          <cell r="L122" t="e">
            <v>#VALUE!</v>
          </cell>
          <cell r="M122" t="e">
            <v>#VALUE!</v>
          </cell>
          <cell r="N122" t="e">
            <v>#VALUE!</v>
          </cell>
          <cell r="O122" t="str">
            <v>..</v>
          </cell>
          <cell r="P122" t="e">
            <v>#VALUE!</v>
          </cell>
          <cell r="Q122" t="e">
            <v>#VALUE!</v>
          </cell>
          <cell r="R122" t="e">
            <v>#VALUE!</v>
          </cell>
          <cell r="S122" t="e">
            <v>#VALUE!</v>
          </cell>
          <cell r="T122" t="e">
            <v>#VALUE!</v>
          </cell>
          <cell r="U122" t="e">
            <v>#VALUE!</v>
          </cell>
          <cell r="V122" t="e">
            <v>#VALUE!</v>
          </cell>
          <cell r="W122" t="e">
            <v>#VALUE!</v>
          </cell>
          <cell r="X122" t="e">
            <v>#VALUE!</v>
          </cell>
          <cell r="Y122" t="str">
            <v>..</v>
          </cell>
          <cell r="Z122" t="e">
            <v>#VALUE!</v>
          </cell>
          <cell r="AA122" t="e">
            <v>#VALUE!</v>
          </cell>
          <cell r="AB122" t="e">
            <v>#VALUE!</v>
          </cell>
          <cell r="AC122" t="e">
            <v>#VALUE!</v>
          </cell>
          <cell r="AD122" t="e">
            <v>#VALUE!</v>
          </cell>
          <cell r="AE122" t="e">
            <v>#VALUE!</v>
          </cell>
          <cell r="AF122" t="e">
            <v>#VALUE!</v>
          </cell>
          <cell r="AG122" t="e">
            <v>#VALUE!</v>
          </cell>
          <cell r="AH122" t="e">
            <v>#VALUE!</v>
          </cell>
          <cell r="AI122" t="str">
            <v>..</v>
          </cell>
          <cell r="AJ122" t="e">
            <v>#VALUE!</v>
          </cell>
          <cell r="AK122" t="e">
            <v>#VALUE!</v>
          </cell>
          <cell r="AL122" t="e">
            <v>#VALUE!</v>
          </cell>
          <cell r="AM122" t="e">
            <v>#VALUE!</v>
          </cell>
          <cell r="AN122">
            <v>0.63281831382107212</v>
          </cell>
          <cell r="AO122">
            <v>0.63331292202435396</v>
          </cell>
          <cell r="AP122">
            <v>0.63380753022763581</v>
          </cell>
          <cell r="AQ122">
            <v>0.63430213843091765</v>
          </cell>
          <cell r="AR122">
            <v>0.6347967466341996</v>
          </cell>
        </row>
        <row r="123">
          <cell r="E123">
            <v>9049900.0617320295</v>
          </cell>
          <cell r="F123">
            <v>0.51124929514890383</v>
          </cell>
          <cell r="G123" t="str">
            <v>Switzerland</v>
          </cell>
          <cell r="H123">
            <v>9049900.0617320295</v>
          </cell>
          <cell r="I123">
            <v>0.50778681773281109</v>
          </cell>
          <cell r="K123">
            <v>0.50547849945541579</v>
          </cell>
          <cell r="L123">
            <v>0.50432434031671836</v>
          </cell>
          <cell r="M123">
            <v>0.50317018117802048</v>
          </cell>
          <cell r="N123">
            <v>0.50201602203932261</v>
          </cell>
          <cell r="O123">
            <v>0.50086186290062529</v>
          </cell>
          <cell r="P123">
            <v>0.49970770376192764</v>
          </cell>
          <cell r="Q123">
            <v>0.49855354462322998</v>
          </cell>
          <cell r="R123">
            <v>0.49739938548453233</v>
          </cell>
          <cell r="S123">
            <v>0.49624522634583468</v>
          </cell>
          <cell r="T123">
            <v>0.49509106720713703</v>
          </cell>
          <cell r="U123">
            <v>0.49393690806843937</v>
          </cell>
          <cell r="V123">
            <v>0.49278274892974172</v>
          </cell>
          <cell r="W123">
            <v>0.49162858979104407</v>
          </cell>
          <cell r="X123">
            <v>0.49047443065234642</v>
          </cell>
          <cell r="Y123">
            <v>0.48932027151364876</v>
          </cell>
          <cell r="Z123">
            <v>0.49830120677493306</v>
          </cell>
          <cell r="AA123">
            <v>0.50728214203621735</v>
          </cell>
          <cell r="AB123">
            <v>0.51626307729750165</v>
          </cell>
          <cell r="AC123">
            <v>0.52524401255878594</v>
          </cell>
          <cell r="AD123">
            <v>0.53422494782007024</v>
          </cell>
          <cell r="AE123">
            <v>0.54320588308135453</v>
          </cell>
          <cell r="AF123">
            <v>0.55218681834263883</v>
          </cell>
          <cell r="AG123">
            <v>0.56116775360392313</v>
          </cell>
          <cell r="AH123">
            <v>0.57014868886520742</v>
          </cell>
          <cell r="AI123">
            <v>0.57912962412649149</v>
          </cell>
          <cell r="AJ123">
            <v>0.5845793726303482</v>
          </cell>
          <cell r="AK123">
            <v>0.59002912113420491</v>
          </cell>
          <cell r="AL123">
            <v>0.59547886963806163</v>
          </cell>
          <cell r="AM123">
            <v>0.60092861814191834</v>
          </cell>
          <cell r="AN123">
            <v>0.60637836664577494</v>
          </cell>
          <cell r="AO123">
            <v>0.61088328456529517</v>
          </cell>
          <cell r="AP123">
            <v>0.61538820248481541</v>
          </cell>
          <cell r="AQ123">
            <v>0.61989312040433564</v>
          </cell>
          <cell r="AR123">
            <v>0.62439803832385565</v>
          </cell>
        </row>
        <row r="124">
          <cell r="E124">
            <v>11255840.951848401</v>
          </cell>
          <cell r="F124">
            <v>0.3116397466661418</v>
          </cell>
          <cell r="G124" t="str">
            <v>Syrian Arab Republic</v>
          </cell>
          <cell r="H124">
            <v>11255840.951848401</v>
          </cell>
          <cell r="I124">
            <v>0.35629310273543524</v>
          </cell>
          <cell r="K124">
            <v>0.3860620067816285</v>
          </cell>
          <cell r="L124">
            <v>0.40094645880472513</v>
          </cell>
          <cell r="M124">
            <v>0.41583091082782175</v>
          </cell>
          <cell r="N124">
            <v>0.43071536285092193</v>
          </cell>
          <cell r="O124">
            <v>0.44559981487402023</v>
          </cell>
          <cell r="P124">
            <v>0.46048426689711747</v>
          </cell>
          <cell r="Q124">
            <v>0.47536871892021471</v>
          </cell>
          <cell r="R124">
            <v>0.49025317094331194</v>
          </cell>
          <cell r="S124">
            <v>0.50513762296640918</v>
          </cell>
          <cell r="T124">
            <v>0.52002207498950648</v>
          </cell>
          <cell r="U124">
            <v>0.53490652701260377</v>
          </cell>
          <cell r="V124">
            <v>0.54979097903570107</v>
          </cell>
          <cell r="W124">
            <v>0.56467543105879836</v>
          </cell>
          <cell r="X124">
            <v>0.57955988308189565</v>
          </cell>
          <cell r="Y124">
            <v>0.59444433510499284</v>
          </cell>
          <cell r="Z124">
            <v>0.59350650602426147</v>
          </cell>
          <cell r="AA124">
            <v>0.5925686769435301</v>
          </cell>
          <cell r="AB124">
            <v>0.59163084786279874</v>
          </cell>
          <cell r="AC124">
            <v>0.59069301878206737</v>
          </cell>
          <cell r="AD124">
            <v>0.589755189701336</v>
          </cell>
          <cell r="AE124">
            <v>0.58881736062060464</v>
          </cell>
          <cell r="AF124">
            <v>0.58787953153987327</v>
          </cell>
          <cell r="AG124">
            <v>0.5869417024591419</v>
          </cell>
          <cell r="AH124">
            <v>0.58600387337841053</v>
          </cell>
          <cell r="AI124">
            <v>0.58506604429767906</v>
          </cell>
          <cell r="AJ124">
            <v>0.5883499081266097</v>
          </cell>
          <cell r="AK124">
            <v>0.59163377195554034</v>
          </cell>
          <cell r="AL124">
            <v>0.59491763578447099</v>
          </cell>
          <cell r="AM124">
            <v>0.59820149961340163</v>
          </cell>
          <cell r="AN124">
            <v>0.60148536344233228</v>
          </cell>
          <cell r="AO124">
            <v>0.60765538655939055</v>
          </cell>
          <cell r="AP124">
            <v>0.61382540967644883</v>
          </cell>
          <cell r="AQ124">
            <v>0.61999543279350711</v>
          </cell>
          <cell r="AR124">
            <v>0.62616545591056538</v>
          </cell>
        </row>
        <row r="125">
          <cell r="E125">
            <v>3716206.6056567999</v>
          </cell>
          <cell r="F125">
            <v>0.45093833122527194</v>
          </cell>
          <cell r="G125" t="str">
            <v>Tajikistan</v>
          </cell>
          <cell r="H125">
            <v>3716206.6056567999</v>
          </cell>
          <cell r="I125">
            <v>0.46623339707717193</v>
          </cell>
          <cell r="K125">
            <v>0.47643010764510763</v>
          </cell>
          <cell r="L125">
            <v>0.4815284629290737</v>
          </cell>
          <cell r="M125">
            <v>0.48662681821304155</v>
          </cell>
          <cell r="N125">
            <v>0.49172517349700762</v>
          </cell>
          <cell r="O125">
            <v>0.49682352878097363</v>
          </cell>
          <cell r="P125">
            <v>0.50192188406494065</v>
          </cell>
          <cell r="Q125">
            <v>0.50702023934890761</v>
          </cell>
          <cell r="R125">
            <v>0.51211859463287457</v>
          </cell>
          <cell r="S125">
            <v>0.51721694991684153</v>
          </cell>
          <cell r="T125">
            <v>0.52231530520080849</v>
          </cell>
          <cell r="U125">
            <v>0.52741366048477545</v>
          </cell>
          <cell r="V125">
            <v>0.53251201576874241</v>
          </cell>
          <cell r="W125">
            <v>0.53761037105270937</v>
          </cell>
          <cell r="X125">
            <v>0.54270872633667633</v>
          </cell>
          <cell r="Y125">
            <v>0.54780708162064351</v>
          </cell>
          <cell r="Z125">
            <v>0.55135689426880918</v>
          </cell>
          <cell r="AA125">
            <v>0.55490670691697486</v>
          </cell>
          <cell r="AB125">
            <v>0.55845651956514053</v>
          </cell>
          <cell r="AC125">
            <v>0.5620063322133062</v>
          </cell>
          <cell r="AD125">
            <v>0.56555614486147188</v>
          </cell>
          <cell r="AE125">
            <v>0.56910595750963755</v>
          </cell>
          <cell r="AF125">
            <v>0.57265577015780322</v>
          </cell>
          <cell r="AG125">
            <v>0.5762055828059689</v>
          </cell>
          <cell r="AH125">
            <v>0.57975539545413457</v>
          </cell>
          <cell r="AI125">
            <v>0.5833052081023008</v>
          </cell>
          <cell r="AJ125">
            <v>0.59080325623675389</v>
          </cell>
          <cell r="AK125">
            <v>0.59830130437120699</v>
          </cell>
          <cell r="AL125">
            <v>0.60579935250566008</v>
          </cell>
          <cell r="AM125">
            <v>0.61329740064011318</v>
          </cell>
          <cell r="AN125">
            <v>0.62079544877456627</v>
          </cell>
          <cell r="AO125">
            <v>0.62317159316240878</v>
          </cell>
          <cell r="AP125">
            <v>0.62554773755025128</v>
          </cell>
          <cell r="AQ125">
            <v>0.62792388193809379</v>
          </cell>
          <cell r="AR125">
            <v>0.63030002632593618</v>
          </cell>
        </row>
        <row r="126">
          <cell r="E126">
            <v>43109731.447584704</v>
          </cell>
          <cell r="F126" t="e">
            <v>#VALUE!</v>
          </cell>
          <cell r="G126" t="str">
            <v>Tanzania, United Republic of</v>
          </cell>
          <cell r="H126">
            <v>43109731.447584704</v>
          </cell>
          <cell r="I126" t="e">
            <v>#VALUE!</v>
          </cell>
          <cell r="K126" t="e">
            <v>#VALUE!</v>
          </cell>
          <cell r="L126" t="e">
            <v>#VALUE!</v>
          </cell>
          <cell r="M126" t="e">
            <v>#VALUE!</v>
          </cell>
          <cell r="N126" t="e">
            <v>#VALUE!</v>
          </cell>
          <cell r="O126" t="str">
            <v>..</v>
          </cell>
          <cell r="P126" t="e">
            <v>#VALUE!</v>
          </cell>
          <cell r="Q126" t="e">
            <v>#VALUE!</v>
          </cell>
          <cell r="R126" t="e">
            <v>#VALUE!</v>
          </cell>
          <cell r="S126" t="e">
            <v>#VALUE!</v>
          </cell>
          <cell r="T126" t="e">
            <v>#VALUE!</v>
          </cell>
          <cell r="U126" t="e">
            <v>#VALUE!</v>
          </cell>
          <cell r="V126" t="e">
            <v>#VALUE!</v>
          </cell>
          <cell r="W126" t="e">
            <v>#VALUE!</v>
          </cell>
          <cell r="X126" t="e">
            <v>#VALUE!</v>
          </cell>
          <cell r="Y126">
            <v>0.56355744216691761</v>
          </cell>
          <cell r="Z126">
            <v>0.56493749439897711</v>
          </cell>
          <cell r="AA126">
            <v>0.56631754663103662</v>
          </cell>
          <cell r="AB126">
            <v>0.56769759886309612</v>
          </cell>
          <cell r="AC126">
            <v>0.56907765109515562</v>
          </cell>
          <cell r="AD126">
            <v>0.57045770332721513</v>
          </cell>
          <cell r="AE126">
            <v>0.57183775555927463</v>
          </cell>
          <cell r="AF126">
            <v>0.57321780779133413</v>
          </cell>
          <cell r="AG126">
            <v>0.57459786002339364</v>
          </cell>
          <cell r="AH126">
            <v>0.57597791225545314</v>
          </cell>
          <cell r="AI126">
            <v>0.57735796448751253</v>
          </cell>
          <cell r="AJ126">
            <v>0.58047849811521535</v>
          </cell>
          <cell r="AK126">
            <v>0.58359903174291816</v>
          </cell>
          <cell r="AL126">
            <v>0.58671956537062098</v>
          </cell>
          <cell r="AM126">
            <v>0.58984009899832379</v>
          </cell>
          <cell r="AN126">
            <v>0.59296063262602683</v>
          </cell>
          <cell r="AO126">
            <v>0.59892204788379455</v>
          </cell>
          <cell r="AP126">
            <v>0.60488346314156227</v>
          </cell>
          <cell r="AQ126">
            <v>0.61084487839932999</v>
          </cell>
          <cell r="AR126">
            <v>0.61680629365709783</v>
          </cell>
        </row>
        <row r="127">
          <cell r="E127">
            <v>80073513.964469999</v>
          </cell>
          <cell r="F127">
            <v>0.3952652651732933</v>
          </cell>
          <cell r="G127" t="str">
            <v>Thailand</v>
          </cell>
          <cell r="H127">
            <v>80073513.964469999</v>
          </cell>
          <cell r="I127">
            <v>0.41388827476539092</v>
          </cell>
          <cell r="K127">
            <v>0.426303614493456</v>
          </cell>
          <cell r="L127">
            <v>0.43251128435748853</v>
          </cell>
          <cell r="M127">
            <v>0.43871895422152107</v>
          </cell>
          <cell r="N127">
            <v>0.44492662408555361</v>
          </cell>
          <cell r="O127">
            <v>0.45113429394958615</v>
          </cell>
          <cell r="P127">
            <v>0.45734196381361869</v>
          </cell>
          <cell r="Q127">
            <v>0.46354963367765123</v>
          </cell>
          <cell r="R127">
            <v>0.46975730354168377</v>
          </cell>
          <cell r="S127">
            <v>0.47596497340571631</v>
          </cell>
          <cell r="T127">
            <v>0.48217264326974885</v>
          </cell>
          <cell r="U127">
            <v>0.48838031313378139</v>
          </cell>
          <cell r="V127">
            <v>0.49458798299781392</v>
          </cell>
          <cell r="W127">
            <v>0.50079565286184646</v>
          </cell>
          <cell r="X127">
            <v>0.507003322725879</v>
          </cell>
          <cell r="Y127">
            <v>0.51321099258991132</v>
          </cell>
          <cell r="Z127">
            <v>0.51876841562724962</v>
          </cell>
          <cell r="AA127">
            <v>0.52432583866458793</v>
          </cell>
          <cell r="AB127">
            <v>0.52988326170192623</v>
          </cell>
          <cell r="AC127">
            <v>0.53544068473926454</v>
          </cell>
          <cell r="AD127">
            <v>0.54099810777660284</v>
          </cell>
          <cell r="AE127">
            <v>0.54655553081394115</v>
          </cell>
          <cell r="AF127">
            <v>0.55211295385127945</v>
          </cell>
          <cell r="AG127">
            <v>0.55767037688861776</v>
          </cell>
          <cell r="AH127">
            <v>0.56322779992595606</v>
          </cell>
          <cell r="AI127">
            <v>0.56878522296329426</v>
          </cell>
          <cell r="AJ127">
            <v>0.57448684292780805</v>
          </cell>
          <cell r="AK127">
            <v>0.58018846289232184</v>
          </cell>
          <cell r="AL127">
            <v>0.58589008285683564</v>
          </cell>
          <cell r="AM127">
            <v>0.59159170282134943</v>
          </cell>
          <cell r="AN127">
            <v>0.59729332278586333</v>
          </cell>
          <cell r="AO127">
            <v>0.60274991718293935</v>
          </cell>
          <cell r="AP127">
            <v>0.60820651158001537</v>
          </cell>
          <cell r="AQ127">
            <v>0.61366310597709139</v>
          </cell>
          <cell r="AR127">
            <v>0.61911970037416741</v>
          </cell>
        </row>
        <row r="128">
          <cell r="E128">
            <v>929834.70239693997</v>
          </cell>
          <cell r="F128" t="e">
            <v>#VALUE!</v>
          </cell>
          <cell r="G128" t="str">
            <v>Timor-Leste</v>
          </cell>
          <cell r="H128">
            <v>929834.70239693997</v>
          </cell>
          <cell r="I128" t="e">
            <v>#VALUE!</v>
          </cell>
          <cell r="K128" t="e">
            <v>#VALUE!</v>
          </cell>
          <cell r="L128" t="e">
            <v>#VALUE!</v>
          </cell>
          <cell r="M128" t="e">
            <v>#VALUE!</v>
          </cell>
          <cell r="N128" t="e">
            <v>#VALUE!</v>
          </cell>
          <cell r="O128" t="str">
            <v>..</v>
          </cell>
          <cell r="P128" t="e">
            <v>#VALUE!</v>
          </cell>
          <cell r="Q128" t="e">
            <v>#VALUE!</v>
          </cell>
          <cell r="R128" t="e">
            <v>#VALUE!</v>
          </cell>
          <cell r="S128" t="e">
            <v>#VALUE!</v>
          </cell>
          <cell r="T128" t="e">
            <v>#VALUE!</v>
          </cell>
          <cell r="U128" t="e">
            <v>#VALUE!</v>
          </cell>
          <cell r="V128" t="e">
            <v>#VALUE!</v>
          </cell>
          <cell r="W128" t="e">
            <v>#VALUE!</v>
          </cell>
          <cell r="X128" t="e">
            <v>#VALUE!</v>
          </cell>
          <cell r="Y128" t="str">
            <v>..</v>
          </cell>
          <cell r="Z128" t="e">
            <v>#VALUE!</v>
          </cell>
          <cell r="AA128" t="e">
            <v>#VALUE!</v>
          </cell>
          <cell r="AB128" t="e">
            <v>#VALUE!</v>
          </cell>
          <cell r="AC128" t="e">
            <v>#VALUE!</v>
          </cell>
          <cell r="AD128" t="e">
            <v>#VALUE!</v>
          </cell>
          <cell r="AE128" t="e">
            <v>#VALUE!</v>
          </cell>
          <cell r="AF128" t="e">
            <v>#VALUE!</v>
          </cell>
          <cell r="AG128" t="e">
            <v>#VALUE!</v>
          </cell>
          <cell r="AH128" t="e">
            <v>#VALUE!</v>
          </cell>
          <cell r="AI128" t="str">
            <v>..</v>
          </cell>
          <cell r="AJ128" t="e">
            <v>#VALUE!</v>
          </cell>
          <cell r="AK128" t="e">
            <v>#VALUE!</v>
          </cell>
          <cell r="AL128" t="e">
            <v>#VALUE!</v>
          </cell>
          <cell r="AM128" t="e">
            <v>#VALUE!</v>
          </cell>
          <cell r="AN128" t="str">
            <v>..</v>
          </cell>
          <cell r="AO128" t="e">
            <v>#VALUE!</v>
          </cell>
          <cell r="AP128" t="e">
            <v>#VALUE!</v>
          </cell>
          <cell r="AQ128" t="e">
            <v>#VALUE!</v>
          </cell>
          <cell r="AR128" t="str">
            <v>..</v>
          </cell>
        </row>
        <row r="129">
          <cell r="E129">
            <v>3883679.7780884001</v>
          </cell>
          <cell r="F129">
            <v>0.51817527722995749</v>
          </cell>
          <cell r="G129" t="str">
            <v>Togo</v>
          </cell>
          <cell r="H129">
            <v>3883679.7780884001</v>
          </cell>
          <cell r="I129">
            <v>0.53352036181236251</v>
          </cell>
          <cell r="K129">
            <v>0.54375041820063252</v>
          </cell>
          <cell r="L129">
            <v>0.54886544639476753</v>
          </cell>
          <cell r="M129">
            <v>0.55398047458890254</v>
          </cell>
          <cell r="N129">
            <v>0.55909550278303755</v>
          </cell>
          <cell r="O129">
            <v>0.564210530977173</v>
          </cell>
          <cell r="P129">
            <v>0.569325559171308</v>
          </cell>
          <cell r="Q129">
            <v>0.57444058736544301</v>
          </cell>
          <cell r="R129">
            <v>0.57955561555957802</v>
          </cell>
          <cell r="S129">
            <v>0.58467064375371303</v>
          </cell>
          <cell r="T129">
            <v>0.58978567194784803</v>
          </cell>
          <cell r="U129">
            <v>0.59490070014198304</v>
          </cell>
          <cell r="V129">
            <v>0.60001572833611805</v>
          </cell>
          <cell r="W129">
            <v>0.60513075653025306</v>
          </cell>
          <cell r="X129">
            <v>0.61024578472438806</v>
          </cell>
          <cell r="Y129">
            <v>0.61536081291852296</v>
          </cell>
          <cell r="Z129">
            <v>0.61542329348927027</v>
          </cell>
          <cell r="AA129">
            <v>0.61548577406001759</v>
          </cell>
          <cell r="AB129">
            <v>0.6155482546307649</v>
          </cell>
          <cell r="AC129">
            <v>0.61561073520151222</v>
          </cell>
          <cell r="AD129">
            <v>0.61567321577225953</v>
          </cell>
          <cell r="AE129">
            <v>0.61573569634300684</v>
          </cell>
          <cell r="AF129">
            <v>0.61579817691375416</v>
          </cell>
          <cell r="AG129">
            <v>0.61586065748450147</v>
          </cell>
          <cell r="AH129">
            <v>0.61592313805524879</v>
          </cell>
          <cell r="AI129">
            <v>0.6159856186259961</v>
          </cell>
          <cell r="AJ129">
            <v>0.61259279913937281</v>
          </cell>
          <cell r="AK129">
            <v>0.60919997965274952</v>
          </cell>
          <cell r="AL129">
            <v>0.60580716016612624</v>
          </cell>
          <cell r="AM129">
            <v>0.60241434067950295</v>
          </cell>
          <cell r="AN129">
            <v>0.59902152119287988</v>
          </cell>
          <cell r="AO129">
            <v>0.60181154784390278</v>
          </cell>
          <cell r="AP129">
            <v>0.6046015744949258</v>
          </cell>
          <cell r="AQ129">
            <v>0.60739160114594881</v>
          </cell>
          <cell r="AR129">
            <v>0.61018162779697172</v>
          </cell>
        </row>
        <row r="130">
          <cell r="E130">
            <v>9823016.0980819799</v>
          </cell>
          <cell r="F130">
            <v>0.3710554613403616</v>
          </cell>
          <cell r="G130" t="str">
            <v>Tunisia</v>
          </cell>
          <cell r="H130">
            <v>9823016.0980819799</v>
          </cell>
          <cell r="I130">
            <v>0.38843651975242466</v>
          </cell>
          <cell r="K130">
            <v>0.40002389202713395</v>
          </cell>
          <cell r="L130">
            <v>0.40581757816448771</v>
          </cell>
          <cell r="M130">
            <v>0.41161126430184325</v>
          </cell>
          <cell r="N130">
            <v>0.41740495043919701</v>
          </cell>
          <cell r="O130">
            <v>0.42319863657655155</v>
          </cell>
          <cell r="P130">
            <v>0.42899232271390608</v>
          </cell>
          <cell r="Q130">
            <v>0.43478600885126062</v>
          </cell>
          <cell r="R130">
            <v>0.44057969498861516</v>
          </cell>
          <cell r="S130">
            <v>0.44637338112596969</v>
          </cell>
          <cell r="T130">
            <v>0.45216706726332423</v>
          </cell>
          <cell r="U130">
            <v>0.45796075340067877</v>
          </cell>
          <cell r="V130">
            <v>0.4637544395380333</v>
          </cell>
          <cell r="W130">
            <v>0.46954812567538784</v>
          </cell>
          <cell r="X130">
            <v>0.47534181181274238</v>
          </cell>
          <cell r="Y130">
            <v>0.48113549795009675</v>
          </cell>
          <cell r="Z130">
            <v>0.48735677435905489</v>
          </cell>
          <cell r="AA130">
            <v>0.49357805076801309</v>
          </cell>
          <cell r="AB130">
            <v>0.49979932717697129</v>
          </cell>
          <cell r="AC130">
            <v>0.50602060358592948</v>
          </cell>
          <cell r="AD130">
            <v>0.51224187999488768</v>
          </cell>
          <cell r="AE130">
            <v>0.51846315640384588</v>
          </cell>
          <cell r="AF130">
            <v>0.52468443281280408</v>
          </cell>
          <cell r="AG130">
            <v>0.53090570922176228</v>
          </cell>
          <cell r="AH130">
            <v>0.53712698563072048</v>
          </cell>
          <cell r="AI130">
            <v>0.54334826203967845</v>
          </cell>
          <cell r="AJ130">
            <v>0.5491316862973098</v>
          </cell>
          <cell r="AK130">
            <v>0.55491511055494114</v>
          </cell>
          <cell r="AL130">
            <v>0.56069853481257248</v>
          </cell>
          <cell r="AM130">
            <v>0.56648195907020382</v>
          </cell>
          <cell r="AN130">
            <v>0.57226538332783494</v>
          </cell>
          <cell r="AO130">
            <v>0.58084589491434957</v>
          </cell>
          <cell r="AP130">
            <v>0.58942640650086431</v>
          </cell>
          <cell r="AQ130">
            <v>0.59800691808737905</v>
          </cell>
          <cell r="AR130">
            <v>0.60658742967389367</v>
          </cell>
        </row>
        <row r="131">
          <cell r="E131">
            <v>92728112.993662804</v>
          </cell>
          <cell r="F131" t="e">
            <v>#VALUE!</v>
          </cell>
          <cell r="G131" t="str">
            <v>Turkey</v>
          </cell>
          <cell r="H131">
            <v>92728112.993662804</v>
          </cell>
          <cell r="I131" t="e">
            <v>#VALUE!</v>
          </cell>
          <cell r="K131" t="e">
            <v>#VALUE!</v>
          </cell>
          <cell r="L131" t="e">
            <v>#VALUE!</v>
          </cell>
          <cell r="M131" t="e">
            <v>#VALUE!</v>
          </cell>
          <cell r="N131" t="e">
            <v>#VALUE!</v>
          </cell>
          <cell r="O131" t="str">
            <v>..</v>
          </cell>
          <cell r="P131" t="e">
            <v>#VALUE!</v>
          </cell>
          <cell r="Q131" t="e">
            <v>#VALUE!</v>
          </cell>
          <cell r="R131" t="e">
            <v>#VALUE!</v>
          </cell>
          <cell r="S131" t="e">
            <v>#VALUE!</v>
          </cell>
          <cell r="T131" t="e">
            <v>#VALUE!</v>
          </cell>
          <cell r="U131" t="e">
            <v>#VALUE!</v>
          </cell>
          <cell r="V131" t="e">
            <v>#VALUE!</v>
          </cell>
          <cell r="W131" t="e">
            <v>#VALUE!</v>
          </cell>
          <cell r="X131" t="e">
            <v>#VALUE!</v>
          </cell>
          <cell r="Y131" t="str">
            <v>..</v>
          </cell>
          <cell r="Z131" t="e">
            <v>#VALUE!</v>
          </cell>
          <cell r="AA131" t="e">
            <v>#VALUE!</v>
          </cell>
          <cell r="AB131" t="e">
            <v>#VALUE!</v>
          </cell>
          <cell r="AC131" t="e">
            <v>#VALUE!</v>
          </cell>
          <cell r="AD131" t="e">
            <v>#VALUE!</v>
          </cell>
          <cell r="AE131" t="e">
            <v>#VALUE!</v>
          </cell>
          <cell r="AF131" t="e">
            <v>#VALUE!</v>
          </cell>
          <cell r="AG131" t="e">
            <v>#VALUE!</v>
          </cell>
          <cell r="AH131" t="e">
            <v>#VALUE!</v>
          </cell>
          <cell r="AI131" t="str">
            <v>..</v>
          </cell>
          <cell r="AJ131" t="e">
            <v>#VALUE!</v>
          </cell>
          <cell r="AK131" t="e">
            <v>#VALUE!</v>
          </cell>
          <cell r="AL131" t="e">
            <v>#VALUE!</v>
          </cell>
          <cell r="AM131" t="e">
            <v>#VALUE!</v>
          </cell>
          <cell r="AN131" t="str">
            <v>..</v>
          </cell>
          <cell r="AO131" t="e">
            <v>#VALUE!</v>
          </cell>
          <cell r="AP131" t="e">
            <v>#VALUE!</v>
          </cell>
          <cell r="AQ131" t="e">
            <v>#VALUE!</v>
          </cell>
          <cell r="AR131" t="str">
            <v>..</v>
          </cell>
        </row>
        <row r="132">
          <cell r="E132">
            <v>15696313.1833537</v>
          </cell>
          <cell r="F132" t="e">
            <v>#VALUE!</v>
          </cell>
          <cell r="G132" t="str">
            <v>Turkmenistan</v>
          </cell>
          <cell r="H132">
            <v>15696313.1833537</v>
          </cell>
          <cell r="I132" t="e">
            <v>#VALUE!</v>
          </cell>
          <cell r="K132" t="e">
            <v>#VALUE!</v>
          </cell>
          <cell r="L132" t="e">
            <v>#VALUE!</v>
          </cell>
          <cell r="M132" t="e">
            <v>#VALUE!</v>
          </cell>
          <cell r="N132" t="e">
            <v>#VALUE!</v>
          </cell>
          <cell r="O132" t="str">
            <v>..</v>
          </cell>
          <cell r="P132" t="e">
            <v>#VALUE!</v>
          </cell>
          <cell r="Q132" t="e">
            <v>#VALUE!</v>
          </cell>
          <cell r="R132" t="e">
            <v>#VALUE!</v>
          </cell>
          <cell r="S132" t="e">
            <v>#VALUE!</v>
          </cell>
          <cell r="T132" t="e">
            <v>#VALUE!</v>
          </cell>
          <cell r="U132" t="e">
            <v>#VALUE!</v>
          </cell>
          <cell r="V132" t="e">
            <v>#VALUE!</v>
          </cell>
          <cell r="W132" t="e">
            <v>#VALUE!</v>
          </cell>
          <cell r="X132" t="e">
            <v>#VALUE!</v>
          </cell>
          <cell r="Y132" t="str">
            <v>..</v>
          </cell>
          <cell r="Z132" t="e">
            <v>#VALUE!</v>
          </cell>
          <cell r="AA132" t="e">
            <v>#VALUE!</v>
          </cell>
          <cell r="AB132" t="e">
            <v>#VALUE!</v>
          </cell>
          <cell r="AC132" t="e">
            <v>#VALUE!</v>
          </cell>
          <cell r="AD132" t="e">
            <v>#VALUE!</v>
          </cell>
          <cell r="AE132" t="e">
            <v>#VALUE!</v>
          </cell>
          <cell r="AF132" t="e">
            <v>#VALUE!</v>
          </cell>
          <cell r="AG132" t="e">
            <v>#VALUE!</v>
          </cell>
          <cell r="AH132" t="e">
            <v>#VALUE!</v>
          </cell>
          <cell r="AI132">
            <v>0.57686229417513857</v>
          </cell>
          <cell r="AJ132">
            <v>0.58040619776947133</v>
          </cell>
          <cell r="AK132">
            <v>0.5839501013638041</v>
          </cell>
          <cell r="AL132">
            <v>0.58749400495813686</v>
          </cell>
          <cell r="AM132">
            <v>0.59103790855246963</v>
          </cell>
          <cell r="AN132">
            <v>0.59458181214680261</v>
          </cell>
          <cell r="AO132">
            <v>0.59868929809936766</v>
          </cell>
          <cell r="AP132">
            <v>0.60279678405193271</v>
          </cell>
          <cell r="AQ132">
            <v>0.60690427000449776</v>
          </cell>
          <cell r="AR132">
            <v>0.61101175595706281</v>
          </cell>
        </row>
        <row r="133">
          <cell r="E133">
            <v>25413669.173181102</v>
          </cell>
          <cell r="F133" t="e">
            <v>#VALUE!</v>
          </cell>
          <cell r="G133" t="str">
            <v>Uganda</v>
          </cell>
          <cell r="H133">
            <v>25413669.173181102</v>
          </cell>
          <cell r="I133" t="e">
            <v>#VALUE!</v>
          </cell>
          <cell r="K133" t="e">
            <v>#VALUE!</v>
          </cell>
          <cell r="L133" t="e">
            <v>#VALUE!</v>
          </cell>
          <cell r="M133" t="e">
            <v>#VALUE!</v>
          </cell>
          <cell r="N133" t="e">
            <v>#VALUE!</v>
          </cell>
          <cell r="O133" t="str">
            <v>..</v>
          </cell>
          <cell r="P133" t="e">
            <v>#VALUE!</v>
          </cell>
          <cell r="Q133" t="e">
            <v>#VALUE!</v>
          </cell>
          <cell r="R133" t="e">
            <v>#VALUE!</v>
          </cell>
          <cell r="S133" t="e">
            <v>#VALUE!</v>
          </cell>
          <cell r="T133" t="e">
            <v>#VALUE!</v>
          </cell>
          <cell r="U133" t="e">
            <v>#VALUE!</v>
          </cell>
          <cell r="V133" t="e">
            <v>#VALUE!</v>
          </cell>
          <cell r="W133" t="e">
            <v>#VALUE!</v>
          </cell>
          <cell r="X133" t="e">
            <v>#VALUE!</v>
          </cell>
          <cell r="Y133" t="str">
            <v>..</v>
          </cell>
          <cell r="Z133" t="e">
            <v>#VALUE!</v>
          </cell>
          <cell r="AA133" t="e">
            <v>#VALUE!</v>
          </cell>
          <cell r="AB133" t="e">
            <v>#VALUE!</v>
          </cell>
          <cell r="AC133" t="e">
            <v>#VALUE!</v>
          </cell>
          <cell r="AD133" t="e">
            <v>#VALUE!</v>
          </cell>
          <cell r="AE133" t="e">
            <v>#VALUE!</v>
          </cell>
          <cell r="AF133" t="e">
            <v>#VALUE!</v>
          </cell>
          <cell r="AG133" t="e">
            <v>#VALUE!</v>
          </cell>
          <cell r="AH133" t="e">
            <v>#VALUE!</v>
          </cell>
          <cell r="AI133">
            <v>0.52676645859591897</v>
          </cell>
          <cell r="AJ133">
            <v>0.53649050094790407</v>
          </cell>
          <cell r="AK133">
            <v>0.54621454329988917</v>
          </cell>
          <cell r="AL133">
            <v>0.55593858565187426</v>
          </cell>
          <cell r="AM133">
            <v>0.56566262800385936</v>
          </cell>
          <cell r="AN133">
            <v>0.57538667035584468</v>
          </cell>
          <cell r="AO133">
            <v>0.58145124663677628</v>
          </cell>
          <cell r="AP133">
            <v>0.58751582291770788</v>
          </cell>
          <cell r="AQ133">
            <v>0.59358039919863947</v>
          </cell>
          <cell r="AR133">
            <v>0.59964497547957096</v>
          </cell>
        </row>
        <row r="134">
          <cell r="E134">
            <v>102502059.696814</v>
          </cell>
          <cell r="F134" t="e">
            <v>#VALUE!</v>
          </cell>
          <cell r="G134" t="str">
            <v>Ukraine</v>
          </cell>
          <cell r="H134">
            <v>102502059.696814</v>
          </cell>
          <cell r="I134" t="e">
            <v>#VALUE!</v>
          </cell>
          <cell r="K134" t="e">
            <v>#VALUE!</v>
          </cell>
          <cell r="L134" t="e">
            <v>#VALUE!</v>
          </cell>
          <cell r="M134" t="e">
            <v>#VALUE!</v>
          </cell>
          <cell r="N134" t="e">
            <v>#VALUE!</v>
          </cell>
          <cell r="O134" t="str">
            <v>..</v>
          </cell>
          <cell r="P134" t="e">
            <v>#VALUE!</v>
          </cell>
          <cell r="Q134" t="e">
            <v>#VALUE!</v>
          </cell>
          <cell r="R134" t="e">
            <v>#VALUE!</v>
          </cell>
          <cell r="S134" t="e">
            <v>#VALUE!</v>
          </cell>
          <cell r="T134" t="e">
            <v>#VALUE!</v>
          </cell>
          <cell r="U134" t="e">
            <v>#VALUE!</v>
          </cell>
          <cell r="V134" t="e">
            <v>#VALUE!</v>
          </cell>
          <cell r="W134" t="e">
            <v>#VALUE!</v>
          </cell>
          <cell r="X134" t="e">
            <v>#VALUE!</v>
          </cell>
          <cell r="Y134">
            <v>0.43450370638643349</v>
          </cell>
          <cell r="Z134">
            <v>0.4438857828885035</v>
          </cell>
          <cell r="AA134">
            <v>0.45326785939057351</v>
          </cell>
          <cell r="AB134">
            <v>0.46264993589264353</v>
          </cell>
          <cell r="AC134">
            <v>0.47203201239471354</v>
          </cell>
          <cell r="AD134">
            <v>0.48141408889678355</v>
          </cell>
          <cell r="AE134">
            <v>0.49079616539885357</v>
          </cell>
          <cell r="AF134">
            <v>0.50017824190092353</v>
          </cell>
          <cell r="AG134">
            <v>0.50956031840299354</v>
          </cell>
          <cell r="AH134">
            <v>0.51894239490506355</v>
          </cell>
          <cell r="AI134">
            <v>0.52832447140713357</v>
          </cell>
          <cell r="AJ134">
            <v>0.53488774229444336</v>
          </cell>
          <cell r="AK134">
            <v>0.54145101318175315</v>
          </cell>
          <cell r="AL134">
            <v>0.54801428406906294</v>
          </cell>
          <cell r="AM134">
            <v>0.55457755495637273</v>
          </cell>
          <cell r="AN134">
            <v>0.56114082584368274</v>
          </cell>
          <cell r="AO134">
            <v>0.56679813570614068</v>
          </cell>
          <cell r="AP134">
            <v>0.57245544556859862</v>
          </cell>
          <cell r="AQ134">
            <v>0.57811275543105656</v>
          </cell>
          <cell r="AR134">
            <v>0.58377006529351472</v>
          </cell>
        </row>
        <row r="135">
          <cell r="E135">
            <v>5179622.5806727596</v>
          </cell>
          <cell r="F135">
            <v>0.44124167253075841</v>
          </cell>
          <cell r="G135" t="str">
            <v>United Arab Emirates</v>
          </cell>
          <cell r="H135">
            <v>5179622.5806727596</v>
          </cell>
          <cell r="I135">
            <v>0.44633382886754758</v>
          </cell>
          <cell r="K135">
            <v>0.44972859975873991</v>
          </cell>
          <cell r="L135">
            <v>0.4514259852043363</v>
          </cell>
          <cell r="M135">
            <v>0.45312337064993224</v>
          </cell>
          <cell r="N135">
            <v>0.45482075609552863</v>
          </cell>
          <cell r="O135">
            <v>0.45651814154112519</v>
          </cell>
          <cell r="P135">
            <v>0.45821552698672141</v>
          </cell>
          <cell r="Q135">
            <v>0.45991291243231769</v>
          </cell>
          <cell r="R135">
            <v>0.46161029787791397</v>
          </cell>
          <cell r="S135">
            <v>0.46330768332351024</v>
          </cell>
          <cell r="T135">
            <v>0.46500506876910652</v>
          </cell>
          <cell r="U135">
            <v>0.4667024542147028</v>
          </cell>
          <cell r="V135">
            <v>0.46839983966029908</v>
          </cell>
          <cell r="W135">
            <v>0.47009722510589536</v>
          </cell>
          <cell r="X135">
            <v>0.47179461055149163</v>
          </cell>
          <cell r="Y135">
            <v>0.47349199599708769</v>
          </cell>
          <cell r="Z135">
            <v>0.47942776662233133</v>
          </cell>
          <cell r="AA135">
            <v>0.48536353724757497</v>
          </cell>
          <cell r="AB135">
            <v>0.49129930787281861</v>
          </cell>
          <cell r="AC135">
            <v>0.49723507849806226</v>
          </cell>
          <cell r="AD135">
            <v>0.5031708491233059</v>
          </cell>
          <cell r="AE135">
            <v>0.50910661974854954</v>
          </cell>
          <cell r="AF135">
            <v>0.51504239037379318</v>
          </cell>
          <cell r="AG135">
            <v>0.52097816099903682</v>
          </cell>
          <cell r="AH135">
            <v>0.52691393162428046</v>
          </cell>
          <cell r="AI135">
            <v>0.5328497022495241</v>
          </cell>
          <cell r="AJ135">
            <v>0.53951235921038709</v>
          </cell>
          <cell r="AK135">
            <v>0.54617501617125008</v>
          </cell>
          <cell r="AL135">
            <v>0.55283767313211307</v>
          </cell>
          <cell r="AM135">
            <v>0.55950033009297606</v>
          </cell>
          <cell r="AN135">
            <v>0.56616298705383927</v>
          </cell>
          <cell r="AO135">
            <v>0.57007723923284603</v>
          </cell>
          <cell r="AP135">
            <v>0.57399149141185279</v>
          </cell>
          <cell r="AQ135">
            <v>0.57790574359085956</v>
          </cell>
          <cell r="AR135">
            <v>0.58181999576986643</v>
          </cell>
        </row>
        <row r="136">
          <cell r="E136">
            <v>82533551.619034097</v>
          </cell>
          <cell r="F136">
            <v>0.29994161249984685</v>
          </cell>
          <cell r="G136" t="str">
            <v>United Kingdom</v>
          </cell>
          <cell r="H136">
            <v>82533551.619034097</v>
          </cell>
          <cell r="I136">
            <v>0.32130686837982303</v>
          </cell>
          <cell r="K136">
            <v>0.33555037229980655</v>
          </cell>
          <cell r="L136">
            <v>0.3426721242597992</v>
          </cell>
          <cell r="M136">
            <v>0.34979387621979185</v>
          </cell>
          <cell r="N136">
            <v>0.35691562817978273</v>
          </cell>
          <cell r="O136">
            <v>0.36403738013977388</v>
          </cell>
          <cell r="P136">
            <v>0.37115913209976598</v>
          </cell>
          <cell r="Q136">
            <v>0.37828088405975807</v>
          </cell>
          <cell r="R136">
            <v>0.38540263601975017</v>
          </cell>
          <cell r="S136">
            <v>0.39252438797974226</v>
          </cell>
          <cell r="T136">
            <v>0.39964613993973436</v>
          </cell>
          <cell r="U136">
            <v>0.40676789189972645</v>
          </cell>
          <cell r="V136">
            <v>0.41388964385971855</v>
          </cell>
          <cell r="W136">
            <v>0.42101139581971064</v>
          </cell>
          <cell r="X136">
            <v>0.42813314777970274</v>
          </cell>
          <cell r="Y136">
            <v>0.435254899739695</v>
          </cell>
          <cell r="Z136">
            <v>0.44243674981163122</v>
          </cell>
          <cell r="AA136">
            <v>0.44961859988356745</v>
          </cell>
          <cell r="AB136">
            <v>0.45680044995550367</v>
          </cell>
          <cell r="AC136">
            <v>0.4639823000274399</v>
          </cell>
          <cell r="AD136">
            <v>0.47116415009937612</v>
          </cell>
          <cell r="AE136">
            <v>0.47834600017131235</v>
          </cell>
          <cell r="AF136">
            <v>0.48552785024324857</v>
          </cell>
          <cell r="AG136">
            <v>0.4927097003151848</v>
          </cell>
          <cell r="AH136">
            <v>0.49989155038712102</v>
          </cell>
          <cell r="AI136">
            <v>0.50707340045905702</v>
          </cell>
          <cell r="AJ136">
            <v>0.51614592042323859</v>
          </cell>
          <cell r="AK136">
            <v>0.52521844038742016</v>
          </cell>
          <cell r="AL136">
            <v>0.53429096035160173</v>
          </cell>
          <cell r="AM136">
            <v>0.5433634803157833</v>
          </cell>
          <cell r="AN136">
            <v>0.55243600027996476</v>
          </cell>
          <cell r="AO136">
            <v>0.55810561704221129</v>
          </cell>
          <cell r="AP136">
            <v>0.56377523380445782</v>
          </cell>
          <cell r="AQ136">
            <v>0.56944485056670435</v>
          </cell>
          <cell r="AR136">
            <v>0.57511446732895077</v>
          </cell>
        </row>
        <row r="137">
          <cell r="E137">
            <v>1177762975.5308399</v>
          </cell>
          <cell r="F137">
            <v>0.39707969170403423</v>
          </cell>
          <cell r="G137" t="str">
            <v>United States of America</v>
          </cell>
          <cell r="H137">
            <v>1177762975.5308399</v>
          </cell>
          <cell r="I137">
            <v>0.40726968284917486</v>
          </cell>
          <cell r="K137">
            <v>0.41406301027926862</v>
          </cell>
          <cell r="L137">
            <v>0.41745967399431549</v>
          </cell>
          <cell r="M137">
            <v>0.42085633770936237</v>
          </cell>
          <cell r="N137">
            <v>0.42425300142440925</v>
          </cell>
          <cell r="O137">
            <v>0.42764966513945707</v>
          </cell>
          <cell r="P137">
            <v>0.431046328854504</v>
          </cell>
          <cell r="Q137">
            <v>0.43444299256955093</v>
          </cell>
          <cell r="R137">
            <v>0.43783965628459787</v>
          </cell>
          <cell r="S137">
            <v>0.4412363199996448</v>
          </cell>
          <cell r="T137">
            <v>0.44463298371469173</v>
          </cell>
          <cell r="U137">
            <v>0.44802964742973866</v>
          </cell>
          <cell r="V137">
            <v>0.4514263111447856</v>
          </cell>
          <cell r="W137">
            <v>0.45482297485983253</v>
          </cell>
          <cell r="X137">
            <v>0.45821963857487946</v>
          </cell>
          <cell r="Y137">
            <v>0.46161630228992617</v>
          </cell>
          <cell r="Z137">
            <v>0.46798664162197823</v>
          </cell>
          <cell r="AA137">
            <v>0.47435698095403028</v>
          </cell>
          <cell r="AB137">
            <v>0.48072732028608234</v>
          </cell>
          <cell r="AC137">
            <v>0.48709765961813439</v>
          </cell>
          <cell r="AD137">
            <v>0.49346799895018645</v>
          </cell>
          <cell r="AE137">
            <v>0.4998383382822385</v>
          </cell>
          <cell r="AF137">
            <v>0.50620867761429056</v>
          </cell>
          <cell r="AG137">
            <v>0.51257901694634267</v>
          </cell>
          <cell r="AH137">
            <v>0.51894935627839478</v>
          </cell>
          <cell r="AI137">
            <v>0.52531969561044678</v>
          </cell>
          <cell r="AJ137">
            <v>0.53022705786959312</v>
          </cell>
          <cell r="AK137">
            <v>0.53513442012873946</v>
          </cell>
          <cell r="AL137">
            <v>0.5400417823878858</v>
          </cell>
          <cell r="AM137">
            <v>0.54494914464703215</v>
          </cell>
          <cell r="AN137">
            <v>0.54985650690617849</v>
          </cell>
          <cell r="AO137">
            <v>0.55476343551109297</v>
          </cell>
          <cell r="AP137">
            <v>0.55967036411600746</v>
          </cell>
          <cell r="AQ137">
            <v>0.56457729272092194</v>
          </cell>
          <cell r="AR137">
            <v>0.56948422132583654</v>
          </cell>
        </row>
        <row r="138">
          <cell r="E138">
            <v>33575700.892823599</v>
          </cell>
          <cell r="F138" t="e">
            <v>#VALUE!</v>
          </cell>
          <cell r="G138" t="str">
            <v>Uruguay</v>
          </cell>
          <cell r="H138">
            <v>33575700.892823599</v>
          </cell>
          <cell r="I138" t="e">
            <v>#VALUE!</v>
          </cell>
          <cell r="K138" t="e">
            <v>#VALUE!</v>
          </cell>
          <cell r="L138" t="e">
            <v>#VALUE!</v>
          </cell>
          <cell r="M138" t="e">
            <v>#VALUE!</v>
          </cell>
          <cell r="N138" t="e">
            <v>#VALUE!</v>
          </cell>
          <cell r="O138" t="str">
            <v>..</v>
          </cell>
          <cell r="P138" t="e">
            <v>#VALUE!</v>
          </cell>
          <cell r="Q138" t="e">
            <v>#VALUE!</v>
          </cell>
          <cell r="R138" t="e">
            <v>#VALUE!</v>
          </cell>
          <cell r="S138" t="e">
            <v>#VALUE!</v>
          </cell>
          <cell r="T138" t="e">
            <v>#VALUE!</v>
          </cell>
          <cell r="U138" t="e">
            <v>#VALUE!</v>
          </cell>
          <cell r="V138" t="e">
            <v>#VALUE!</v>
          </cell>
          <cell r="W138" t="e">
            <v>#VALUE!</v>
          </cell>
          <cell r="X138" t="e">
            <v>#VALUE!</v>
          </cell>
          <cell r="Y138" t="str">
            <v>..</v>
          </cell>
          <cell r="Z138" t="e">
            <v>#VALUE!</v>
          </cell>
          <cell r="AA138" t="e">
            <v>#VALUE!</v>
          </cell>
          <cell r="AB138" t="e">
            <v>#VALUE!</v>
          </cell>
          <cell r="AC138" t="e">
            <v>#VALUE!</v>
          </cell>
          <cell r="AD138" t="e">
            <v>#VALUE!</v>
          </cell>
          <cell r="AE138" t="e">
            <v>#VALUE!</v>
          </cell>
          <cell r="AF138" t="e">
            <v>#VALUE!</v>
          </cell>
          <cell r="AG138" t="e">
            <v>#VALUE!</v>
          </cell>
          <cell r="AH138" t="e">
            <v>#VALUE!</v>
          </cell>
          <cell r="AI138" t="str">
            <v>..</v>
          </cell>
          <cell r="AJ138" t="e">
            <v>#VALUE!</v>
          </cell>
          <cell r="AK138" t="e">
            <v>#VALUE!</v>
          </cell>
          <cell r="AL138" t="e">
            <v>#VALUE!</v>
          </cell>
          <cell r="AM138" t="e">
            <v>#VALUE!</v>
          </cell>
          <cell r="AN138">
            <v>0.55162729607491434</v>
          </cell>
          <cell r="AO138">
            <v>0.55505161047548446</v>
          </cell>
          <cell r="AP138">
            <v>0.55847592487605457</v>
          </cell>
          <cell r="AQ138">
            <v>0.56190023927662469</v>
          </cell>
          <cell r="AR138">
            <v>0.56532455367719492</v>
          </cell>
        </row>
        <row r="139">
          <cell r="E139">
            <v>24303517.5125864</v>
          </cell>
          <cell r="F139" t="e">
            <v>#VALUE!</v>
          </cell>
          <cell r="G139" t="str">
            <v>Uzbekistan</v>
          </cell>
          <cell r="H139">
            <v>24303517.5125864</v>
          </cell>
          <cell r="I139" t="e">
            <v>#VALUE!</v>
          </cell>
          <cell r="K139" t="e">
            <v>#VALUE!</v>
          </cell>
          <cell r="L139" t="e">
            <v>#VALUE!</v>
          </cell>
          <cell r="M139" t="e">
            <v>#VALUE!</v>
          </cell>
          <cell r="N139" t="e">
            <v>#VALUE!</v>
          </cell>
          <cell r="O139" t="str">
            <v>..</v>
          </cell>
          <cell r="P139" t="e">
            <v>#VALUE!</v>
          </cell>
          <cell r="Q139" t="e">
            <v>#VALUE!</v>
          </cell>
          <cell r="R139" t="e">
            <v>#VALUE!</v>
          </cell>
          <cell r="S139" t="e">
            <v>#VALUE!</v>
          </cell>
          <cell r="T139" t="e">
            <v>#VALUE!</v>
          </cell>
          <cell r="U139" t="e">
            <v>#VALUE!</v>
          </cell>
          <cell r="V139" t="e">
            <v>#VALUE!</v>
          </cell>
          <cell r="W139" t="e">
            <v>#VALUE!</v>
          </cell>
          <cell r="X139" t="e">
            <v>#VALUE!</v>
          </cell>
          <cell r="Y139" t="str">
            <v>..</v>
          </cell>
          <cell r="Z139" t="e">
            <v>#VALUE!</v>
          </cell>
          <cell r="AA139" t="e">
            <v>#VALUE!</v>
          </cell>
          <cell r="AB139" t="e">
            <v>#VALUE!</v>
          </cell>
          <cell r="AC139" t="e">
            <v>#VALUE!</v>
          </cell>
          <cell r="AD139" t="e">
            <v>#VALUE!</v>
          </cell>
          <cell r="AE139" t="e">
            <v>#VALUE!</v>
          </cell>
          <cell r="AF139" t="e">
            <v>#VALUE!</v>
          </cell>
          <cell r="AG139" t="e">
            <v>#VALUE!</v>
          </cell>
          <cell r="AH139" t="e">
            <v>#VALUE!</v>
          </cell>
          <cell r="AI139">
            <v>0.52321257186988868</v>
          </cell>
          <cell r="AJ139">
            <v>0.52724111235441717</v>
          </cell>
          <cell r="AK139">
            <v>0.53126965283894567</v>
          </cell>
          <cell r="AL139">
            <v>0.53529819332347417</v>
          </cell>
          <cell r="AM139">
            <v>0.53932673380800267</v>
          </cell>
          <cell r="AN139">
            <v>0.54335527429253117</v>
          </cell>
          <cell r="AO139">
            <v>0.54851666058640847</v>
          </cell>
          <cell r="AP139">
            <v>0.55367804688028577</v>
          </cell>
          <cell r="AQ139">
            <v>0.55883943317416307</v>
          </cell>
          <cell r="AR139">
            <v>0.56400081946804048</v>
          </cell>
        </row>
        <row r="140">
          <cell r="E140">
            <v>84309750.433202803</v>
          </cell>
          <cell r="F140">
            <v>0.28346790836238078</v>
          </cell>
          <cell r="G140" t="str">
            <v>Venezuela, Bolivarian Republic of</v>
          </cell>
          <cell r="H140">
            <v>84309750.433202803</v>
          </cell>
          <cell r="I140">
            <v>0.30349660640894882</v>
          </cell>
          <cell r="K140">
            <v>0.31684907177332811</v>
          </cell>
          <cell r="L140">
            <v>0.32352530445551864</v>
          </cell>
          <cell r="M140">
            <v>0.33020153713770739</v>
          </cell>
          <cell r="N140">
            <v>0.33687776981989792</v>
          </cell>
          <cell r="O140">
            <v>0.34355400250208629</v>
          </cell>
          <cell r="P140">
            <v>0.35023023518427587</v>
          </cell>
          <cell r="Q140">
            <v>0.35690646786646546</v>
          </cell>
          <cell r="R140">
            <v>0.36358270054865505</v>
          </cell>
          <cell r="S140">
            <v>0.37025893323084463</v>
          </cell>
          <cell r="T140">
            <v>0.37693516591303422</v>
          </cell>
          <cell r="U140">
            <v>0.38361139859522381</v>
          </cell>
          <cell r="V140">
            <v>0.39028763127741339</v>
          </cell>
          <cell r="W140">
            <v>0.39696386395960298</v>
          </cell>
          <cell r="X140">
            <v>0.40364009664179257</v>
          </cell>
          <cell r="Y140">
            <v>0.41031632932398221</v>
          </cell>
          <cell r="Z140">
            <v>0.4154026890406749</v>
          </cell>
          <cell r="AA140">
            <v>0.42048904875736759</v>
          </cell>
          <cell r="AB140">
            <v>0.42557540847406028</v>
          </cell>
          <cell r="AC140">
            <v>0.43066176819075297</v>
          </cell>
          <cell r="AD140">
            <v>0.43574812790744566</v>
          </cell>
          <cell r="AE140">
            <v>0.44083448762413835</v>
          </cell>
          <cell r="AF140">
            <v>0.44592084734083104</v>
          </cell>
          <cell r="AG140">
            <v>0.45100720705752373</v>
          </cell>
          <cell r="AH140">
            <v>0.45609356677421642</v>
          </cell>
          <cell r="AI140">
            <v>0.46117992649090916</v>
          </cell>
          <cell r="AJ140">
            <v>0.46979482613704893</v>
          </cell>
          <cell r="AK140">
            <v>0.47840972578318869</v>
          </cell>
          <cell r="AL140">
            <v>0.48702462542932845</v>
          </cell>
          <cell r="AM140">
            <v>0.49563952507546821</v>
          </cell>
          <cell r="AN140">
            <v>0.50425442472160786</v>
          </cell>
          <cell r="AO140">
            <v>0.51186043027288419</v>
          </cell>
          <cell r="AP140">
            <v>0.51946643582416052</v>
          </cell>
          <cell r="AQ140">
            <v>0.52707244137543685</v>
          </cell>
          <cell r="AR140">
            <v>0.5346784469267134</v>
          </cell>
        </row>
        <row r="141">
          <cell r="E141">
            <v>94043641.209282607</v>
          </cell>
          <cell r="F141">
            <v>0.35576332323187199</v>
          </cell>
          <cell r="G141" t="str">
            <v>Viet Nam</v>
          </cell>
          <cell r="H141">
            <v>94043641.209282607</v>
          </cell>
          <cell r="I141">
            <v>0.36566763643284972</v>
          </cell>
          <cell r="K141">
            <v>0.3722705119001688</v>
          </cell>
          <cell r="L141">
            <v>0.37557194963382834</v>
          </cell>
          <cell r="M141">
            <v>0.37887338736748788</v>
          </cell>
          <cell r="N141">
            <v>0.38217482510114653</v>
          </cell>
          <cell r="O141">
            <v>0.38547626283480629</v>
          </cell>
          <cell r="P141">
            <v>0.38877770056846567</v>
          </cell>
          <cell r="Q141">
            <v>0.39207913830212504</v>
          </cell>
          <cell r="R141">
            <v>0.39538057603578441</v>
          </cell>
          <cell r="S141">
            <v>0.39868201376944379</v>
          </cell>
          <cell r="T141">
            <v>0.40198345150310316</v>
          </cell>
          <cell r="U141">
            <v>0.40528488923676254</v>
          </cell>
          <cell r="V141">
            <v>0.40858632697042191</v>
          </cell>
          <cell r="W141">
            <v>0.41188776470408128</v>
          </cell>
          <cell r="X141">
            <v>0.41518920243774066</v>
          </cell>
          <cell r="Y141">
            <v>0.4184906401714002</v>
          </cell>
          <cell r="Z141">
            <v>0.4217893423410376</v>
          </cell>
          <cell r="AA141">
            <v>0.425088044510675</v>
          </cell>
          <cell r="AB141">
            <v>0.4283867466803124</v>
          </cell>
          <cell r="AC141">
            <v>0.4316854488499498</v>
          </cell>
          <cell r="AD141">
            <v>0.43498415101958721</v>
          </cell>
          <cell r="AE141">
            <v>0.43828285318922461</v>
          </cell>
          <cell r="AF141">
            <v>0.44158155535886201</v>
          </cell>
          <cell r="AG141">
            <v>0.44488025752849941</v>
          </cell>
          <cell r="AH141">
            <v>0.44817895969813681</v>
          </cell>
          <cell r="AI141">
            <v>0.45147766186777427</v>
          </cell>
          <cell r="AJ141">
            <v>0.45803439285022307</v>
          </cell>
          <cell r="AK141">
            <v>0.46459112383267187</v>
          </cell>
          <cell r="AL141">
            <v>0.47114785481512067</v>
          </cell>
          <cell r="AM141">
            <v>0.47770458579756947</v>
          </cell>
          <cell r="AN141">
            <v>0.48426131678001816</v>
          </cell>
          <cell r="AO141">
            <v>0.49507034785177623</v>
          </cell>
          <cell r="AP141">
            <v>0.5058793789235343</v>
          </cell>
          <cell r="AQ141">
            <v>0.51668840999529242</v>
          </cell>
          <cell r="AR141">
            <v>0.52749744106705043</v>
          </cell>
        </row>
        <row r="142">
          <cell r="E142">
            <v>13492695.2639597</v>
          </cell>
          <cell r="F142" t="e">
            <v>#VALUE!</v>
          </cell>
          <cell r="G142" t="str">
            <v>Yemen</v>
          </cell>
          <cell r="H142">
            <v>13492695.2639597</v>
          </cell>
          <cell r="I142" t="e">
            <v>#VALUE!</v>
          </cell>
          <cell r="K142" t="e">
            <v>#VALUE!</v>
          </cell>
          <cell r="L142" t="e">
            <v>#VALUE!</v>
          </cell>
          <cell r="M142" t="e">
            <v>#VALUE!</v>
          </cell>
          <cell r="N142" t="e">
            <v>#VALUE!</v>
          </cell>
          <cell r="O142" t="str">
            <v>..</v>
          </cell>
          <cell r="P142" t="e">
            <v>#VALUE!</v>
          </cell>
          <cell r="Q142" t="e">
            <v>#VALUE!</v>
          </cell>
          <cell r="R142" t="e">
            <v>#VALUE!</v>
          </cell>
          <cell r="S142" t="e">
            <v>#VALUE!</v>
          </cell>
          <cell r="T142" t="e">
            <v>#VALUE!</v>
          </cell>
          <cell r="U142" t="e">
            <v>#VALUE!</v>
          </cell>
          <cell r="V142" t="e">
            <v>#VALUE!</v>
          </cell>
          <cell r="W142" t="e">
            <v>#VALUE!</v>
          </cell>
          <cell r="X142" t="e">
            <v>#VALUE!</v>
          </cell>
          <cell r="Y142" t="str">
            <v>..</v>
          </cell>
          <cell r="Z142" t="e">
            <v>#VALUE!</v>
          </cell>
          <cell r="AA142" t="e">
            <v>#VALUE!</v>
          </cell>
          <cell r="AB142" t="e">
            <v>#VALUE!</v>
          </cell>
          <cell r="AC142" t="e">
            <v>#VALUE!</v>
          </cell>
          <cell r="AD142" t="e">
            <v>#VALUE!</v>
          </cell>
          <cell r="AE142" t="e">
            <v>#VALUE!</v>
          </cell>
          <cell r="AF142" t="e">
            <v>#VALUE!</v>
          </cell>
          <cell r="AG142" t="e">
            <v>#VALUE!</v>
          </cell>
          <cell r="AH142" t="e">
            <v>#VALUE!</v>
          </cell>
          <cell r="AI142">
            <v>0.48815070601145483</v>
          </cell>
          <cell r="AJ142">
            <v>0.49363376298609135</v>
          </cell>
          <cell r="AK142">
            <v>0.49911681996072788</v>
          </cell>
          <cell r="AL142">
            <v>0.50459987693536446</v>
          </cell>
          <cell r="AM142">
            <v>0.51008293391000104</v>
          </cell>
          <cell r="AN142">
            <v>0.5155659908846375</v>
          </cell>
          <cell r="AO142">
            <v>0.52014249676869695</v>
          </cell>
          <cell r="AP142">
            <v>0.52471900265275639</v>
          </cell>
          <cell r="AQ142">
            <v>0.52929550853681584</v>
          </cell>
          <cell r="AR142">
            <v>0.5338720144208754</v>
          </cell>
        </row>
        <row r="143">
          <cell r="E143">
            <v>28586258.340992998</v>
          </cell>
          <cell r="F143">
            <v>0.43088524805722983</v>
          </cell>
          <cell r="G143" t="str">
            <v>Zambia</v>
          </cell>
          <cell r="H143">
            <v>28586258.340992998</v>
          </cell>
          <cell r="I143">
            <v>0.44210357598555561</v>
          </cell>
          <cell r="K143">
            <v>0.44958246127110613</v>
          </cell>
          <cell r="L143">
            <v>0.45332190391388139</v>
          </cell>
          <cell r="M143">
            <v>0.45706134655665664</v>
          </cell>
          <cell r="N143">
            <v>0.4608007891994319</v>
          </cell>
          <cell r="O143">
            <v>0.46454023184220755</v>
          </cell>
          <cell r="P143">
            <v>0.46827967448498276</v>
          </cell>
          <cell r="Q143">
            <v>0.47201911712775801</v>
          </cell>
          <cell r="R143">
            <v>0.47575855977053327</v>
          </cell>
          <cell r="S143">
            <v>0.47949800241330853</v>
          </cell>
          <cell r="T143">
            <v>0.48323744505608379</v>
          </cell>
          <cell r="U143">
            <v>0.48697688769885905</v>
          </cell>
          <cell r="V143">
            <v>0.49071633034163431</v>
          </cell>
          <cell r="W143">
            <v>0.49445577298440957</v>
          </cell>
          <cell r="X143">
            <v>0.49819521562718483</v>
          </cell>
          <cell r="Y143">
            <v>0.50193465826995987</v>
          </cell>
          <cell r="Z143">
            <v>0.49951634065622508</v>
          </cell>
          <cell r="AA143">
            <v>0.49709802304249029</v>
          </cell>
          <cell r="AB143">
            <v>0.4946797054287555</v>
          </cell>
          <cell r="AC143">
            <v>0.49226138781502071</v>
          </cell>
          <cell r="AD143">
            <v>0.48984307020128592</v>
          </cell>
          <cell r="AE143">
            <v>0.48742475258755114</v>
          </cell>
          <cell r="AF143">
            <v>0.48500643497381635</v>
          </cell>
          <cell r="AG143">
            <v>0.48258811736008156</v>
          </cell>
          <cell r="AH143">
            <v>0.48016979974634677</v>
          </cell>
          <cell r="AI143">
            <v>0.47775148213261226</v>
          </cell>
          <cell r="AJ143">
            <v>0.48339527677298477</v>
          </cell>
          <cell r="AK143">
            <v>0.48903907141335728</v>
          </cell>
          <cell r="AL143">
            <v>0.4946828660537298</v>
          </cell>
          <cell r="AM143">
            <v>0.50032666069410237</v>
          </cell>
          <cell r="AN143">
            <v>0.50597045533447493</v>
          </cell>
          <cell r="AO143">
            <v>0.51025427620587149</v>
          </cell>
          <cell r="AP143">
            <v>0.51453809707726816</v>
          </cell>
          <cell r="AQ143">
            <v>0.51882191794866483</v>
          </cell>
          <cell r="AR143">
            <v>0.52310573882006139</v>
          </cell>
        </row>
        <row r="144">
          <cell r="E144">
            <v>8957020.6656622197</v>
          </cell>
          <cell r="F144" t="e">
            <v>#VALUE!</v>
          </cell>
          <cell r="G144" t="str">
            <v>Zimbabwe</v>
          </cell>
          <cell r="H144">
            <v>8957020.6656622197</v>
          </cell>
          <cell r="I144" t="e">
            <v>#VALUE!</v>
          </cell>
          <cell r="K144" t="e">
            <v>#VALUE!</v>
          </cell>
          <cell r="L144" t="e">
            <v>#VALUE!</v>
          </cell>
          <cell r="M144" t="e">
            <v>#VALUE!</v>
          </cell>
          <cell r="N144" t="e">
            <v>#VALUE!</v>
          </cell>
          <cell r="O144" t="str">
            <v>..</v>
          </cell>
          <cell r="P144" t="e">
            <v>#VALUE!</v>
          </cell>
          <cell r="Q144" t="e">
            <v>#VALUE!</v>
          </cell>
          <cell r="R144" t="e">
            <v>#VALUE!</v>
          </cell>
          <cell r="S144" t="e">
            <v>#VALUE!</v>
          </cell>
          <cell r="T144" t="e">
            <v>#VALUE!</v>
          </cell>
          <cell r="U144" t="e">
            <v>#VALUE!</v>
          </cell>
          <cell r="V144" t="e">
            <v>#VALUE!</v>
          </cell>
          <cell r="W144" t="e">
            <v>#VALUE!</v>
          </cell>
          <cell r="X144" t="e">
            <v>#VALUE!</v>
          </cell>
          <cell r="Y144">
            <v>0.37633080132172764</v>
          </cell>
          <cell r="Z144">
            <v>0.38351920399283063</v>
          </cell>
          <cell r="AA144">
            <v>0.39070760666393362</v>
          </cell>
          <cell r="AB144">
            <v>0.3978960093350366</v>
          </cell>
          <cell r="AC144">
            <v>0.40508441200613959</v>
          </cell>
          <cell r="AD144">
            <v>0.41227281467724258</v>
          </cell>
          <cell r="AE144">
            <v>0.41946121734834557</v>
          </cell>
          <cell r="AF144">
            <v>0.42664962001944856</v>
          </cell>
          <cell r="AG144">
            <v>0.43383802269055155</v>
          </cell>
          <cell r="AH144">
            <v>0.44102642536165454</v>
          </cell>
          <cell r="AI144">
            <v>0.44821482803275764</v>
          </cell>
          <cell r="AJ144">
            <v>0.45545212759527703</v>
          </cell>
          <cell r="AK144">
            <v>0.46268942715779643</v>
          </cell>
          <cell r="AL144">
            <v>0.46992672672031582</v>
          </cell>
          <cell r="AM144">
            <v>0.47716402628283522</v>
          </cell>
          <cell r="AN144">
            <v>0.48440132584535467</v>
          </cell>
          <cell r="AO144">
            <v>0.49177847650586426</v>
          </cell>
          <cell r="AP144">
            <v>0.49915562716637385</v>
          </cell>
          <cell r="AQ144">
            <v>0.50653277782688344</v>
          </cell>
          <cell r="AR144">
            <v>0.51390992848739303</v>
          </cell>
        </row>
        <row r="145">
          <cell r="E145" t="e">
            <v>#VALUE!</v>
          </cell>
          <cell r="F145" t="e">
            <v>#VALUE!</v>
          </cell>
          <cell r="H145" t="e">
            <v>#VALUE!</v>
          </cell>
          <cell r="I145" t="e">
            <v>#VALUE!</v>
          </cell>
          <cell r="K145" t="e">
            <v>#VALUE!</v>
          </cell>
          <cell r="L145" t="e">
            <v>#VALUE!</v>
          </cell>
          <cell r="M145" t="e">
            <v>#VALUE!</v>
          </cell>
          <cell r="N145" t="e">
            <v>#VALUE!</v>
          </cell>
          <cell r="O145" t="str">
            <v>..</v>
          </cell>
          <cell r="P145" t="e">
            <v>#VALUE!</v>
          </cell>
          <cell r="Q145" t="e">
            <v>#VALUE!</v>
          </cell>
          <cell r="R145" t="e">
            <v>#VALUE!</v>
          </cell>
          <cell r="S145" t="e">
            <v>#VALUE!</v>
          </cell>
          <cell r="T145" t="e">
            <v>#VALUE!</v>
          </cell>
          <cell r="U145" t="e">
            <v>#VALUE!</v>
          </cell>
          <cell r="V145" t="e">
            <v>#VALUE!</v>
          </cell>
          <cell r="W145" t="e">
            <v>#VALUE!</v>
          </cell>
          <cell r="X145" t="e">
            <v>#VALUE!</v>
          </cell>
          <cell r="Y145" t="str">
            <v>..</v>
          </cell>
          <cell r="Z145" t="e">
            <v>#VALUE!</v>
          </cell>
          <cell r="AA145" t="e">
            <v>#VALUE!</v>
          </cell>
          <cell r="AB145" t="e">
            <v>#VALUE!</v>
          </cell>
          <cell r="AC145" t="e">
            <v>#VALUE!</v>
          </cell>
          <cell r="AD145" t="e">
            <v>#VALUE!</v>
          </cell>
          <cell r="AE145" t="e">
            <v>#VALUE!</v>
          </cell>
          <cell r="AF145" t="e">
            <v>#VALUE!</v>
          </cell>
          <cell r="AG145" t="e">
            <v>#VALUE!</v>
          </cell>
          <cell r="AH145" t="e">
            <v>#VALUE!</v>
          </cell>
          <cell r="AI145">
            <v>0.43782280275155644</v>
          </cell>
          <cell r="AJ145">
            <v>0.44845266540850243</v>
          </cell>
          <cell r="AK145">
            <v>0.45908252806544841</v>
          </cell>
          <cell r="AL145">
            <v>0.4697123907223944</v>
          </cell>
          <cell r="AM145">
            <v>0.48034225337934039</v>
          </cell>
          <cell r="AN145">
            <v>0.49097211603628638</v>
          </cell>
          <cell r="AO145">
            <v>0.49639141878009901</v>
          </cell>
          <cell r="AP145">
            <v>0.50181072152391171</v>
          </cell>
          <cell r="AQ145">
            <v>0.50723002426772434</v>
          </cell>
          <cell r="AR145">
            <v>0.51264932701153698</v>
          </cell>
        </row>
        <row r="146">
          <cell r="E146" t="e">
            <v>#VALUE!</v>
          </cell>
          <cell r="F146" t="e">
            <v>#VALUE!</v>
          </cell>
          <cell r="H146" t="e">
            <v>#VALUE!</v>
          </cell>
          <cell r="I146" t="e">
            <v>#VALUE!</v>
          </cell>
          <cell r="K146" t="e">
            <v>#VALUE!</v>
          </cell>
          <cell r="L146" t="e">
            <v>#VALUE!</v>
          </cell>
          <cell r="M146" t="e">
            <v>#VALUE!</v>
          </cell>
          <cell r="N146" t="e">
            <v>#VALUE!</v>
          </cell>
          <cell r="O146" t="str">
            <v>..</v>
          </cell>
          <cell r="P146" t="e">
            <v>#VALUE!</v>
          </cell>
          <cell r="Q146" t="e">
            <v>#VALUE!</v>
          </cell>
          <cell r="R146" t="e">
            <v>#VALUE!</v>
          </cell>
          <cell r="S146" t="e">
            <v>#VALUE!</v>
          </cell>
          <cell r="T146" t="e">
            <v>#VALUE!</v>
          </cell>
          <cell r="U146" t="e">
            <v>#VALUE!</v>
          </cell>
          <cell r="V146" t="e">
            <v>#VALUE!</v>
          </cell>
          <cell r="W146" t="e">
            <v>#VALUE!</v>
          </cell>
          <cell r="X146" t="e">
            <v>#VALUE!</v>
          </cell>
          <cell r="Y146">
            <v>0.52560730706778147</v>
          </cell>
          <cell r="Z146">
            <v>0.52229243728723862</v>
          </cell>
          <cell r="AA146">
            <v>0.51897756750669577</v>
          </cell>
          <cell r="AB146">
            <v>0.51566269772615292</v>
          </cell>
          <cell r="AC146">
            <v>0.51234782794561007</v>
          </cell>
          <cell r="AD146">
            <v>0.50903295816506722</v>
          </cell>
          <cell r="AE146">
            <v>0.50571808838452437</v>
          </cell>
          <cell r="AF146">
            <v>0.50240321860398152</v>
          </cell>
          <cell r="AG146">
            <v>0.49908834882343872</v>
          </cell>
          <cell r="AH146">
            <v>0.49577347904289593</v>
          </cell>
          <cell r="AI146">
            <v>0.4924586092623533</v>
          </cell>
          <cell r="AJ146">
            <v>0.49257118693426244</v>
          </cell>
          <cell r="AK146">
            <v>0.49268376460617158</v>
          </cell>
          <cell r="AL146">
            <v>0.49279634227808072</v>
          </cell>
          <cell r="AM146">
            <v>0.49290891994998987</v>
          </cell>
          <cell r="AN146">
            <v>0.49302149762189901</v>
          </cell>
          <cell r="AO146">
            <v>0.49847595975033804</v>
          </cell>
          <cell r="AP146">
            <v>0.50393042187877701</v>
          </cell>
          <cell r="AQ146">
            <v>0.50938488400721604</v>
          </cell>
          <cell r="AR146">
            <v>0.51483934613565507</v>
          </cell>
        </row>
        <row r="147">
          <cell r="E147" t="e">
            <v>#VALUE!</v>
          </cell>
          <cell r="F147" t="e">
            <v>#VALUE!</v>
          </cell>
          <cell r="H147" t="e">
            <v>#VALUE!</v>
          </cell>
          <cell r="I147" t="e">
            <v>#VALUE!</v>
          </cell>
          <cell r="K147" t="e">
            <v>#VALUE!</v>
          </cell>
          <cell r="L147" t="e">
            <v>#VALUE!</v>
          </cell>
          <cell r="M147" t="e">
            <v>#VALUE!</v>
          </cell>
          <cell r="N147" t="e">
            <v>#VALUE!</v>
          </cell>
          <cell r="O147" t="str">
            <v>..</v>
          </cell>
          <cell r="P147" t="e">
            <v>#VALUE!</v>
          </cell>
          <cell r="Q147" t="e">
            <v>#VALUE!</v>
          </cell>
          <cell r="R147" t="e">
            <v>#VALUE!</v>
          </cell>
          <cell r="S147" t="e">
            <v>#VALUE!</v>
          </cell>
          <cell r="T147" t="e">
            <v>#VALUE!</v>
          </cell>
          <cell r="U147" t="e">
            <v>#VALUE!</v>
          </cell>
          <cell r="V147" t="e">
            <v>#VALUE!</v>
          </cell>
          <cell r="W147" t="e">
            <v>#VALUE!</v>
          </cell>
          <cell r="X147" t="e">
            <v>#VALUE!</v>
          </cell>
          <cell r="Y147" t="str">
            <v>..</v>
          </cell>
          <cell r="Z147" t="e">
            <v>#VALUE!</v>
          </cell>
          <cell r="AA147" t="e">
            <v>#VALUE!</v>
          </cell>
          <cell r="AB147" t="e">
            <v>#VALUE!</v>
          </cell>
          <cell r="AC147" t="e">
            <v>#VALUE!</v>
          </cell>
          <cell r="AD147" t="e">
            <v>#VALUE!</v>
          </cell>
          <cell r="AE147" t="e">
            <v>#VALUE!</v>
          </cell>
          <cell r="AF147" t="e">
            <v>#VALUE!</v>
          </cell>
          <cell r="AG147" t="e">
            <v>#VALUE!</v>
          </cell>
          <cell r="AH147" t="e">
            <v>#VALUE!</v>
          </cell>
          <cell r="AI147" t="str">
            <v>..</v>
          </cell>
          <cell r="AJ147" t="e">
            <v>#VALUE!</v>
          </cell>
          <cell r="AK147" t="e">
            <v>#VALUE!</v>
          </cell>
          <cell r="AL147" t="e">
            <v>#VALUE!</v>
          </cell>
          <cell r="AM147" t="e">
            <v>#VALUE!</v>
          </cell>
          <cell r="AN147" t="str">
            <v>..</v>
          </cell>
          <cell r="AO147" t="e">
            <v>#VALUE!</v>
          </cell>
          <cell r="AP147" t="e">
            <v>#VALUE!</v>
          </cell>
          <cell r="AQ147" t="e">
            <v>#VALUE!</v>
          </cell>
          <cell r="AR147" t="str">
            <v>..</v>
          </cell>
        </row>
        <row r="148">
          <cell r="E148" t="e">
            <v>#VALUE!</v>
          </cell>
          <cell r="F148" t="e">
            <v>#VALUE!</v>
          </cell>
          <cell r="H148" t="e">
            <v>#VALUE!</v>
          </cell>
          <cell r="I148" t="e">
            <v>#VALUE!</v>
          </cell>
          <cell r="K148" t="e">
            <v>#VALUE!</v>
          </cell>
          <cell r="L148" t="e">
            <v>#VALUE!</v>
          </cell>
          <cell r="M148" t="e">
            <v>#VALUE!</v>
          </cell>
          <cell r="N148" t="e">
            <v>#VALUE!</v>
          </cell>
          <cell r="O148" t="str">
            <v>..</v>
          </cell>
          <cell r="P148" t="e">
            <v>#VALUE!</v>
          </cell>
          <cell r="Q148" t="e">
            <v>#VALUE!</v>
          </cell>
          <cell r="R148" t="e">
            <v>#VALUE!</v>
          </cell>
          <cell r="S148" t="e">
            <v>#VALUE!</v>
          </cell>
          <cell r="T148" t="e">
            <v>#VALUE!</v>
          </cell>
          <cell r="U148" t="e">
            <v>#VALUE!</v>
          </cell>
          <cell r="V148" t="e">
            <v>#VALUE!</v>
          </cell>
          <cell r="W148" t="e">
            <v>#VALUE!</v>
          </cell>
          <cell r="X148" t="e">
            <v>#VALUE!</v>
          </cell>
          <cell r="Y148" t="str">
            <v>..</v>
          </cell>
          <cell r="Z148" t="e">
            <v>#VALUE!</v>
          </cell>
          <cell r="AA148" t="e">
            <v>#VALUE!</v>
          </cell>
          <cell r="AB148" t="e">
            <v>#VALUE!</v>
          </cell>
          <cell r="AC148" t="e">
            <v>#VALUE!</v>
          </cell>
          <cell r="AD148" t="e">
            <v>#VALUE!</v>
          </cell>
          <cell r="AE148" t="e">
            <v>#VALUE!</v>
          </cell>
          <cell r="AF148" t="e">
            <v>#VALUE!</v>
          </cell>
          <cell r="AG148" t="e">
            <v>#VALUE!</v>
          </cell>
          <cell r="AH148" t="e">
            <v>#VALUE!</v>
          </cell>
          <cell r="AI148">
            <v>0.47874681926724477</v>
          </cell>
          <cell r="AJ148">
            <v>0.48347829090854855</v>
          </cell>
          <cell r="AK148">
            <v>0.48820976254985232</v>
          </cell>
          <cell r="AL148">
            <v>0.4929412341911561</v>
          </cell>
          <cell r="AM148">
            <v>0.49767270583245987</v>
          </cell>
          <cell r="AN148">
            <v>0.50240417747376365</v>
          </cell>
          <cell r="AO148">
            <v>0.50274497920668004</v>
          </cell>
          <cell r="AP148">
            <v>0.50308578093959644</v>
          </cell>
          <cell r="AQ148">
            <v>0.50342658267251283</v>
          </cell>
          <cell r="AR148">
            <v>0.50376738440542934</v>
          </cell>
        </row>
        <row r="149">
          <cell r="E149">
            <v>0.38316278697342732</v>
          </cell>
          <cell r="F149">
            <v>0.38681910236295725</v>
          </cell>
          <cell r="H149">
            <v>0.3941317331420171</v>
          </cell>
          <cell r="I149">
            <v>0.39778804853154615</v>
          </cell>
          <cell r="K149">
            <v>0.405100679310606</v>
          </cell>
          <cell r="L149">
            <v>0.40875699470013593</v>
          </cell>
          <cell r="M149">
            <v>0.41241331008966586</v>
          </cell>
          <cell r="N149">
            <v>0.4160696254791949</v>
          </cell>
          <cell r="O149">
            <v>0.41972594086872517</v>
          </cell>
          <cell r="P149">
            <v>0.42338225625825493</v>
          </cell>
          <cell r="Q149">
            <v>0.42703857164778469</v>
          </cell>
          <cell r="R149">
            <v>0.43069488703731446</v>
          </cell>
          <cell r="S149">
            <v>0.43435120242684422</v>
          </cell>
          <cell r="T149">
            <v>0.43800751781637398</v>
          </cell>
          <cell r="U149">
            <v>0.44166383320590374</v>
          </cell>
          <cell r="V149">
            <v>0.44532014859543351</v>
          </cell>
          <cell r="W149">
            <v>0.44897646398496327</v>
          </cell>
          <cell r="X149">
            <v>0.45263277937449303</v>
          </cell>
          <cell r="Y149">
            <v>0.45628909476402268</v>
          </cell>
          <cell r="Z149">
            <v>0.45495362455944899</v>
          </cell>
          <cell r="AA149">
            <v>0.45361815435487529</v>
          </cell>
          <cell r="AB149">
            <v>0.45228268415030159</v>
          </cell>
          <cell r="AC149">
            <v>0.4509472139457279</v>
          </cell>
          <cell r="AD149">
            <v>0.4496117437411542</v>
          </cell>
          <cell r="AE149">
            <v>0.44827627353658051</v>
          </cell>
          <cell r="AF149">
            <v>0.44694080333200681</v>
          </cell>
          <cell r="AG149">
            <v>0.44560533312743311</v>
          </cell>
          <cell r="AH149">
            <v>0.44426986292285942</v>
          </cell>
          <cell r="AI149">
            <v>0.44293439271828555</v>
          </cell>
          <cell r="AJ149">
            <v>0.44777318440133218</v>
          </cell>
          <cell r="AK149">
            <v>0.45261197608437881</v>
          </cell>
          <cell r="AL149">
            <v>0.45745076776742544</v>
          </cell>
          <cell r="AM149">
            <v>0.46228955945047207</v>
          </cell>
          <cell r="AN149">
            <v>0.46712835113351864</v>
          </cell>
          <cell r="AO149">
            <v>0.47515630218632721</v>
          </cell>
          <cell r="AP149">
            <v>0.48318425323913583</v>
          </cell>
          <cell r="AQ149">
            <v>0.49121220429194445</v>
          </cell>
          <cell r="AR149">
            <v>0.49924015534475302</v>
          </cell>
        </row>
        <row r="150">
          <cell r="E150" t="e">
            <v>#VALUE!</v>
          </cell>
          <cell r="F150" t="e">
            <v>#VALUE!</v>
          </cell>
          <cell r="H150" t="e">
            <v>#VALUE!</v>
          </cell>
          <cell r="I150" t="e">
            <v>#VALUE!</v>
          </cell>
          <cell r="K150" t="e">
            <v>#VALUE!</v>
          </cell>
          <cell r="L150" t="e">
            <v>#VALUE!</v>
          </cell>
          <cell r="M150" t="e">
            <v>#VALUE!</v>
          </cell>
          <cell r="N150" t="e">
            <v>#VALUE!</v>
          </cell>
          <cell r="O150" t="str">
            <v>..</v>
          </cell>
          <cell r="P150" t="e">
            <v>#VALUE!</v>
          </cell>
          <cell r="Q150" t="e">
            <v>#VALUE!</v>
          </cell>
          <cell r="R150" t="e">
            <v>#VALUE!</v>
          </cell>
          <cell r="S150" t="e">
            <v>#VALUE!</v>
          </cell>
          <cell r="T150" t="e">
            <v>#VALUE!</v>
          </cell>
          <cell r="U150" t="e">
            <v>#VALUE!</v>
          </cell>
          <cell r="V150" t="e">
            <v>#VALUE!</v>
          </cell>
          <cell r="W150" t="e">
            <v>#VALUE!</v>
          </cell>
          <cell r="X150" t="e">
            <v>#VALUE!</v>
          </cell>
          <cell r="Y150" t="str">
            <v>..</v>
          </cell>
          <cell r="Z150" t="e">
            <v>#VALUE!</v>
          </cell>
          <cell r="AA150" t="e">
            <v>#VALUE!</v>
          </cell>
          <cell r="AB150" t="e">
            <v>#VALUE!</v>
          </cell>
          <cell r="AC150" t="e">
            <v>#VALUE!</v>
          </cell>
          <cell r="AD150" t="e">
            <v>#VALUE!</v>
          </cell>
          <cell r="AE150" t="e">
            <v>#VALUE!</v>
          </cell>
          <cell r="AF150" t="e">
            <v>#VALUE!</v>
          </cell>
          <cell r="AG150" t="e">
            <v>#VALUE!</v>
          </cell>
          <cell r="AH150" t="e">
            <v>#VALUE!</v>
          </cell>
          <cell r="AI150" t="str">
            <v>..</v>
          </cell>
          <cell r="AJ150" t="e">
            <v>#VALUE!</v>
          </cell>
          <cell r="AK150" t="e">
            <v>#VALUE!</v>
          </cell>
          <cell r="AL150" t="e">
            <v>#VALUE!</v>
          </cell>
          <cell r="AM150" t="e">
            <v>#VALUE!</v>
          </cell>
          <cell r="AN150">
            <v>0.48261784835882826</v>
          </cell>
          <cell r="AO150">
            <v>0.48779173762557654</v>
          </cell>
          <cell r="AP150">
            <v>0.49296562689232482</v>
          </cell>
          <cell r="AQ150">
            <v>0.49813951615907309</v>
          </cell>
          <cell r="AR150">
            <v>0.50331340542582137</v>
          </cell>
        </row>
        <row r="151">
          <cell r="E151">
            <v>0.31871221659402504</v>
          </cell>
          <cell r="F151">
            <v>0.32272904256550916</v>
          </cell>
          <cell r="H151">
            <v>0.33076269450847917</v>
          </cell>
          <cell r="I151">
            <v>0.33477952047996329</v>
          </cell>
          <cell r="K151">
            <v>0.3428131724229333</v>
          </cell>
          <cell r="L151">
            <v>0.3468299983944183</v>
          </cell>
          <cell r="M151">
            <v>0.35084682436590242</v>
          </cell>
          <cell r="N151">
            <v>0.35486365033738743</v>
          </cell>
          <cell r="O151">
            <v>0.35888047630887215</v>
          </cell>
          <cell r="P151">
            <v>0.36289730228035688</v>
          </cell>
          <cell r="Q151">
            <v>0.36691412825184161</v>
          </cell>
          <cell r="R151">
            <v>0.37093095422332634</v>
          </cell>
          <cell r="S151">
            <v>0.37494778019481106</v>
          </cell>
          <cell r="T151">
            <v>0.37896460616629579</v>
          </cell>
          <cell r="U151">
            <v>0.38298143213778052</v>
          </cell>
          <cell r="V151">
            <v>0.38699825810926525</v>
          </cell>
          <cell r="W151">
            <v>0.39101508408074998</v>
          </cell>
          <cell r="X151">
            <v>0.3950319100522347</v>
          </cell>
          <cell r="Y151">
            <v>0.3990487360237196</v>
          </cell>
          <cell r="Z151">
            <v>0.40277318781260829</v>
          </cell>
          <cell r="AA151">
            <v>0.40649763960149699</v>
          </cell>
          <cell r="AB151">
            <v>0.41022209139038568</v>
          </cell>
          <cell r="AC151">
            <v>0.41394654317927437</v>
          </cell>
          <cell r="AD151">
            <v>0.41767099496816307</v>
          </cell>
          <cell r="AE151">
            <v>0.42139544675705176</v>
          </cell>
          <cell r="AF151">
            <v>0.42511989854594046</v>
          </cell>
          <cell r="AG151">
            <v>0.42884435033482915</v>
          </cell>
          <cell r="AH151">
            <v>0.43256880212371784</v>
          </cell>
          <cell r="AI151">
            <v>0.43629325391260632</v>
          </cell>
          <cell r="AJ151">
            <v>0.44508365630096902</v>
          </cell>
          <cell r="AK151">
            <v>0.45387405868933173</v>
          </cell>
          <cell r="AL151">
            <v>0.46266446107769443</v>
          </cell>
          <cell r="AM151">
            <v>0.47145486346605714</v>
          </cell>
          <cell r="AN151">
            <v>0.48024526585441984</v>
          </cell>
          <cell r="AO151">
            <v>0.48496938776104592</v>
          </cell>
          <cell r="AP151">
            <v>0.489693509667672</v>
          </cell>
          <cell r="AQ151">
            <v>0.49441763157429808</v>
          </cell>
          <cell r="AR151">
            <v>0.49914175348092404</v>
          </cell>
        </row>
        <row r="152">
          <cell r="E152">
            <v>0.25341269017155454</v>
          </cell>
          <cell r="F152">
            <v>0.25833871561964905</v>
          </cell>
          <cell r="H152">
            <v>0.26819076651583629</v>
          </cell>
          <cell r="I152">
            <v>0.27311679196393079</v>
          </cell>
          <cell r="K152">
            <v>0.28296884286011803</v>
          </cell>
          <cell r="L152">
            <v>0.28789486830821076</v>
          </cell>
          <cell r="M152">
            <v>0.29282089375630527</v>
          </cell>
          <cell r="N152">
            <v>0.29774691920439977</v>
          </cell>
          <cell r="O152">
            <v>0.30267294465249178</v>
          </cell>
          <cell r="P152">
            <v>0.30759897010058562</v>
          </cell>
          <cell r="Q152">
            <v>0.31252499554867946</v>
          </cell>
          <cell r="R152">
            <v>0.3174510209967733</v>
          </cell>
          <cell r="S152">
            <v>0.32237704644486714</v>
          </cell>
          <cell r="T152">
            <v>0.32730307189296098</v>
          </cell>
          <cell r="U152">
            <v>0.33222909734105482</v>
          </cell>
          <cell r="V152">
            <v>0.33715512278914866</v>
          </cell>
          <cell r="W152">
            <v>0.3420811482372425</v>
          </cell>
          <cell r="X152">
            <v>0.34700717368533635</v>
          </cell>
          <cell r="Y152">
            <v>0.3519331991334303</v>
          </cell>
          <cell r="Z152">
            <v>0.35898179364445165</v>
          </cell>
          <cell r="AA152">
            <v>0.36603038815547301</v>
          </cell>
          <cell r="AB152">
            <v>0.37307898266649436</v>
          </cell>
          <cell r="AC152">
            <v>0.38012757717751572</v>
          </cell>
          <cell r="AD152">
            <v>0.38717617168853707</v>
          </cell>
          <cell r="AE152">
            <v>0.39422476619955843</v>
          </cell>
          <cell r="AF152">
            <v>0.40127336071057979</v>
          </cell>
          <cell r="AG152">
            <v>0.40832195522160114</v>
          </cell>
          <cell r="AH152">
            <v>0.4153705497326225</v>
          </cell>
          <cell r="AI152">
            <v>0.42241914424364391</v>
          </cell>
          <cell r="AJ152">
            <v>0.43034768375173721</v>
          </cell>
          <cell r="AK152">
            <v>0.43827622325983051</v>
          </cell>
          <cell r="AL152">
            <v>0.44620476276792381</v>
          </cell>
          <cell r="AM152">
            <v>0.45413330227601711</v>
          </cell>
          <cell r="AN152">
            <v>0.46206184178411042</v>
          </cell>
          <cell r="AO152">
            <v>0.46917938529669789</v>
          </cell>
          <cell r="AP152">
            <v>0.47629692880928537</v>
          </cell>
          <cell r="AQ152">
            <v>0.48341447232187285</v>
          </cell>
          <cell r="AR152">
            <v>0.49053201583446027</v>
          </cell>
        </row>
        <row r="153">
          <cell r="E153" t="e">
            <v>#VALUE!</v>
          </cell>
          <cell r="F153" t="e">
            <v>#VALUE!</v>
          </cell>
          <cell r="H153" t="e">
            <v>#VALUE!</v>
          </cell>
          <cell r="I153" t="e">
            <v>#VALUE!</v>
          </cell>
          <cell r="K153" t="e">
            <v>#VALUE!</v>
          </cell>
          <cell r="L153" t="e">
            <v>#VALUE!</v>
          </cell>
          <cell r="M153" t="e">
            <v>#VALUE!</v>
          </cell>
          <cell r="N153" t="e">
            <v>#VALUE!</v>
          </cell>
          <cell r="O153" t="str">
            <v>..</v>
          </cell>
          <cell r="P153" t="e">
            <v>#VALUE!</v>
          </cell>
          <cell r="Q153" t="e">
            <v>#VALUE!</v>
          </cell>
          <cell r="R153" t="e">
            <v>#VALUE!</v>
          </cell>
          <cell r="S153" t="e">
            <v>#VALUE!</v>
          </cell>
          <cell r="T153" t="e">
            <v>#VALUE!</v>
          </cell>
          <cell r="U153" t="e">
            <v>#VALUE!</v>
          </cell>
          <cell r="V153" t="e">
            <v>#VALUE!</v>
          </cell>
          <cell r="W153" t="e">
            <v>#VALUE!</v>
          </cell>
          <cell r="X153" t="e">
            <v>#VALUE!</v>
          </cell>
          <cell r="Y153" t="str">
            <v>..</v>
          </cell>
          <cell r="Z153" t="e">
            <v>#VALUE!</v>
          </cell>
          <cell r="AA153" t="e">
            <v>#VALUE!</v>
          </cell>
          <cell r="AB153" t="e">
            <v>#VALUE!</v>
          </cell>
          <cell r="AC153" t="e">
            <v>#VALUE!</v>
          </cell>
          <cell r="AD153" t="e">
            <v>#VALUE!</v>
          </cell>
          <cell r="AE153" t="e">
            <v>#VALUE!</v>
          </cell>
          <cell r="AF153" t="e">
            <v>#VALUE!</v>
          </cell>
          <cell r="AG153" t="e">
            <v>#VALUE!</v>
          </cell>
          <cell r="AH153" t="e">
            <v>#VALUE!</v>
          </cell>
          <cell r="AI153">
            <v>0.40429480324733635</v>
          </cell>
          <cell r="AJ153">
            <v>0.41300539535807534</v>
          </cell>
          <cell r="AK153">
            <v>0.42171598746881434</v>
          </cell>
          <cell r="AL153">
            <v>0.43042657957955333</v>
          </cell>
          <cell r="AM153">
            <v>0.43913717169029232</v>
          </cell>
          <cell r="AN153">
            <v>0.44784776380103142</v>
          </cell>
          <cell r="AO153">
            <v>0.4577249407930194</v>
          </cell>
          <cell r="AP153">
            <v>0.46760211778500738</v>
          </cell>
          <cell r="AQ153">
            <v>0.47747929477699536</v>
          </cell>
          <cell r="AR153">
            <v>0.48735647176898322</v>
          </cell>
        </row>
        <row r="154">
          <cell r="E154" t="e">
            <v>#VALUE!</v>
          </cell>
          <cell r="F154" t="e">
            <v>#VALUE!</v>
          </cell>
          <cell r="H154" t="e">
            <v>#VALUE!</v>
          </cell>
          <cell r="I154" t="e">
            <v>#VALUE!</v>
          </cell>
          <cell r="K154" t="e">
            <v>#VALUE!</v>
          </cell>
          <cell r="L154" t="e">
            <v>#VALUE!</v>
          </cell>
          <cell r="M154" t="e">
            <v>#VALUE!</v>
          </cell>
          <cell r="N154" t="e">
            <v>#VALUE!</v>
          </cell>
          <cell r="O154" t="str">
            <v>..</v>
          </cell>
          <cell r="P154" t="e">
            <v>#VALUE!</v>
          </cell>
          <cell r="Q154" t="e">
            <v>#VALUE!</v>
          </cell>
          <cell r="R154" t="e">
            <v>#VALUE!</v>
          </cell>
          <cell r="S154" t="e">
            <v>#VALUE!</v>
          </cell>
          <cell r="T154" t="e">
            <v>#VALUE!</v>
          </cell>
          <cell r="U154" t="e">
            <v>#VALUE!</v>
          </cell>
          <cell r="V154" t="e">
            <v>#VALUE!</v>
          </cell>
          <cell r="W154" t="e">
            <v>#VALUE!</v>
          </cell>
          <cell r="X154" t="e">
            <v>#VALUE!</v>
          </cell>
          <cell r="Y154" t="str">
            <v>..</v>
          </cell>
          <cell r="Z154" t="e">
            <v>#VALUE!</v>
          </cell>
          <cell r="AA154" t="e">
            <v>#VALUE!</v>
          </cell>
          <cell r="AB154" t="e">
            <v>#VALUE!</v>
          </cell>
          <cell r="AC154" t="e">
            <v>#VALUE!</v>
          </cell>
          <cell r="AD154" t="e">
            <v>#VALUE!</v>
          </cell>
          <cell r="AE154" t="e">
            <v>#VALUE!</v>
          </cell>
          <cell r="AF154" t="e">
            <v>#VALUE!</v>
          </cell>
          <cell r="AG154" t="e">
            <v>#VALUE!</v>
          </cell>
          <cell r="AH154" t="e">
            <v>#VALUE!</v>
          </cell>
          <cell r="AI154">
            <v>0.38372330277815431</v>
          </cell>
          <cell r="AJ154">
            <v>0.39602826822557702</v>
          </cell>
          <cell r="AK154">
            <v>0.40833323367299973</v>
          </cell>
          <cell r="AL154">
            <v>0.42063819912042244</v>
          </cell>
          <cell r="AM154">
            <v>0.43294316456784515</v>
          </cell>
          <cell r="AN154">
            <v>0.44524813001526775</v>
          </cell>
          <cell r="AO154">
            <v>0.45415669320869817</v>
          </cell>
          <cell r="AP154">
            <v>0.46306525640212859</v>
          </cell>
          <cell r="AQ154">
            <v>0.47197381959555901</v>
          </cell>
          <cell r="AR154">
            <v>0.48088238278898943</v>
          </cell>
        </row>
        <row r="155">
          <cell r="E155">
            <v>0.25958656863511287</v>
          </cell>
          <cell r="F155">
            <v>0.26152948431955769</v>
          </cell>
          <cell r="H155">
            <v>0.26541531568844734</v>
          </cell>
          <cell r="I155">
            <v>0.26735823137289172</v>
          </cell>
          <cell r="K155">
            <v>0.27124406274178137</v>
          </cell>
          <cell r="L155">
            <v>0.27318697842622619</v>
          </cell>
          <cell r="M155">
            <v>0.27512989411067057</v>
          </cell>
          <cell r="N155">
            <v>0.27707280979511539</v>
          </cell>
          <cell r="O155">
            <v>0.27901572547955983</v>
          </cell>
          <cell r="P155">
            <v>0.28095864116400454</v>
          </cell>
          <cell r="Q155">
            <v>0.28290155684844925</v>
          </cell>
          <cell r="R155">
            <v>0.28484447253289397</v>
          </cell>
          <cell r="S155">
            <v>0.28678738821733868</v>
          </cell>
          <cell r="T155">
            <v>0.28873030390178339</v>
          </cell>
          <cell r="U155">
            <v>0.2906732195862281</v>
          </cell>
          <cell r="V155">
            <v>0.29261613527067282</v>
          </cell>
          <cell r="W155">
            <v>0.29455905095511753</v>
          </cell>
          <cell r="X155">
            <v>0.29650196663956224</v>
          </cell>
          <cell r="Y155">
            <v>0.29844488232400684</v>
          </cell>
          <cell r="Z155">
            <v>0.30658164730561133</v>
          </cell>
          <cell r="AA155">
            <v>0.31471841228721581</v>
          </cell>
          <cell r="AB155">
            <v>0.32285517726882029</v>
          </cell>
          <cell r="AC155">
            <v>0.33099194225042478</v>
          </cell>
          <cell r="AD155">
            <v>0.33912870723202926</v>
          </cell>
          <cell r="AE155">
            <v>0.34726547221363374</v>
          </cell>
          <cell r="AF155">
            <v>0.35540223719523822</v>
          </cell>
          <cell r="AG155">
            <v>0.36353900217684271</v>
          </cell>
          <cell r="AH155">
            <v>0.37167576715844719</v>
          </cell>
          <cell r="AI155">
            <v>0.37981253214005145</v>
          </cell>
          <cell r="AJ155">
            <v>0.39112802862373242</v>
          </cell>
          <cell r="AK155">
            <v>0.40244352510741338</v>
          </cell>
          <cell r="AL155">
            <v>0.41375902159109434</v>
          </cell>
          <cell r="AM155">
            <v>0.42507451807477531</v>
          </cell>
          <cell r="AN155">
            <v>0.43639001455845622</v>
          </cell>
          <cell r="AO155">
            <v>0.44569026934484951</v>
          </cell>
          <cell r="AP155">
            <v>0.4549905241312428</v>
          </cell>
          <cell r="AQ155">
            <v>0.46429077891763609</v>
          </cell>
          <cell r="AR155">
            <v>0.47359103370402944</v>
          </cell>
        </row>
        <row r="156">
          <cell r="E156">
            <v>0.31393556744060191</v>
          </cell>
          <cell r="F156">
            <v>0.31958386445588438</v>
          </cell>
          <cell r="H156">
            <v>0.33088045848645109</v>
          </cell>
          <cell r="I156">
            <v>0.33652875550173533</v>
          </cell>
          <cell r="K156">
            <v>0.34782534953230027</v>
          </cell>
          <cell r="L156">
            <v>0.35347364654758451</v>
          </cell>
          <cell r="M156">
            <v>0.35912194356286697</v>
          </cell>
          <cell r="N156">
            <v>0.36477024057815122</v>
          </cell>
          <cell r="O156">
            <v>0.37041853759343391</v>
          </cell>
          <cell r="P156">
            <v>0.37606683460871715</v>
          </cell>
          <cell r="Q156">
            <v>0.38171513162400039</v>
          </cell>
          <cell r="R156">
            <v>0.38736342863928364</v>
          </cell>
          <cell r="S156">
            <v>0.39301172565456688</v>
          </cell>
          <cell r="T156">
            <v>0.39866002266985012</v>
          </cell>
          <cell r="U156">
            <v>0.40430831968513337</v>
          </cell>
          <cell r="V156">
            <v>0.40995661670041661</v>
          </cell>
          <cell r="W156">
            <v>0.41560491371569985</v>
          </cell>
          <cell r="X156">
            <v>0.4212532107309831</v>
          </cell>
          <cell r="Y156">
            <v>0.4269015077462664</v>
          </cell>
          <cell r="Z156">
            <v>0.42688130015812242</v>
          </cell>
          <cell r="AA156">
            <v>0.42686109256997845</v>
          </cell>
          <cell r="AB156">
            <v>0.42684088498183448</v>
          </cell>
          <cell r="AC156">
            <v>0.42682067739369051</v>
          </cell>
          <cell r="AD156">
            <v>0.42680046980554653</v>
          </cell>
          <cell r="AE156">
            <v>0.42678026221740256</v>
          </cell>
          <cell r="AF156">
            <v>0.42676005462925859</v>
          </cell>
          <cell r="AG156">
            <v>0.42673984704111462</v>
          </cell>
          <cell r="AH156">
            <v>0.42671963945297064</v>
          </cell>
          <cell r="AI156">
            <v>0.42669943186482667</v>
          </cell>
          <cell r="AJ156">
            <v>0.43118455823587504</v>
          </cell>
          <cell r="AK156">
            <v>0.4356696846069234</v>
          </cell>
          <cell r="AL156">
            <v>0.44015481097797177</v>
          </cell>
          <cell r="AM156">
            <v>0.44463993734902013</v>
          </cell>
          <cell r="AN156">
            <v>0.44912506372006844</v>
          </cell>
          <cell r="AO156">
            <v>0.45548986478718245</v>
          </cell>
          <cell r="AP156">
            <v>0.46185466585429646</v>
          </cell>
          <cell r="AQ156">
            <v>0.46821946692141048</v>
          </cell>
          <cell r="AR156">
            <v>0.47458426798852454</v>
          </cell>
        </row>
        <row r="157">
          <cell r="E157" t="e">
            <v>#VALUE!</v>
          </cell>
          <cell r="F157" t="e">
            <v>#VALUE!</v>
          </cell>
          <cell r="H157" t="e">
            <v>#VALUE!</v>
          </cell>
          <cell r="I157" t="e">
            <v>#VALUE!</v>
          </cell>
          <cell r="K157" t="e">
            <v>#VALUE!</v>
          </cell>
          <cell r="L157" t="e">
            <v>#VALUE!</v>
          </cell>
          <cell r="M157" t="e">
            <v>#VALUE!</v>
          </cell>
          <cell r="N157" t="e">
            <v>#VALUE!</v>
          </cell>
          <cell r="O157" t="str">
            <v>..</v>
          </cell>
          <cell r="P157" t="e">
            <v>#VALUE!</v>
          </cell>
          <cell r="Q157" t="e">
            <v>#VALUE!</v>
          </cell>
          <cell r="R157" t="e">
            <v>#VALUE!</v>
          </cell>
          <cell r="S157" t="e">
            <v>#VALUE!</v>
          </cell>
          <cell r="T157" t="e">
            <v>#VALUE!</v>
          </cell>
          <cell r="U157" t="e">
            <v>#VALUE!</v>
          </cell>
          <cell r="V157" t="e">
            <v>#VALUE!</v>
          </cell>
          <cell r="W157" t="e">
            <v>#VALUE!</v>
          </cell>
          <cell r="X157" t="e">
            <v>#VALUE!</v>
          </cell>
          <cell r="Y157" t="str">
            <v>..</v>
          </cell>
          <cell r="Z157" t="e">
            <v>#VALUE!</v>
          </cell>
          <cell r="AA157" t="e">
            <v>#VALUE!</v>
          </cell>
          <cell r="AB157" t="e">
            <v>#VALUE!</v>
          </cell>
          <cell r="AC157" t="e">
            <v>#VALUE!</v>
          </cell>
          <cell r="AD157" t="e">
            <v>#VALUE!</v>
          </cell>
          <cell r="AE157" t="e">
            <v>#VALUE!</v>
          </cell>
          <cell r="AF157" t="e">
            <v>#VALUE!</v>
          </cell>
          <cell r="AG157" t="e">
            <v>#VALUE!</v>
          </cell>
          <cell r="AH157" t="e">
            <v>#VALUE!</v>
          </cell>
          <cell r="AI157">
            <v>0.42697325214036846</v>
          </cell>
          <cell r="AJ157">
            <v>0.43452082051042329</v>
          </cell>
          <cell r="AK157">
            <v>0.44206838888047811</v>
          </cell>
          <cell r="AL157">
            <v>0.44961595725053294</v>
          </cell>
          <cell r="AM157">
            <v>0.45716352562058776</v>
          </cell>
          <cell r="AN157">
            <v>0.46471109399064248</v>
          </cell>
          <cell r="AO157">
            <v>0.46932114090375665</v>
          </cell>
          <cell r="AP157">
            <v>0.47393118781687082</v>
          </cell>
          <cell r="AQ157">
            <v>0.478541234729985</v>
          </cell>
          <cell r="AR157">
            <v>0.48315128164309923</v>
          </cell>
        </row>
        <row r="158">
          <cell r="E158" t="e">
            <v>#VALUE!</v>
          </cell>
          <cell r="F158" t="e">
            <v>#VALUE!</v>
          </cell>
          <cell r="H158" t="e">
            <v>#VALUE!</v>
          </cell>
          <cell r="I158" t="e">
            <v>#VALUE!</v>
          </cell>
          <cell r="K158" t="e">
            <v>#VALUE!</v>
          </cell>
          <cell r="L158" t="e">
            <v>#VALUE!</v>
          </cell>
          <cell r="M158" t="e">
            <v>#VALUE!</v>
          </cell>
          <cell r="N158" t="e">
            <v>#VALUE!</v>
          </cell>
          <cell r="O158" t="str">
            <v>..</v>
          </cell>
          <cell r="P158" t="e">
            <v>#VALUE!</v>
          </cell>
          <cell r="Q158" t="e">
            <v>#VALUE!</v>
          </cell>
          <cell r="R158" t="e">
            <v>#VALUE!</v>
          </cell>
          <cell r="S158" t="e">
            <v>#VALUE!</v>
          </cell>
          <cell r="T158" t="e">
            <v>#VALUE!</v>
          </cell>
          <cell r="U158" t="e">
            <v>#VALUE!</v>
          </cell>
          <cell r="V158" t="e">
            <v>#VALUE!</v>
          </cell>
          <cell r="W158" t="e">
            <v>#VALUE!</v>
          </cell>
          <cell r="X158" t="e">
            <v>#VALUE!</v>
          </cell>
          <cell r="Y158">
            <v>0.35204070722813635</v>
          </cell>
          <cell r="Z158">
            <v>0.35327391655254015</v>
          </cell>
          <cell r="AA158">
            <v>0.35450712587694394</v>
          </cell>
          <cell r="AB158">
            <v>0.35574033520134773</v>
          </cell>
          <cell r="AC158">
            <v>0.35697354452575153</v>
          </cell>
          <cell r="AD158">
            <v>0.35820675385015532</v>
          </cell>
          <cell r="AE158">
            <v>0.35943996317455912</v>
          </cell>
          <cell r="AF158">
            <v>0.36067317249896291</v>
          </cell>
          <cell r="AG158">
            <v>0.36190638182336671</v>
          </cell>
          <cell r="AH158">
            <v>0.3631395911477705</v>
          </cell>
          <cell r="AI158">
            <v>0.3643728004721743</v>
          </cell>
          <cell r="AJ158">
            <v>0.37551837102307328</v>
          </cell>
          <cell r="AK158">
            <v>0.38666394157397227</v>
          </cell>
          <cell r="AL158">
            <v>0.39780951212487126</v>
          </cell>
          <cell r="AM158">
            <v>0.40895508267577024</v>
          </cell>
          <cell r="AN158">
            <v>0.42010065322666934</v>
          </cell>
          <cell r="AO158">
            <v>0.42847327325592283</v>
          </cell>
          <cell r="AP158">
            <v>0.43684589328517631</v>
          </cell>
          <cell r="AQ158">
            <v>0.4452185133144298</v>
          </cell>
          <cell r="AR158">
            <v>0.45359113334368323</v>
          </cell>
        </row>
        <row r="159">
          <cell r="E159">
            <v>0.2574858900071888</v>
          </cell>
          <cell r="F159">
            <v>0.26302820431712171</v>
          </cell>
          <cell r="H159">
            <v>0.27411283293698752</v>
          </cell>
          <cell r="I159">
            <v>0.27965514724691865</v>
          </cell>
          <cell r="K159">
            <v>0.29073977586678446</v>
          </cell>
          <cell r="L159">
            <v>0.29628209017671736</v>
          </cell>
          <cell r="M159">
            <v>0.30182440448664849</v>
          </cell>
          <cell r="N159">
            <v>0.3073667187965814</v>
          </cell>
          <cell r="O159">
            <v>0.31290903310651497</v>
          </cell>
          <cell r="P159">
            <v>0.31845134741644743</v>
          </cell>
          <cell r="Q159">
            <v>0.32399366172637989</v>
          </cell>
          <cell r="R159">
            <v>0.32953597603631235</v>
          </cell>
          <cell r="S159">
            <v>0.33507829034624481</v>
          </cell>
          <cell r="T159">
            <v>0.34062060465617727</v>
          </cell>
          <cell r="U159">
            <v>0.34616291896610973</v>
          </cell>
          <cell r="V159">
            <v>0.3517052332760422</v>
          </cell>
          <cell r="W159">
            <v>0.35724754758597466</v>
          </cell>
          <cell r="X159">
            <v>0.36278986189590712</v>
          </cell>
          <cell r="Y159">
            <v>0.36833217620583969</v>
          </cell>
          <cell r="Z159">
            <v>0.37381631975851226</v>
          </cell>
          <cell r="AA159">
            <v>0.37930046331118483</v>
          </cell>
          <cell r="AB159">
            <v>0.3847846068638574</v>
          </cell>
          <cell r="AC159">
            <v>0.39026875041652997</v>
          </cell>
          <cell r="AD159">
            <v>0.39575289396920255</v>
          </cell>
          <cell r="AE159">
            <v>0.40123703752187512</v>
          </cell>
          <cell r="AF159">
            <v>0.40672118107454769</v>
          </cell>
          <cell r="AG159">
            <v>0.41220532462722026</v>
          </cell>
          <cell r="AH159">
            <v>0.41768946817989283</v>
          </cell>
          <cell r="AI159">
            <v>0.42317361173256524</v>
          </cell>
          <cell r="AJ159">
            <v>0.42557947981957928</v>
          </cell>
          <cell r="AK159">
            <v>0.42798534790659332</v>
          </cell>
          <cell r="AL159">
            <v>0.43039121599360736</v>
          </cell>
          <cell r="AM159">
            <v>0.4327970840806214</v>
          </cell>
          <cell r="AN159">
            <v>0.43520295216763533</v>
          </cell>
          <cell r="AO159">
            <v>0.44055639302344773</v>
          </cell>
          <cell r="AP159">
            <v>0.4459098338792602</v>
          </cell>
          <cell r="AQ159">
            <v>0.45126327473507266</v>
          </cell>
          <cell r="AR159">
            <v>0.45661671559088507</v>
          </cell>
        </row>
        <row r="160">
          <cell r="E160" t="e">
            <v>#VALUE!</v>
          </cell>
          <cell r="F160" t="e">
            <v>#VALUE!</v>
          </cell>
          <cell r="H160" t="e">
            <v>#VALUE!</v>
          </cell>
          <cell r="I160" t="e">
            <v>#VALUE!</v>
          </cell>
          <cell r="K160" t="e">
            <v>#VALUE!</v>
          </cell>
          <cell r="L160" t="e">
            <v>#VALUE!</v>
          </cell>
          <cell r="M160" t="e">
            <v>#VALUE!</v>
          </cell>
          <cell r="N160" t="e">
            <v>#VALUE!</v>
          </cell>
          <cell r="O160" t="str">
            <v>..</v>
          </cell>
          <cell r="P160" t="e">
            <v>#VALUE!</v>
          </cell>
          <cell r="Q160" t="e">
            <v>#VALUE!</v>
          </cell>
          <cell r="R160" t="e">
            <v>#VALUE!</v>
          </cell>
          <cell r="S160" t="e">
            <v>#VALUE!</v>
          </cell>
          <cell r="T160" t="e">
            <v>#VALUE!</v>
          </cell>
          <cell r="U160" t="e">
            <v>#VALUE!</v>
          </cell>
          <cell r="V160" t="e">
            <v>#VALUE!</v>
          </cell>
          <cell r="W160" t="e">
            <v>#VALUE!</v>
          </cell>
          <cell r="X160" t="e">
            <v>#VALUE!</v>
          </cell>
          <cell r="Y160" t="str">
            <v>..</v>
          </cell>
          <cell r="Z160" t="e">
            <v>#VALUE!</v>
          </cell>
          <cell r="AA160" t="e">
            <v>#VALUE!</v>
          </cell>
          <cell r="AB160" t="e">
            <v>#VALUE!</v>
          </cell>
          <cell r="AC160" t="e">
            <v>#VALUE!</v>
          </cell>
          <cell r="AD160" t="e">
            <v>#VALUE!</v>
          </cell>
          <cell r="AE160" t="e">
            <v>#VALUE!</v>
          </cell>
          <cell r="AF160" t="e">
            <v>#VALUE!</v>
          </cell>
          <cell r="AG160" t="e">
            <v>#VALUE!</v>
          </cell>
          <cell r="AH160" t="e">
            <v>#VALUE!</v>
          </cell>
          <cell r="AI160">
            <v>0.37415525694413299</v>
          </cell>
          <cell r="AJ160">
            <v>0.38381900820641351</v>
          </cell>
          <cell r="AK160">
            <v>0.39348275946869404</v>
          </cell>
          <cell r="AL160">
            <v>0.40314651073097457</v>
          </cell>
          <cell r="AM160">
            <v>0.4128102619932551</v>
          </cell>
          <cell r="AN160">
            <v>0.42247401325553552</v>
          </cell>
          <cell r="AO160">
            <v>0.42984718906846064</v>
          </cell>
          <cell r="AP160">
            <v>0.43722036488138577</v>
          </cell>
          <cell r="AQ160">
            <v>0.4445935406943109</v>
          </cell>
          <cell r="AR160">
            <v>0.45196671650723608</v>
          </cell>
        </row>
        <row r="161">
          <cell r="E161">
            <v>0.26944024040728287</v>
          </cell>
          <cell r="F161">
            <v>0.27421431069948099</v>
          </cell>
          <cell r="H161">
            <v>0.28376245128387545</v>
          </cell>
          <cell r="I161">
            <v>0.28853652157607179</v>
          </cell>
          <cell r="K161">
            <v>0.29808466216046625</v>
          </cell>
          <cell r="L161">
            <v>0.30285873245266259</v>
          </cell>
          <cell r="M161">
            <v>0.30763280274486071</v>
          </cell>
          <cell r="N161">
            <v>0.31240687303705705</v>
          </cell>
          <cell r="O161">
            <v>0.31718094332925512</v>
          </cell>
          <cell r="P161">
            <v>0.32195501362145229</v>
          </cell>
          <cell r="Q161">
            <v>0.32672908391364947</v>
          </cell>
          <cell r="R161">
            <v>0.33150315420584664</v>
          </cell>
          <cell r="S161">
            <v>0.33627722449804381</v>
          </cell>
          <cell r="T161">
            <v>0.34105129479024099</v>
          </cell>
          <cell r="U161">
            <v>0.34582536508243816</v>
          </cell>
          <cell r="V161">
            <v>0.35059943537463534</v>
          </cell>
          <cell r="W161">
            <v>0.35537350566683251</v>
          </cell>
          <cell r="X161">
            <v>0.36014757595902969</v>
          </cell>
          <cell r="Y161">
            <v>0.36492164625122703</v>
          </cell>
          <cell r="Z161">
            <v>0.36837041503477008</v>
          </cell>
          <cell r="AA161">
            <v>0.37181918381831314</v>
          </cell>
          <cell r="AB161">
            <v>0.37526795260185619</v>
          </cell>
          <cell r="AC161">
            <v>0.37871672138539925</v>
          </cell>
          <cell r="AD161">
            <v>0.3821654901689423</v>
          </cell>
          <cell r="AE161">
            <v>0.38561425895248536</v>
          </cell>
          <cell r="AF161">
            <v>0.38906302773602841</v>
          </cell>
          <cell r="AG161">
            <v>0.39251179651957147</v>
          </cell>
          <cell r="AH161">
            <v>0.39596056530311452</v>
          </cell>
          <cell r="AI161">
            <v>0.39940933408665763</v>
          </cell>
          <cell r="AJ161">
            <v>0.40589003475249619</v>
          </cell>
          <cell r="AK161">
            <v>0.41237073541833474</v>
          </cell>
          <cell r="AL161">
            <v>0.4188514360841733</v>
          </cell>
          <cell r="AM161">
            <v>0.42533213675001186</v>
          </cell>
          <cell r="AN161">
            <v>0.43181283741585047</v>
          </cell>
          <cell r="AO161">
            <v>0.43722678497686129</v>
          </cell>
          <cell r="AP161">
            <v>0.44264073253787206</v>
          </cell>
          <cell r="AQ161">
            <v>0.44805468009888283</v>
          </cell>
          <cell r="AR161">
            <v>0.45346862765989365</v>
          </cell>
        </row>
        <row r="162">
          <cell r="E162" t="e">
            <v>#VALUE!</v>
          </cell>
          <cell r="F162" t="e">
            <v>#VALUE!</v>
          </cell>
          <cell r="H162" t="e">
            <v>#VALUE!</v>
          </cell>
          <cell r="I162" t="e">
            <v>#VALUE!</v>
          </cell>
          <cell r="K162" t="e">
            <v>#VALUE!</v>
          </cell>
          <cell r="L162" t="e">
            <v>#VALUE!</v>
          </cell>
          <cell r="M162" t="e">
            <v>#VALUE!</v>
          </cell>
          <cell r="N162" t="e">
            <v>#VALUE!</v>
          </cell>
          <cell r="O162" t="str">
            <v>..</v>
          </cell>
          <cell r="P162" t="e">
            <v>#VALUE!</v>
          </cell>
          <cell r="Q162" t="e">
            <v>#VALUE!</v>
          </cell>
          <cell r="R162" t="e">
            <v>#VALUE!</v>
          </cell>
          <cell r="S162" t="e">
            <v>#VALUE!</v>
          </cell>
          <cell r="T162" t="e">
            <v>#VALUE!</v>
          </cell>
          <cell r="U162" t="e">
            <v>#VALUE!</v>
          </cell>
          <cell r="V162" t="e">
            <v>#VALUE!</v>
          </cell>
          <cell r="W162" t="e">
            <v>#VALUE!</v>
          </cell>
          <cell r="X162" t="e">
            <v>#VALUE!</v>
          </cell>
          <cell r="Y162" t="str">
            <v>..</v>
          </cell>
          <cell r="Z162" t="e">
            <v>#VALUE!</v>
          </cell>
          <cell r="AA162" t="e">
            <v>#VALUE!</v>
          </cell>
          <cell r="AB162" t="e">
            <v>#VALUE!</v>
          </cell>
          <cell r="AC162" t="e">
            <v>#VALUE!</v>
          </cell>
          <cell r="AD162" t="e">
            <v>#VALUE!</v>
          </cell>
          <cell r="AE162" t="e">
            <v>#VALUE!</v>
          </cell>
          <cell r="AF162" t="e">
            <v>#VALUE!</v>
          </cell>
          <cell r="AG162" t="e">
            <v>#VALUE!</v>
          </cell>
          <cell r="AH162" t="e">
            <v>#VALUE!</v>
          </cell>
          <cell r="AI162" t="str">
            <v>..</v>
          </cell>
          <cell r="AJ162" t="e">
            <v>#VALUE!</v>
          </cell>
          <cell r="AK162" t="e">
            <v>#VALUE!</v>
          </cell>
          <cell r="AL162" t="e">
            <v>#VALUE!</v>
          </cell>
          <cell r="AM162" t="e">
            <v>#VALUE!</v>
          </cell>
          <cell r="AN162">
            <v>0.42914374067309713</v>
          </cell>
          <cell r="AO162">
            <v>0.43422511188746871</v>
          </cell>
          <cell r="AP162">
            <v>0.43930648310184028</v>
          </cell>
          <cell r="AQ162">
            <v>0.44438785431621186</v>
          </cell>
          <cell r="AR162">
            <v>0.44946922553058355</v>
          </cell>
        </row>
        <row r="163">
          <cell r="E163">
            <v>0.14339474544263808</v>
          </cell>
          <cell r="F163">
            <v>0.15324817453966588</v>
          </cell>
          <cell r="H163">
            <v>0.17295503273372148</v>
          </cell>
          <cell r="I163">
            <v>0.18280846183074928</v>
          </cell>
          <cell r="K163">
            <v>0.20251532002480843</v>
          </cell>
          <cell r="L163">
            <v>0.21236874912183623</v>
          </cell>
          <cell r="M163">
            <v>0.22222217821886403</v>
          </cell>
          <cell r="N163">
            <v>0.23207560731589183</v>
          </cell>
          <cell r="O163">
            <v>0.24192903641291885</v>
          </cell>
          <cell r="P163">
            <v>0.25178246550994676</v>
          </cell>
          <cell r="Q163">
            <v>0.26163589460697467</v>
          </cell>
          <cell r="R163">
            <v>0.27148932370400258</v>
          </cell>
          <cell r="S163">
            <v>0.28134275280103049</v>
          </cell>
          <cell r="T163">
            <v>0.2911961818980584</v>
          </cell>
          <cell r="U163">
            <v>0.30104961099508631</v>
          </cell>
          <cell r="V163">
            <v>0.31090304009211422</v>
          </cell>
          <cell r="W163">
            <v>0.32075646918914213</v>
          </cell>
          <cell r="X163">
            <v>0.33060989828617005</v>
          </cell>
          <cell r="Y163">
            <v>0.34046332738319818</v>
          </cell>
          <cell r="Z163">
            <v>0.3461770121306057</v>
          </cell>
          <cell r="AA163">
            <v>0.35189069687801322</v>
          </cell>
          <cell r="AB163">
            <v>0.35760438162542074</v>
          </cell>
          <cell r="AC163">
            <v>0.36331806637282826</v>
          </cell>
          <cell r="AD163">
            <v>0.36903175112023578</v>
          </cell>
          <cell r="AE163">
            <v>0.37474543586764331</v>
          </cell>
          <cell r="AF163">
            <v>0.38045912061505083</v>
          </cell>
          <cell r="AG163">
            <v>0.38617280536245835</v>
          </cell>
          <cell r="AH163">
            <v>0.39188649010986587</v>
          </cell>
          <cell r="AI163">
            <v>0.39760017485727367</v>
          </cell>
          <cell r="AJ163">
            <v>0.40296849136808133</v>
          </cell>
          <cell r="AK163">
            <v>0.40833680787888899</v>
          </cell>
          <cell r="AL163">
            <v>0.41370512438969664</v>
          </cell>
          <cell r="AM163">
            <v>0.4190734409005043</v>
          </cell>
          <cell r="AN163">
            <v>0.42444175741131202</v>
          </cell>
          <cell r="AO163">
            <v>0.43066949060461263</v>
          </cell>
          <cell r="AP163">
            <v>0.43689722379791324</v>
          </cell>
          <cell r="AQ163">
            <v>0.44312495699121385</v>
          </cell>
          <cell r="AR163">
            <v>0.44935269018451446</v>
          </cell>
        </row>
        <row r="164">
          <cell r="E164">
            <v>0.26667700986749487</v>
          </cell>
          <cell r="F164">
            <v>0.27318973125067458</v>
          </cell>
          <cell r="H164">
            <v>0.28621517401703755</v>
          </cell>
          <cell r="I164">
            <v>0.29272789540021726</v>
          </cell>
          <cell r="K164">
            <v>0.30575333816658024</v>
          </cell>
          <cell r="L164">
            <v>0.31226605954975994</v>
          </cell>
          <cell r="M164">
            <v>0.31877878093294143</v>
          </cell>
          <cell r="N164">
            <v>0.32529150231612114</v>
          </cell>
          <cell r="O164">
            <v>0.33180422369930218</v>
          </cell>
          <cell r="P164">
            <v>0.338316945082483</v>
          </cell>
          <cell r="Q164">
            <v>0.34482966646566382</v>
          </cell>
          <cell r="R164">
            <v>0.35134238784884464</v>
          </cell>
          <cell r="S164">
            <v>0.35785510923202546</v>
          </cell>
          <cell r="T164">
            <v>0.36436783061520628</v>
          </cell>
          <cell r="U164">
            <v>0.3708805519983871</v>
          </cell>
          <cell r="V164">
            <v>0.37739327338156792</v>
          </cell>
          <cell r="W164">
            <v>0.38390599476474874</v>
          </cell>
          <cell r="X164">
            <v>0.39041871614792956</v>
          </cell>
          <cell r="Y164">
            <v>0.3969314375311106</v>
          </cell>
          <cell r="Z164">
            <v>0.3993476601721771</v>
          </cell>
          <cell r="AA164">
            <v>0.4017638828132436</v>
          </cell>
          <cell r="AB164">
            <v>0.4041801054543101</v>
          </cell>
          <cell r="AC164">
            <v>0.4065963280953766</v>
          </cell>
          <cell r="AD164">
            <v>0.4090125507364431</v>
          </cell>
          <cell r="AE164">
            <v>0.4114287733775096</v>
          </cell>
          <cell r="AF164">
            <v>0.41384499601857611</v>
          </cell>
          <cell r="AG164">
            <v>0.41626121865964261</v>
          </cell>
          <cell r="AH164">
            <v>0.41867744130070911</v>
          </cell>
          <cell r="AI164">
            <v>0.42109366394177578</v>
          </cell>
          <cell r="AJ164">
            <v>0.42268901246812118</v>
          </cell>
          <cell r="AK164">
            <v>0.42428436099446659</v>
          </cell>
          <cell r="AL164">
            <v>0.425879709520812</v>
          </cell>
          <cell r="AM164">
            <v>0.42747505804715741</v>
          </cell>
          <cell r="AN164">
            <v>0.42907040657350271</v>
          </cell>
          <cell r="AO164">
            <v>0.43402214009361151</v>
          </cell>
          <cell r="AP164">
            <v>0.43897387361372031</v>
          </cell>
          <cell r="AQ164">
            <v>0.44392560713382911</v>
          </cell>
          <cell r="AR164">
            <v>0.44887734065393803</v>
          </cell>
        </row>
        <row r="165">
          <cell r="E165">
            <v>0.31016591111007141</v>
          </cell>
          <cell r="F165">
            <v>0.31231642099382473</v>
          </cell>
          <cell r="H165">
            <v>0.31661744076133136</v>
          </cell>
          <cell r="I165">
            <v>0.31876795064508467</v>
          </cell>
          <cell r="K165">
            <v>0.32306897041259131</v>
          </cell>
          <cell r="L165">
            <v>0.32521948029634373</v>
          </cell>
          <cell r="M165">
            <v>0.32736999018009705</v>
          </cell>
          <cell r="N165">
            <v>0.32952050006385036</v>
          </cell>
          <cell r="O165">
            <v>0.33167100994760446</v>
          </cell>
          <cell r="P165">
            <v>0.33382151983135766</v>
          </cell>
          <cell r="Q165">
            <v>0.33597202971511086</v>
          </cell>
          <cell r="R165">
            <v>0.33812253959886407</v>
          </cell>
          <cell r="S165">
            <v>0.34027304948261727</v>
          </cell>
          <cell r="T165">
            <v>0.34242355936637048</v>
          </cell>
          <cell r="U165">
            <v>0.34457406925012368</v>
          </cell>
          <cell r="V165">
            <v>0.34672457913387689</v>
          </cell>
          <cell r="W165">
            <v>0.34887508901763009</v>
          </cell>
          <cell r="X165">
            <v>0.3510255989013833</v>
          </cell>
          <cell r="Y165">
            <v>0.35317610878513661</v>
          </cell>
          <cell r="Z165">
            <v>0.3588378080946571</v>
          </cell>
          <cell r="AA165">
            <v>0.36449950740417758</v>
          </cell>
          <cell r="AB165">
            <v>0.37016120671369807</v>
          </cell>
          <cell r="AC165">
            <v>0.37582290602321855</v>
          </cell>
          <cell r="AD165">
            <v>0.38148460533273904</v>
          </cell>
          <cell r="AE165">
            <v>0.38714630464225952</v>
          </cell>
          <cell r="AF165">
            <v>0.39280800395178</v>
          </cell>
          <cell r="AG165">
            <v>0.39846970326130049</v>
          </cell>
          <cell r="AH165">
            <v>0.40413140257082097</v>
          </cell>
          <cell r="AI165">
            <v>0.40979310188034129</v>
          </cell>
          <cell r="AJ165">
            <v>0.41423827028206806</v>
          </cell>
          <cell r="AK165">
            <v>0.41868343868379482</v>
          </cell>
          <cell r="AL165">
            <v>0.42312860708552158</v>
          </cell>
          <cell r="AM165">
            <v>0.42757377548724834</v>
          </cell>
          <cell r="AN165">
            <v>0.43201894388897516</v>
          </cell>
          <cell r="AO165">
            <v>0.4356935686422419</v>
          </cell>
          <cell r="AP165">
            <v>0.43936819339550864</v>
          </cell>
          <cell r="AQ165">
            <v>0.44304281814877539</v>
          </cell>
          <cell r="AR165">
            <v>0.44671744290204213</v>
          </cell>
        </row>
        <row r="166">
          <cell r="E166">
            <v>0.36494756293392605</v>
          </cell>
          <cell r="F166">
            <v>0.37022391998114479</v>
          </cell>
          <cell r="H166">
            <v>0.38077663407557871</v>
          </cell>
          <cell r="I166">
            <v>0.38605299112279567</v>
          </cell>
          <cell r="K166">
            <v>0.39660570521723137</v>
          </cell>
          <cell r="L166">
            <v>0.40188206226444834</v>
          </cell>
          <cell r="M166">
            <v>0.4071584193116653</v>
          </cell>
          <cell r="N166">
            <v>0.41243477635888404</v>
          </cell>
          <cell r="O166">
            <v>0.41771113340610028</v>
          </cell>
          <cell r="P166">
            <v>0.42298749045331768</v>
          </cell>
          <cell r="Q166">
            <v>0.42826384750053509</v>
          </cell>
          <cell r="R166">
            <v>0.43354020454775249</v>
          </cell>
          <cell r="S166">
            <v>0.4388165615949699</v>
          </cell>
          <cell r="T166">
            <v>0.44409291864218731</v>
          </cell>
          <cell r="U166">
            <v>0.44936927568940471</v>
          </cell>
          <cell r="V166">
            <v>0.45464563273662212</v>
          </cell>
          <cell r="W166">
            <v>0.45992198978383952</v>
          </cell>
          <cell r="X166">
            <v>0.46519834683105693</v>
          </cell>
          <cell r="Y166">
            <v>0.47047470387827445</v>
          </cell>
          <cell r="Z166">
            <v>0.46610967194214908</v>
          </cell>
          <cell r="AA166">
            <v>0.46174464000602372</v>
          </cell>
          <cell r="AB166">
            <v>0.45737960806989836</v>
          </cell>
          <cell r="AC166">
            <v>0.45301457613377299</v>
          </cell>
          <cell r="AD166">
            <v>0.44864954419764763</v>
          </cell>
          <cell r="AE166">
            <v>0.44428451226152227</v>
          </cell>
          <cell r="AF166">
            <v>0.43991948032539691</v>
          </cell>
          <cell r="AG166">
            <v>0.43555444838927154</v>
          </cell>
          <cell r="AH166">
            <v>0.43118941645314618</v>
          </cell>
          <cell r="AI166">
            <v>0.42682438451702093</v>
          </cell>
          <cell r="AJ166">
            <v>0.42493041889298283</v>
          </cell>
          <cell r="AK166">
            <v>0.42303645326894473</v>
          </cell>
          <cell r="AL166">
            <v>0.42114248764490664</v>
          </cell>
          <cell r="AM166">
            <v>0.41924852202086854</v>
          </cell>
          <cell r="AN166">
            <v>0.41735455639683045</v>
          </cell>
          <cell r="AO166">
            <v>0.42301382661212389</v>
          </cell>
          <cell r="AP166">
            <v>0.42867309682741733</v>
          </cell>
          <cell r="AQ166">
            <v>0.43433236704271078</v>
          </cell>
          <cell r="AR166">
            <v>0.43999163725800416</v>
          </cell>
        </row>
        <row r="167">
          <cell r="E167" t="e">
            <v>#VALUE!</v>
          </cell>
          <cell r="F167" t="e">
            <v>#VALUE!</v>
          </cell>
          <cell r="H167" t="e">
            <v>#VALUE!</v>
          </cell>
          <cell r="I167" t="e">
            <v>#VALUE!</v>
          </cell>
          <cell r="K167" t="e">
            <v>#VALUE!</v>
          </cell>
          <cell r="L167" t="e">
            <v>#VALUE!</v>
          </cell>
          <cell r="M167" t="e">
            <v>#VALUE!</v>
          </cell>
          <cell r="N167" t="e">
            <v>#VALUE!</v>
          </cell>
          <cell r="O167" t="str">
            <v>..</v>
          </cell>
          <cell r="P167" t="e">
            <v>#VALUE!</v>
          </cell>
          <cell r="Q167" t="e">
            <v>#VALUE!</v>
          </cell>
          <cell r="R167" t="e">
            <v>#VALUE!</v>
          </cell>
          <cell r="S167" t="e">
            <v>#VALUE!</v>
          </cell>
          <cell r="T167" t="e">
            <v>#VALUE!</v>
          </cell>
          <cell r="U167" t="e">
            <v>#VALUE!</v>
          </cell>
          <cell r="V167" t="e">
            <v>#VALUE!</v>
          </cell>
          <cell r="W167" t="e">
            <v>#VALUE!</v>
          </cell>
          <cell r="X167" t="e">
            <v>#VALUE!</v>
          </cell>
          <cell r="Y167">
            <v>0.29855153607042029</v>
          </cell>
          <cell r="Z167">
            <v>0.30592297271035834</v>
          </cell>
          <cell r="AA167">
            <v>0.3132944093502964</v>
          </cell>
          <cell r="AB167">
            <v>0.32066584599023445</v>
          </cell>
          <cell r="AC167">
            <v>0.32803728263017251</v>
          </cell>
          <cell r="AD167">
            <v>0.33540871927011057</v>
          </cell>
          <cell r="AE167">
            <v>0.34278015591004862</v>
          </cell>
          <cell r="AF167">
            <v>0.35015159254998668</v>
          </cell>
          <cell r="AG167">
            <v>0.35752302918992473</v>
          </cell>
          <cell r="AH167">
            <v>0.36489446582986279</v>
          </cell>
          <cell r="AI167">
            <v>0.37226590246980096</v>
          </cell>
          <cell r="AJ167">
            <v>0.37807153509956165</v>
          </cell>
          <cell r="AK167">
            <v>0.38387716772932234</v>
          </cell>
          <cell r="AL167">
            <v>0.38968280035908304</v>
          </cell>
          <cell r="AM167">
            <v>0.39548843298884373</v>
          </cell>
          <cell r="AN167">
            <v>0.40129406561860431</v>
          </cell>
          <cell r="AO167">
            <v>0.41041491081465464</v>
          </cell>
          <cell r="AP167">
            <v>0.41953575601070497</v>
          </cell>
          <cell r="AQ167">
            <v>0.42865660120675531</v>
          </cell>
          <cell r="AR167">
            <v>0.43777744640280558</v>
          </cell>
        </row>
        <row r="168">
          <cell r="E168">
            <v>0.32621385198023756</v>
          </cell>
          <cell r="F168">
            <v>0.32830636944232783</v>
          </cell>
          <cell r="H168">
            <v>0.33249140436650748</v>
          </cell>
          <cell r="I168">
            <v>0.33458392182859686</v>
          </cell>
          <cell r="K168">
            <v>0.33876895675277652</v>
          </cell>
          <cell r="L168">
            <v>0.34086147421486679</v>
          </cell>
          <cell r="M168">
            <v>0.34295399167695617</v>
          </cell>
          <cell r="N168">
            <v>0.34504650913904644</v>
          </cell>
          <cell r="O168">
            <v>0.34713902660113605</v>
          </cell>
          <cell r="P168">
            <v>0.34923154406322593</v>
          </cell>
          <cell r="Q168">
            <v>0.35132406152531581</v>
          </cell>
          <cell r="R168">
            <v>0.35341657898740569</v>
          </cell>
          <cell r="S168">
            <v>0.35550909644949558</v>
          </cell>
          <cell r="T168">
            <v>0.35760161391158546</v>
          </cell>
          <cell r="U168">
            <v>0.35969413137367534</v>
          </cell>
          <cell r="V168">
            <v>0.36178664883576522</v>
          </cell>
          <cell r="W168">
            <v>0.36387916629785511</v>
          </cell>
          <cell r="X168">
            <v>0.36597168375994499</v>
          </cell>
          <cell r="Y168">
            <v>0.36806420122203465</v>
          </cell>
          <cell r="Z168">
            <v>0.37207992165031167</v>
          </cell>
          <cell r="AA168">
            <v>0.3760956420785887</v>
          </cell>
          <cell r="AB168">
            <v>0.38011136250686572</v>
          </cell>
          <cell r="AC168">
            <v>0.38412708293514275</v>
          </cell>
          <cell r="AD168">
            <v>0.38814280336341977</v>
          </cell>
          <cell r="AE168">
            <v>0.3921585237916968</v>
          </cell>
          <cell r="AF168">
            <v>0.39617424421997383</v>
          </cell>
          <cell r="AG168">
            <v>0.40018996464825085</v>
          </cell>
          <cell r="AH168">
            <v>0.40420568507652788</v>
          </cell>
          <cell r="AI168">
            <v>0.40822140550480462</v>
          </cell>
          <cell r="AJ168">
            <v>0.41032093138573816</v>
          </cell>
          <cell r="AK168">
            <v>0.4124204572666717</v>
          </cell>
          <cell r="AL168">
            <v>0.41451998314760524</v>
          </cell>
          <cell r="AM168">
            <v>0.41661950902853878</v>
          </cell>
          <cell r="AN168">
            <v>0.41871903490947243</v>
          </cell>
          <cell r="AO168">
            <v>0.42131751509173793</v>
          </cell>
          <cell r="AP168">
            <v>0.42391599527400342</v>
          </cell>
          <cell r="AQ168">
            <v>0.42651447545626892</v>
          </cell>
          <cell r="AR168">
            <v>0.42911295563853441</v>
          </cell>
        </row>
        <row r="169">
          <cell r="E169" t="e">
            <v>#VALUE!</v>
          </cell>
          <cell r="F169" t="e">
            <v>#VALUE!</v>
          </cell>
          <cell r="H169" t="e">
            <v>#VALUE!</v>
          </cell>
          <cell r="I169" t="e">
            <v>#VALUE!</v>
          </cell>
          <cell r="K169" t="e">
            <v>#VALUE!</v>
          </cell>
          <cell r="L169" t="e">
            <v>#VALUE!</v>
          </cell>
          <cell r="M169" t="e">
            <v>#VALUE!</v>
          </cell>
          <cell r="N169" t="e">
            <v>#VALUE!</v>
          </cell>
          <cell r="O169" t="str">
            <v>..</v>
          </cell>
          <cell r="P169" t="e">
            <v>#VALUE!</v>
          </cell>
          <cell r="Q169" t="e">
            <v>#VALUE!</v>
          </cell>
          <cell r="R169" t="e">
            <v>#VALUE!</v>
          </cell>
          <cell r="S169" t="e">
            <v>#VALUE!</v>
          </cell>
          <cell r="T169" t="e">
            <v>#VALUE!</v>
          </cell>
          <cell r="U169" t="e">
            <v>#VALUE!</v>
          </cell>
          <cell r="V169" t="e">
            <v>#VALUE!</v>
          </cell>
          <cell r="W169" t="e">
            <v>#VALUE!</v>
          </cell>
          <cell r="X169" t="e">
            <v>#VALUE!</v>
          </cell>
          <cell r="Y169" t="str">
            <v>..</v>
          </cell>
          <cell r="Z169" t="e">
            <v>#VALUE!</v>
          </cell>
          <cell r="AA169" t="e">
            <v>#VALUE!</v>
          </cell>
          <cell r="AB169" t="e">
            <v>#VALUE!</v>
          </cell>
          <cell r="AC169" t="e">
            <v>#VALUE!</v>
          </cell>
          <cell r="AD169" t="e">
            <v>#VALUE!</v>
          </cell>
          <cell r="AE169" t="e">
            <v>#VALUE!</v>
          </cell>
          <cell r="AF169" t="e">
            <v>#VALUE!</v>
          </cell>
          <cell r="AG169" t="e">
            <v>#VALUE!</v>
          </cell>
          <cell r="AH169" t="e">
            <v>#VALUE!</v>
          </cell>
          <cell r="AI169" t="str">
            <v>..</v>
          </cell>
          <cell r="AJ169" t="e">
            <v>#VALUE!</v>
          </cell>
          <cell r="AK169" t="e">
            <v>#VALUE!</v>
          </cell>
          <cell r="AL169" t="e">
            <v>#VALUE!</v>
          </cell>
          <cell r="AM169" t="e">
            <v>#VALUE!</v>
          </cell>
          <cell r="AN169">
            <v>0.42769617884353073</v>
          </cell>
          <cell r="AO169">
            <v>0.42820595811573547</v>
          </cell>
          <cell r="AP169">
            <v>0.42871573738794022</v>
          </cell>
          <cell r="AQ169">
            <v>0.42922551666014497</v>
          </cell>
          <cell r="AR169">
            <v>0.42973529593234983</v>
          </cell>
        </row>
        <row r="170">
          <cell r="E170">
            <v>0.40795931356340076</v>
          </cell>
          <cell r="F170">
            <v>0.40723908362030636</v>
          </cell>
          <cell r="H170">
            <v>0.40579862373411757</v>
          </cell>
          <cell r="I170">
            <v>0.40507839379102339</v>
          </cell>
          <cell r="K170">
            <v>0.4036379339048346</v>
          </cell>
          <cell r="L170">
            <v>0.4029177039617402</v>
          </cell>
          <cell r="M170">
            <v>0.40219747401864603</v>
          </cell>
          <cell r="N170">
            <v>0.40147724407555163</v>
          </cell>
          <cell r="O170">
            <v>0.40075701413245746</v>
          </cell>
          <cell r="P170">
            <v>0.40003678418936311</v>
          </cell>
          <cell r="Q170">
            <v>0.39931655424626877</v>
          </cell>
          <cell r="R170">
            <v>0.39859632430317443</v>
          </cell>
          <cell r="S170">
            <v>0.39787609436008009</v>
          </cell>
          <cell r="T170">
            <v>0.39715586441698575</v>
          </cell>
          <cell r="U170">
            <v>0.39643563447389141</v>
          </cell>
          <cell r="V170">
            <v>0.39571540453079707</v>
          </cell>
          <cell r="W170">
            <v>0.39499517458770272</v>
          </cell>
          <cell r="X170">
            <v>0.39427494464460838</v>
          </cell>
          <cell r="Y170">
            <v>0.3935547147015141</v>
          </cell>
          <cell r="Z170">
            <v>0.39125638517757944</v>
          </cell>
          <cell r="AA170">
            <v>0.38895805565364477</v>
          </cell>
          <cell r="AB170">
            <v>0.38665972612971011</v>
          </cell>
          <cell r="AC170">
            <v>0.38436139660577545</v>
          </cell>
          <cell r="AD170">
            <v>0.38206306708184079</v>
          </cell>
          <cell r="AE170">
            <v>0.37976473755790613</v>
          </cell>
          <cell r="AF170">
            <v>0.37746640803397147</v>
          </cell>
          <cell r="AG170">
            <v>0.37516807851003681</v>
          </cell>
          <cell r="AH170">
            <v>0.37286974898610215</v>
          </cell>
          <cell r="AI170">
            <v>0.37057141946216743</v>
          </cell>
          <cell r="AJ170">
            <v>0.37535059171325963</v>
          </cell>
          <cell r="AK170">
            <v>0.38012976396435183</v>
          </cell>
          <cell r="AL170">
            <v>0.38490893621544403</v>
          </cell>
          <cell r="AM170">
            <v>0.38968810846653623</v>
          </cell>
          <cell r="AN170">
            <v>0.39446728071762832</v>
          </cell>
          <cell r="AO170">
            <v>0.40055095172355765</v>
          </cell>
          <cell r="AP170">
            <v>0.40663462272948697</v>
          </cell>
          <cell r="AQ170">
            <v>0.4127182937354163</v>
          </cell>
          <cell r="AR170">
            <v>0.41880196474134568</v>
          </cell>
        </row>
        <row r="171">
          <cell r="E171" t="e">
            <v>#VALUE!</v>
          </cell>
          <cell r="F171" t="e">
            <v>#VALUE!</v>
          </cell>
          <cell r="H171" t="e">
            <v>#VALUE!</v>
          </cell>
          <cell r="I171" t="e">
            <v>#VALUE!</v>
          </cell>
          <cell r="K171" t="e">
            <v>#VALUE!</v>
          </cell>
          <cell r="L171" t="e">
            <v>#VALUE!</v>
          </cell>
          <cell r="M171" t="e">
            <v>#VALUE!</v>
          </cell>
          <cell r="N171" t="e">
            <v>#VALUE!</v>
          </cell>
          <cell r="O171" t="str">
            <v>..</v>
          </cell>
          <cell r="P171" t="e">
            <v>#VALUE!</v>
          </cell>
          <cell r="Q171" t="e">
            <v>#VALUE!</v>
          </cell>
          <cell r="R171" t="e">
            <v>#VALUE!</v>
          </cell>
          <cell r="S171" t="e">
            <v>#VALUE!</v>
          </cell>
          <cell r="T171" t="e">
            <v>#VALUE!</v>
          </cell>
          <cell r="U171" t="e">
            <v>#VALUE!</v>
          </cell>
          <cell r="V171" t="e">
            <v>#VALUE!</v>
          </cell>
          <cell r="W171" t="e">
            <v>#VALUE!</v>
          </cell>
          <cell r="X171" t="e">
            <v>#VALUE!</v>
          </cell>
          <cell r="Y171" t="str">
            <v>..</v>
          </cell>
          <cell r="Z171" t="e">
            <v>#VALUE!</v>
          </cell>
          <cell r="AA171" t="e">
            <v>#VALUE!</v>
          </cell>
          <cell r="AB171" t="e">
            <v>#VALUE!</v>
          </cell>
          <cell r="AC171" t="e">
            <v>#VALUE!</v>
          </cell>
          <cell r="AD171" t="e">
            <v>#VALUE!</v>
          </cell>
          <cell r="AE171" t="e">
            <v>#VALUE!</v>
          </cell>
          <cell r="AF171" t="e">
            <v>#VALUE!</v>
          </cell>
          <cell r="AG171" t="e">
            <v>#VALUE!</v>
          </cell>
          <cell r="AH171" t="e">
            <v>#VALUE!</v>
          </cell>
          <cell r="AI171" t="str">
            <v>..</v>
          </cell>
          <cell r="AJ171" t="e">
            <v>#VALUE!</v>
          </cell>
          <cell r="AK171" t="e">
            <v>#VALUE!</v>
          </cell>
          <cell r="AL171" t="e">
            <v>#VALUE!</v>
          </cell>
          <cell r="AM171" t="e">
            <v>#VALUE!</v>
          </cell>
          <cell r="AN171">
            <v>0.4017214635807686</v>
          </cell>
          <cell r="AO171">
            <v>0.40757579821161599</v>
          </cell>
          <cell r="AP171">
            <v>0.41343013284246338</v>
          </cell>
          <cell r="AQ171">
            <v>0.41928446747331077</v>
          </cell>
          <cell r="AR171">
            <v>0.42513880210415811</v>
          </cell>
        </row>
        <row r="172">
          <cell r="E172">
            <v>0.31848141615200021</v>
          </cell>
          <cell r="F172">
            <v>0.31416980689493279</v>
          </cell>
          <cell r="G172">
            <v>8.8123516525752201</v>
          </cell>
          <cell r="H172">
            <v>0.30554658838079796</v>
          </cell>
          <cell r="I172">
            <v>0.30123497912373054</v>
          </cell>
          <cell r="J172">
            <v>8.8123516525752201</v>
          </cell>
          <cell r="K172">
            <v>0.29261176060959393</v>
          </cell>
          <cell r="L172">
            <v>0.28830015135252651</v>
          </cell>
          <cell r="M172">
            <v>0.2839885420954591</v>
          </cell>
          <cell r="N172">
            <v>0.27967693283839168</v>
          </cell>
          <cell r="O172">
            <v>0.27536532358132326</v>
          </cell>
          <cell r="P172">
            <v>0.27105371432425562</v>
          </cell>
          <cell r="Q172">
            <v>0.26674210506718798</v>
          </cell>
          <cell r="R172">
            <v>0.26243049581012035</v>
          </cell>
          <cell r="S172">
            <v>0.25811888655305271</v>
          </cell>
          <cell r="T172">
            <v>0.25380727729598507</v>
          </cell>
          <cell r="U172">
            <v>0.24949566803891746</v>
          </cell>
          <cell r="V172">
            <v>0.24518405878184985</v>
          </cell>
          <cell r="W172">
            <v>0.24087244952478223</v>
          </cell>
          <cell r="X172">
            <v>0.23656084026771462</v>
          </cell>
          <cell r="Y172">
            <v>0.23224923101064704</v>
          </cell>
          <cell r="Z172">
            <v>0.24030337484368741</v>
          </cell>
          <cell r="AA172">
            <v>0.24835751867672778</v>
          </cell>
          <cell r="AB172">
            <v>0.25641166250976816</v>
          </cell>
          <cell r="AC172">
            <v>0.26446580634280853</v>
          </cell>
          <cell r="AD172">
            <v>0.2725199501758489</v>
          </cell>
          <cell r="AE172">
            <v>0.28057409400888927</v>
          </cell>
          <cell r="AF172">
            <v>0.28862823784192965</v>
          </cell>
          <cell r="AG172">
            <v>0.29668238167497002</v>
          </cell>
          <cell r="AH172">
            <v>0.30473652550801039</v>
          </cell>
          <cell r="AI172">
            <v>0.31279066934105071</v>
          </cell>
          <cell r="AJ172">
            <v>0.32535483277508076</v>
          </cell>
          <cell r="AK172">
            <v>0.33791899620911081</v>
          </cell>
          <cell r="AL172">
            <v>0.35048315964314086</v>
          </cell>
          <cell r="AM172">
            <v>0.36304732307717091</v>
          </cell>
          <cell r="AN172">
            <v>0.37561148651120091</v>
          </cell>
          <cell r="AO172">
            <v>0.38641374166770542</v>
          </cell>
          <cell r="AP172">
            <v>0.39721599682420994</v>
          </cell>
          <cell r="AQ172">
            <v>0.40801825198071445</v>
          </cell>
          <cell r="AR172">
            <v>0.41882050713721902</v>
          </cell>
        </row>
        <row r="173">
          <cell r="E173">
            <v>0.18882531824262472</v>
          </cell>
          <cell r="F173">
            <v>0.19517613084396501</v>
          </cell>
          <cell r="G173">
            <v>-12.322275506398396</v>
          </cell>
          <cell r="H173">
            <v>0.2078777560466456</v>
          </cell>
          <cell r="I173">
            <v>0.2142285686479859</v>
          </cell>
          <cell r="J173">
            <v>-12.322275506398396</v>
          </cell>
          <cell r="K173">
            <v>0.22693019385066826</v>
          </cell>
          <cell r="L173">
            <v>0.23328100645200855</v>
          </cell>
          <cell r="M173">
            <v>0.23963181905334885</v>
          </cell>
          <cell r="N173">
            <v>0.24598263165468914</v>
          </cell>
          <cell r="O173">
            <v>0.2523334442560301</v>
          </cell>
          <cell r="P173">
            <v>0.25868425685737073</v>
          </cell>
          <cell r="Q173">
            <v>0.26503506945871136</v>
          </cell>
          <cell r="R173">
            <v>0.27138588206005199</v>
          </cell>
          <cell r="S173">
            <v>0.27773669466139261</v>
          </cell>
          <cell r="T173">
            <v>0.28408750726273324</v>
          </cell>
          <cell r="U173">
            <v>0.29043831986407387</v>
          </cell>
          <cell r="V173">
            <v>0.2967891324654145</v>
          </cell>
          <cell r="W173">
            <v>0.30313994506675512</v>
          </cell>
          <cell r="X173">
            <v>0.30949075766809575</v>
          </cell>
          <cell r="Y173">
            <v>0.31584157026943621</v>
          </cell>
          <cell r="Z173">
            <v>0.32208107889381593</v>
          </cell>
          <cell r="AA173">
            <v>0.32832058751819565</v>
          </cell>
          <cell r="AB173">
            <v>0.33456009614257537</v>
          </cell>
          <cell r="AC173">
            <v>0.34079960476695509</v>
          </cell>
          <cell r="AD173">
            <v>0.34703911339133481</v>
          </cell>
          <cell r="AE173">
            <v>0.35327862201571453</v>
          </cell>
          <cell r="AF173">
            <v>0.35951813064009425</v>
          </cell>
          <cell r="AG173">
            <v>0.36575763926447397</v>
          </cell>
          <cell r="AH173">
            <v>0.37199714788885369</v>
          </cell>
          <cell r="AI173">
            <v>0.37823665651323363</v>
          </cell>
          <cell r="AJ173">
            <v>0.38433203530512411</v>
          </cell>
          <cell r="AK173">
            <v>0.39042741409701459</v>
          </cell>
          <cell r="AL173">
            <v>0.39652279288890507</v>
          </cell>
          <cell r="AM173">
            <v>0.40261817168079556</v>
          </cell>
          <cell r="AN173">
            <v>0.40871355047268604</v>
          </cell>
          <cell r="AO173">
            <v>0.41204883772117212</v>
          </cell>
          <cell r="AP173">
            <v>0.41538412496965821</v>
          </cell>
          <cell r="AQ173">
            <v>0.41871941221814429</v>
          </cell>
          <cell r="AR173">
            <v>0.42205469946663032</v>
          </cell>
        </row>
        <row r="174">
          <cell r="E174">
            <v>0.22684896566076063</v>
          </cell>
          <cell r="F174">
            <v>0.23134919932500608</v>
          </cell>
          <cell r="G174">
            <v>-8.6386113529040021</v>
          </cell>
          <cell r="H174">
            <v>0.24034966665349877</v>
          </cell>
          <cell r="I174">
            <v>0.24484990031774423</v>
          </cell>
          <cell r="J174">
            <v>-8.6386113529040021</v>
          </cell>
          <cell r="K174">
            <v>0.25385036764623692</v>
          </cell>
          <cell r="L174">
            <v>0.25835060131048238</v>
          </cell>
          <cell r="M174">
            <v>0.26285083497472961</v>
          </cell>
          <cell r="N174">
            <v>0.26735106863897506</v>
          </cell>
          <cell r="O174">
            <v>0.27185130230322024</v>
          </cell>
          <cell r="P174">
            <v>0.27635153596746631</v>
          </cell>
          <cell r="Q174">
            <v>0.28085176963171238</v>
          </cell>
          <cell r="R174">
            <v>0.28535200329595845</v>
          </cell>
          <cell r="S174">
            <v>0.28985223696020451</v>
          </cell>
          <cell r="T174">
            <v>0.29435247062445058</v>
          </cell>
          <cell r="U174">
            <v>0.29885270428869665</v>
          </cell>
          <cell r="V174">
            <v>0.30335293795294271</v>
          </cell>
          <cell r="W174">
            <v>0.30785317161718878</v>
          </cell>
          <cell r="X174">
            <v>0.31235340528143485</v>
          </cell>
          <cell r="Y174">
            <v>0.31685363894568103</v>
          </cell>
          <cell r="Z174">
            <v>0.32118973569244302</v>
          </cell>
          <cell r="AA174">
            <v>0.32552583243920502</v>
          </cell>
          <cell r="AB174">
            <v>0.32986192918596702</v>
          </cell>
          <cell r="AC174">
            <v>0.33419802593272901</v>
          </cell>
          <cell r="AD174">
            <v>0.33853412267949101</v>
          </cell>
          <cell r="AE174">
            <v>0.34287021942625301</v>
          </cell>
          <cell r="AF174">
            <v>0.34720631617301501</v>
          </cell>
          <cell r="AG174">
            <v>0.351542412919777</v>
          </cell>
          <cell r="AH174">
            <v>0.355878509666539</v>
          </cell>
          <cell r="AI174">
            <v>0.36021460641330078</v>
          </cell>
          <cell r="AJ174">
            <v>0.36500431411425405</v>
          </cell>
          <cell r="AK174">
            <v>0.36979402181520732</v>
          </cell>
          <cell r="AL174">
            <v>0.37458372951616059</v>
          </cell>
          <cell r="AM174">
            <v>0.37937343721711386</v>
          </cell>
          <cell r="AN174">
            <v>0.38416314491806713</v>
          </cell>
          <cell r="AO174">
            <v>0.39139607929320214</v>
          </cell>
          <cell r="AP174">
            <v>0.39862901366833714</v>
          </cell>
          <cell r="AQ174">
            <v>0.40586194804347214</v>
          </cell>
          <cell r="AR174">
            <v>0.41309488241860715</v>
          </cell>
        </row>
        <row r="175">
          <cell r="E175">
            <v>0.2305141692149002</v>
          </cell>
          <cell r="F175">
            <v>0.23386632845566524</v>
          </cell>
          <cell r="G175">
            <v>-6.3732395350935613</v>
          </cell>
          <cell r="H175">
            <v>0.2405706469371971</v>
          </cell>
          <cell r="I175">
            <v>0.24392280617796303</v>
          </cell>
          <cell r="J175">
            <v>-6.3732395350935613</v>
          </cell>
          <cell r="K175">
            <v>0.25062712465949399</v>
          </cell>
          <cell r="L175">
            <v>0.25397928390025992</v>
          </cell>
          <cell r="M175">
            <v>0.25733144314102585</v>
          </cell>
          <cell r="N175">
            <v>0.26068360238179089</v>
          </cell>
          <cell r="O175">
            <v>0.26403576162255671</v>
          </cell>
          <cell r="P175">
            <v>0.26738792086332241</v>
          </cell>
          <cell r="Q175">
            <v>0.27074008010408812</v>
          </cell>
          <cell r="R175">
            <v>0.27409223934485383</v>
          </cell>
          <cell r="S175">
            <v>0.27744439858561953</v>
          </cell>
          <cell r="T175">
            <v>0.28079655782638524</v>
          </cell>
          <cell r="U175">
            <v>0.28414871706715095</v>
          </cell>
          <cell r="V175">
            <v>0.28750087630791665</v>
          </cell>
          <cell r="W175">
            <v>0.29085303554868236</v>
          </cell>
          <cell r="X175">
            <v>0.29420519478944807</v>
          </cell>
          <cell r="Y175">
            <v>0.29755735403021399</v>
          </cell>
          <cell r="Z175">
            <v>0.30348858909029136</v>
          </cell>
          <cell r="AA175">
            <v>0.30941982415036873</v>
          </cell>
          <cell r="AB175">
            <v>0.31535105921044609</v>
          </cell>
          <cell r="AC175">
            <v>0.32128229427052346</v>
          </cell>
          <cell r="AD175">
            <v>0.32721352933060083</v>
          </cell>
          <cell r="AE175">
            <v>0.33314476439067819</v>
          </cell>
          <cell r="AF175">
            <v>0.33907599945075556</v>
          </cell>
          <cell r="AG175">
            <v>0.34500723451083293</v>
          </cell>
          <cell r="AH175">
            <v>0.35093846957091029</v>
          </cell>
          <cell r="AI175">
            <v>0.35686970463098772</v>
          </cell>
          <cell r="AJ175">
            <v>0.36216221652684544</v>
          </cell>
          <cell r="AK175">
            <v>0.36745472842270316</v>
          </cell>
          <cell r="AL175">
            <v>0.37274724031856088</v>
          </cell>
          <cell r="AM175">
            <v>0.3780397522144186</v>
          </cell>
          <cell r="AN175">
            <v>0.38333226411027627</v>
          </cell>
          <cell r="AO175">
            <v>0.38812909839027571</v>
          </cell>
          <cell r="AP175">
            <v>0.39292593267027515</v>
          </cell>
          <cell r="AQ175">
            <v>0.39772276695027459</v>
          </cell>
          <cell r="AR175">
            <v>0.40251960123027408</v>
          </cell>
        </row>
        <row r="176">
          <cell r="E176">
            <v>0.33445061989424785</v>
          </cell>
          <cell r="F176">
            <v>0.33575365792145107</v>
          </cell>
          <cell r="G176">
            <v>-2.2325342936962014</v>
          </cell>
          <cell r="H176">
            <v>0.33835973397585795</v>
          </cell>
          <cell r="I176">
            <v>0.33966277200306116</v>
          </cell>
          <cell r="J176">
            <v>-2.2325342936962014</v>
          </cell>
          <cell r="K176">
            <v>0.3422688480574676</v>
          </cell>
          <cell r="L176">
            <v>0.34357188608467082</v>
          </cell>
          <cell r="M176">
            <v>0.34487492411187404</v>
          </cell>
          <cell r="N176">
            <v>0.34617796213907726</v>
          </cell>
          <cell r="O176">
            <v>0.34748100016628075</v>
          </cell>
          <cell r="P176">
            <v>0.34878403819348403</v>
          </cell>
          <cell r="Q176">
            <v>0.3500870762206873</v>
          </cell>
          <cell r="R176">
            <v>0.35139011424789057</v>
          </cell>
          <cell r="S176">
            <v>0.35269315227509385</v>
          </cell>
          <cell r="T176">
            <v>0.35399619030229712</v>
          </cell>
          <cell r="U176">
            <v>0.35529922832950039</v>
          </cell>
          <cell r="V176">
            <v>0.35660226635670367</v>
          </cell>
          <cell r="W176">
            <v>0.35790530438390694</v>
          </cell>
          <cell r="X176">
            <v>0.35920834241111022</v>
          </cell>
          <cell r="Y176">
            <v>0.36051138043831349</v>
          </cell>
          <cell r="Z176">
            <v>0.36185545435513888</v>
          </cell>
          <cell r="AA176">
            <v>0.36319952827196428</v>
          </cell>
          <cell r="AB176">
            <v>0.36454360218878967</v>
          </cell>
          <cell r="AC176">
            <v>0.36588767610561507</v>
          </cell>
          <cell r="AD176">
            <v>0.36723175002244046</v>
          </cell>
          <cell r="AE176">
            <v>0.36857582393926586</v>
          </cell>
          <cell r="AF176">
            <v>0.36991989785609125</v>
          </cell>
          <cell r="AG176">
            <v>0.37126397177291665</v>
          </cell>
          <cell r="AH176">
            <v>0.37260804568974204</v>
          </cell>
          <cell r="AI176">
            <v>0.37395211960656749</v>
          </cell>
          <cell r="AJ176">
            <v>0.3757671554667929</v>
          </cell>
          <cell r="AK176">
            <v>0.37758219132701831</v>
          </cell>
          <cell r="AL176">
            <v>0.37939722718724372</v>
          </cell>
          <cell r="AM176">
            <v>0.38121226304746914</v>
          </cell>
          <cell r="AN176">
            <v>0.38302729890769466</v>
          </cell>
          <cell r="AO176">
            <v>0.38646113358266837</v>
          </cell>
          <cell r="AP176">
            <v>0.38989496825764208</v>
          </cell>
          <cell r="AQ176">
            <v>0.3933288029326158</v>
          </cell>
          <cell r="AR176">
            <v>0.39676263760758951</v>
          </cell>
        </row>
        <row r="177">
          <cell r="E177">
            <v>0.24899053520929648</v>
          </cell>
          <cell r="F177">
            <v>0.25110127806298355</v>
          </cell>
          <cell r="G177">
            <v>-3.9091728865541109</v>
          </cell>
          <cell r="H177">
            <v>0.25532276377035767</v>
          </cell>
          <cell r="I177">
            <v>0.25743350662404474</v>
          </cell>
          <cell r="J177">
            <v>-3.9091728865541109</v>
          </cell>
          <cell r="K177">
            <v>0.26165499233141798</v>
          </cell>
          <cell r="L177">
            <v>0.26376573518510504</v>
          </cell>
          <cell r="M177">
            <v>0.26587647803879211</v>
          </cell>
          <cell r="N177">
            <v>0.26798722089247917</v>
          </cell>
          <cell r="O177">
            <v>0.27009796374616674</v>
          </cell>
          <cell r="P177">
            <v>0.27220870659985374</v>
          </cell>
          <cell r="Q177">
            <v>0.27431944945354075</v>
          </cell>
          <cell r="R177">
            <v>0.27643019230722776</v>
          </cell>
          <cell r="S177">
            <v>0.27854093516091477</v>
          </cell>
          <cell r="T177">
            <v>0.28065167801460178</v>
          </cell>
          <cell r="U177">
            <v>0.28276242086828879</v>
          </cell>
          <cell r="V177">
            <v>0.2848731637219758</v>
          </cell>
          <cell r="W177">
            <v>0.28698390657566281</v>
          </cell>
          <cell r="X177">
            <v>0.28909464942934981</v>
          </cell>
          <cell r="Y177">
            <v>0.29120539228303682</v>
          </cell>
          <cell r="Z177">
            <v>0.29636540561626901</v>
          </cell>
          <cell r="AA177">
            <v>0.30152541894950119</v>
          </cell>
          <cell r="AB177">
            <v>0.30668543228273337</v>
          </cell>
          <cell r="AC177">
            <v>0.31184544561596556</v>
          </cell>
          <cell r="AD177">
            <v>0.31700545894919774</v>
          </cell>
          <cell r="AE177">
            <v>0.32216547228242992</v>
          </cell>
          <cell r="AF177">
            <v>0.3273254856156621</v>
          </cell>
          <cell r="AG177">
            <v>0.33248549894889429</v>
          </cell>
          <cell r="AH177">
            <v>0.33764551228212647</v>
          </cell>
          <cell r="AI177">
            <v>0.34280552561535882</v>
          </cell>
          <cell r="AJ177">
            <v>0.34450286910514377</v>
          </cell>
          <cell r="AK177">
            <v>0.34620021259492872</v>
          </cell>
          <cell r="AL177">
            <v>0.34789755608471368</v>
          </cell>
          <cell r="AM177">
            <v>0.34959489957449863</v>
          </cell>
          <cell r="AN177">
            <v>0.35129224306428353</v>
          </cell>
          <cell r="AO177">
            <v>0.36019242185200151</v>
          </cell>
          <cell r="AP177">
            <v>0.36909260063971949</v>
          </cell>
          <cell r="AQ177">
            <v>0.37799277942743748</v>
          </cell>
          <cell r="AR177">
            <v>0.38689295821515557</v>
          </cell>
        </row>
        <row r="178">
          <cell r="E178">
            <v>0.14971678929089549</v>
          </cell>
          <cell r="F178">
            <v>0.15451089555216946</v>
          </cell>
          <cell r="G178">
            <v>-9.2946725454188766</v>
          </cell>
          <cell r="H178">
            <v>0.16409910807471739</v>
          </cell>
          <cell r="I178">
            <v>0.16889321433599136</v>
          </cell>
          <cell r="J178">
            <v>-9.2946725454188766</v>
          </cell>
          <cell r="K178">
            <v>0.17848142685853929</v>
          </cell>
          <cell r="L178">
            <v>0.18327553311981326</v>
          </cell>
          <cell r="M178">
            <v>0.18806963938108723</v>
          </cell>
          <cell r="N178">
            <v>0.1928637456423612</v>
          </cell>
          <cell r="O178">
            <v>0.19765785190363486</v>
          </cell>
          <cell r="P178">
            <v>0.20245195816490885</v>
          </cell>
          <cell r="Q178">
            <v>0.20724606442618285</v>
          </cell>
          <cell r="R178">
            <v>0.21204017068745684</v>
          </cell>
          <cell r="S178">
            <v>0.21683427694873084</v>
          </cell>
          <cell r="T178">
            <v>0.22162838321000483</v>
          </cell>
          <cell r="U178">
            <v>0.22642248947127883</v>
          </cell>
          <cell r="V178">
            <v>0.23121659573255282</v>
          </cell>
          <cell r="W178">
            <v>0.23601070199382682</v>
          </cell>
          <cell r="X178">
            <v>0.24080480825510081</v>
          </cell>
          <cell r="Y178">
            <v>0.24559891451637483</v>
          </cell>
          <cell r="Z178">
            <v>0.24406660037223324</v>
          </cell>
          <cell r="AA178">
            <v>0.24253428622809164</v>
          </cell>
          <cell r="AB178">
            <v>0.24100197208395005</v>
          </cell>
          <cell r="AC178">
            <v>0.23946965793980846</v>
          </cell>
          <cell r="AD178">
            <v>0.23793734379566686</v>
          </cell>
          <cell r="AE178">
            <v>0.23640502965152527</v>
          </cell>
          <cell r="AF178">
            <v>0.23487271550738367</v>
          </cell>
          <cell r="AG178">
            <v>0.23334040136324208</v>
          </cell>
          <cell r="AH178">
            <v>0.23180808721910048</v>
          </cell>
          <cell r="AI178">
            <v>0.23027577307495883</v>
          </cell>
          <cell r="AJ178">
            <v>0.25226313140826695</v>
          </cell>
          <cell r="AK178">
            <v>0.27425048974157507</v>
          </cell>
          <cell r="AL178">
            <v>0.29623784807488318</v>
          </cell>
          <cell r="AM178">
            <v>0.3182252064081913</v>
          </cell>
          <cell r="AN178">
            <v>0.3402125647414993</v>
          </cell>
          <cell r="AO178">
            <v>0.35179394226981103</v>
          </cell>
          <cell r="AP178">
            <v>0.36337531979812276</v>
          </cell>
          <cell r="AQ178">
            <v>0.3749566973264345</v>
          </cell>
          <cell r="AR178">
            <v>0.38653807485474628</v>
          </cell>
        </row>
        <row r="179">
          <cell r="E179">
            <v>0.30601676580071135</v>
          </cell>
          <cell r="F179">
            <v>0.31197762734339207</v>
          </cell>
          <cell r="G179">
            <v>-11.436880473278993</v>
          </cell>
          <cell r="H179">
            <v>0.32389935042875173</v>
          </cell>
          <cell r="I179">
            <v>0.32986021197143245</v>
          </cell>
          <cell r="J179">
            <v>-11.436880473278993</v>
          </cell>
          <cell r="K179">
            <v>0.34178193505679211</v>
          </cell>
          <cell r="L179">
            <v>0.34774279659947283</v>
          </cell>
          <cell r="M179">
            <v>0.35370365814215177</v>
          </cell>
          <cell r="N179">
            <v>0.35966451968483248</v>
          </cell>
          <cell r="O179">
            <v>0.36562538122751304</v>
          </cell>
          <cell r="P179">
            <v>0.37158624277019309</v>
          </cell>
          <cell r="Q179">
            <v>0.37754710431287314</v>
          </cell>
          <cell r="R179">
            <v>0.38350796585555319</v>
          </cell>
          <cell r="S179">
            <v>0.38946882739823324</v>
          </cell>
          <cell r="T179">
            <v>0.39542968894091329</v>
          </cell>
          <cell r="U179">
            <v>0.40139055048359334</v>
          </cell>
          <cell r="V179">
            <v>0.4073514120262734</v>
          </cell>
          <cell r="W179">
            <v>0.41331227356895345</v>
          </cell>
          <cell r="X179">
            <v>0.4192731351116335</v>
          </cell>
          <cell r="Y179">
            <v>0.42523399665431361</v>
          </cell>
          <cell r="Z179">
            <v>0.41987240970658768</v>
          </cell>
          <cell r="AA179">
            <v>0.41451082275886175</v>
          </cell>
          <cell r="AB179">
            <v>0.40914923581113583</v>
          </cell>
          <cell r="AC179">
            <v>0.4037876488634099</v>
          </cell>
          <cell r="AD179">
            <v>0.39842606191568397</v>
          </cell>
          <cell r="AE179">
            <v>0.39306447496795804</v>
          </cell>
          <cell r="AF179">
            <v>0.38770288802023212</v>
          </cell>
          <cell r="AG179">
            <v>0.38234130107250619</v>
          </cell>
          <cell r="AH179">
            <v>0.37697971412478026</v>
          </cell>
          <cell r="AI179">
            <v>0.37161812717705411</v>
          </cell>
          <cell r="AJ179">
            <v>0.36674420235988481</v>
          </cell>
          <cell r="AK179">
            <v>0.3618702775427155</v>
          </cell>
          <cell r="AL179">
            <v>0.3569963527255462</v>
          </cell>
          <cell r="AM179">
            <v>0.35212242790837689</v>
          </cell>
          <cell r="AN179">
            <v>0.34724850309120758</v>
          </cell>
          <cell r="AO179">
            <v>0.34761552987229816</v>
          </cell>
          <cell r="AP179">
            <v>0.34798255665338873</v>
          </cell>
          <cell r="AQ179">
            <v>0.3483495834344793</v>
          </cell>
          <cell r="AR179">
            <v>0.34871661021556982</v>
          </cell>
        </row>
        <row r="180">
          <cell r="E180" t="e">
            <v>#VALUE!</v>
          </cell>
          <cell r="F180" t="e">
            <v>#VALUE!</v>
          </cell>
          <cell r="G180" t="e">
            <v>#VALUE!</v>
          </cell>
          <cell r="H180" t="e">
            <v>#VALUE!</v>
          </cell>
          <cell r="I180" t="e">
            <v>#VALUE!</v>
          </cell>
          <cell r="J180" t="e">
            <v>#VALUE!</v>
          </cell>
          <cell r="K180" t="e">
            <v>#VALUE!</v>
          </cell>
          <cell r="L180" t="e">
            <v>#VALUE!</v>
          </cell>
          <cell r="M180" t="e">
            <v>#VALUE!</v>
          </cell>
          <cell r="N180" t="e">
            <v>#VALUE!</v>
          </cell>
          <cell r="O180" t="str">
            <v>..</v>
          </cell>
          <cell r="P180" t="e">
            <v>#VALUE!</v>
          </cell>
          <cell r="Q180" t="e">
            <v>#VALUE!</v>
          </cell>
          <cell r="R180" t="e">
            <v>#VALUE!</v>
          </cell>
          <cell r="S180" t="e">
            <v>#VALUE!</v>
          </cell>
          <cell r="T180" t="e">
            <v>#VALUE!</v>
          </cell>
          <cell r="U180" t="e">
            <v>#VALUE!</v>
          </cell>
          <cell r="V180" t="e">
            <v>#VALUE!</v>
          </cell>
          <cell r="W180" t="e">
            <v>#VALUE!</v>
          </cell>
          <cell r="X180" t="e">
            <v>#VALUE!</v>
          </cell>
          <cell r="Y180" t="str">
            <v>..</v>
          </cell>
          <cell r="Z180" t="e">
            <v>#VALUE!</v>
          </cell>
          <cell r="AA180" t="e">
            <v>#VALUE!</v>
          </cell>
          <cell r="AB180" t="e">
            <v>#VALUE!</v>
          </cell>
          <cell r="AC180" t="e">
            <v>#VALUE!</v>
          </cell>
          <cell r="AD180" t="e">
            <v>#VALUE!</v>
          </cell>
          <cell r="AE180" t="e">
            <v>#VALUE!</v>
          </cell>
          <cell r="AF180" t="e">
            <v>#VALUE!</v>
          </cell>
          <cell r="AG180" t="e">
            <v>#VALUE!</v>
          </cell>
          <cell r="AH180" t="e">
            <v>#VALUE!</v>
          </cell>
          <cell r="AI180">
            <v>0.27437314945928304</v>
          </cell>
          <cell r="AJ180">
            <v>0.28215416754871209</v>
          </cell>
          <cell r="AK180">
            <v>0.28993518563814114</v>
          </cell>
          <cell r="AL180">
            <v>0.29771620372757018</v>
          </cell>
          <cell r="AM180">
            <v>0.30549722181699923</v>
          </cell>
          <cell r="AN180">
            <v>0.31327823990642822</v>
          </cell>
          <cell r="AO180">
            <v>0.32327896638735015</v>
          </cell>
          <cell r="AP180">
            <v>0.33327969286827208</v>
          </cell>
          <cell r="AQ180">
            <v>0.34328041934919401</v>
          </cell>
          <cell r="AR180">
            <v>0.35328114583011599</v>
          </cell>
        </row>
        <row r="181">
          <cell r="E181">
            <v>0.14457102583443504</v>
          </cell>
          <cell r="F181">
            <v>0.14752316854042569</v>
          </cell>
          <cell r="G181">
            <v>-5.6711501049674</v>
          </cell>
          <cell r="H181">
            <v>0.15342745395240787</v>
          </cell>
          <cell r="I181">
            <v>0.15637959665839851</v>
          </cell>
          <cell r="J181">
            <v>-5.6711501049674</v>
          </cell>
          <cell r="K181">
            <v>0.1622838820703798</v>
          </cell>
          <cell r="L181">
            <v>0.16523602477637045</v>
          </cell>
          <cell r="M181">
            <v>0.1681881674823611</v>
          </cell>
          <cell r="N181">
            <v>0.17114031018835263</v>
          </cell>
          <cell r="O181">
            <v>0.17409245289434386</v>
          </cell>
          <cell r="P181">
            <v>0.17704459560033464</v>
          </cell>
          <cell r="Q181">
            <v>0.17999673830632543</v>
          </cell>
          <cell r="R181">
            <v>0.18294888101231621</v>
          </cell>
          <cell r="S181">
            <v>0.185901023718307</v>
          </cell>
          <cell r="T181">
            <v>0.18885316642429778</v>
          </cell>
          <cell r="U181">
            <v>0.19180530913028856</v>
          </cell>
          <cell r="V181">
            <v>0.19475745183627935</v>
          </cell>
          <cell r="W181">
            <v>0.19770959454227013</v>
          </cell>
          <cell r="X181">
            <v>0.20066173724826092</v>
          </cell>
          <cell r="Y181">
            <v>0.20361387995425159</v>
          </cell>
          <cell r="Z181">
            <v>0.21073227066846872</v>
          </cell>
          <cell r="AA181">
            <v>0.21785066138268586</v>
          </cell>
          <cell r="AB181">
            <v>0.22496905209690299</v>
          </cell>
          <cell r="AC181">
            <v>0.23208744281112012</v>
          </cell>
          <cell r="AD181">
            <v>0.23920583352533725</v>
          </cell>
          <cell r="AE181">
            <v>0.24632422423955438</v>
          </cell>
          <cell r="AF181">
            <v>0.25344261495377152</v>
          </cell>
          <cell r="AG181">
            <v>0.26056100566798868</v>
          </cell>
          <cell r="AH181">
            <v>0.26767939638220584</v>
          </cell>
          <cell r="AI181">
            <v>0.27479778709642294</v>
          </cell>
          <cell r="AJ181">
            <v>0.28371766583775787</v>
          </cell>
          <cell r="AK181">
            <v>0.2926375445790928</v>
          </cell>
          <cell r="AL181">
            <v>0.30155742332042773</v>
          </cell>
          <cell r="AM181">
            <v>0.31047730206176266</v>
          </cell>
          <cell r="AN181">
            <v>0.3193971808030977</v>
          </cell>
          <cell r="AO181">
            <v>0.32757016746866097</v>
          </cell>
          <cell r="AP181">
            <v>0.33574315413422423</v>
          </cell>
          <cell r="AQ181">
            <v>0.3439161407997875</v>
          </cell>
          <cell r="AR181">
            <v>0.35208912746535082</v>
          </cell>
        </row>
        <row r="182">
          <cell r="E182" t="e">
            <v>#VALUE!</v>
          </cell>
          <cell r="F182" t="e">
            <v>#VALUE!</v>
          </cell>
          <cell r="G182" t="e">
            <v>#VALUE!</v>
          </cell>
          <cell r="H182" t="e">
            <v>#VALUE!</v>
          </cell>
          <cell r="I182" t="e">
            <v>#VALUE!</v>
          </cell>
          <cell r="J182" t="e">
            <v>#VALUE!</v>
          </cell>
          <cell r="K182" t="e">
            <v>#VALUE!</v>
          </cell>
          <cell r="L182" t="e">
            <v>#VALUE!</v>
          </cell>
          <cell r="M182" t="e">
            <v>#VALUE!</v>
          </cell>
          <cell r="N182" t="e">
            <v>#VALUE!</v>
          </cell>
          <cell r="O182" t="str">
            <v>..</v>
          </cell>
          <cell r="P182" t="e">
            <v>#VALUE!</v>
          </cell>
          <cell r="Q182" t="e">
            <v>#VALUE!</v>
          </cell>
          <cell r="R182" t="e">
            <v>#VALUE!</v>
          </cell>
          <cell r="S182" t="e">
            <v>#VALUE!</v>
          </cell>
          <cell r="T182" t="e">
            <v>#VALUE!</v>
          </cell>
          <cell r="U182" t="e">
            <v>#VALUE!</v>
          </cell>
          <cell r="V182" t="e">
            <v>#VALUE!</v>
          </cell>
          <cell r="W182" t="e">
            <v>#VALUE!</v>
          </cell>
          <cell r="X182" t="e">
            <v>#VALUE!</v>
          </cell>
          <cell r="Y182" t="str">
            <v>..</v>
          </cell>
          <cell r="Z182" t="e">
            <v>#VALUE!</v>
          </cell>
          <cell r="AA182" t="e">
            <v>#VALUE!</v>
          </cell>
          <cell r="AB182" t="e">
            <v>#VALUE!</v>
          </cell>
          <cell r="AC182" t="e">
            <v>#VALUE!</v>
          </cell>
          <cell r="AD182" t="e">
            <v>#VALUE!</v>
          </cell>
          <cell r="AE182" t="e">
            <v>#VALUE!</v>
          </cell>
          <cell r="AF182" t="e">
            <v>#VALUE!</v>
          </cell>
          <cell r="AG182" t="e">
            <v>#VALUE!</v>
          </cell>
          <cell r="AH182" t="e">
            <v>#VALUE!</v>
          </cell>
          <cell r="AI182" t="str">
            <v>..</v>
          </cell>
          <cell r="AJ182" t="e">
            <v>#VALUE!</v>
          </cell>
          <cell r="AK182" t="e">
            <v>#VALUE!</v>
          </cell>
          <cell r="AL182" t="e">
            <v>#VALUE!</v>
          </cell>
          <cell r="AM182" t="e">
            <v>#VALUE!</v>
          </cell>
          <cell r="AN182">
            <v>0.34024349801017145</v>
          </cell>
          <cell r="AO182">
            <v>0.34227722200993455</v>
          </cell>
          <cell r="AP182">
            <v>0.34431094600969764</v>
          </cell>
          <cell r="AQ182">
            <v>0.34634467000946073</v>
          </cell>
          <cell r="AR182">
            <v>0.34837839400922382</v>
          </cell>
        </row>
        <row r="183">
          <cell r="E183" t="e">
            <v>#VALUE!</v>
          </cell>
          <cell r="F183" t="e">
            <v>#VALUE!</v>
          </cell>
          <cell r="G183" t="e">
            <v>#VALUE!</v>
          </cell>
          <cell r="H183" t="e">
            <v>#VALUE!</v>
          </cell>
          <cell r="I183" t="e">
            <v>#VALUE!</v>
          </cell>
          <cell r="J183" t="e">
            <v>#VALUE!</v>
          </cell>
          <cell r="K183" t="e">
            <v>#VALUE!</v>
          </cell>
          <cell r="L183" t="e">
            <v>#VALUE!</v>
          </cell>
          <cell r="M183" t="e">
            <v>#VALUE!</v>
          </cell>
          <cell r="N183" t="e">
            <v>#VALUE!</v>
          </cell>
          <cell r="O183" t="str">
            <v>..</v>
          </cell>
          <cell r="P183" t="e">
            <v>#VALUE!</v>
          </cell>
          <cell r="Q183" t="e">
            <v>#VALUE!</v>
          </cell>
          <cell r="R183" t="e">
            <v>#VALUE!</v>
          </cell>
          <cell r="S183" t="e">
            <v>#VALUE!</v>
          </cell>
          <cell r="T183" t="e">
            <v>#VALUE!</v>
          </cell>
          <cell r="U183" t="e">
            <v>#VALUE!</v>
          </cell>
          <cell r="V183" t="e">
            <v>#VALUE!</v>
          </cell>
          <cell r="W183" t="e">
            <v>#VALUE!</v>
          </cell>
          <cell r="X183" t="e">
            <v>#VALUE!</v>
          </cell>
          <cell r="Y183" t="str">
            <v>..</v>
          </cell>
          <cell r="Z183" t="e">
            <v>#VALUE!</v>
          </cell>
          <cell r="AA183" t="e">
            <v>#VALUE!</v>
          </cell>
          <cell r="AB183" t="e">
            <v>#VALUE!</v>
          </cell>
          <cell r="AC183" t="e">
            <v>#VALUE!</v>
          </cell>
          <cell r="AD183" t="e">
            <v>#VALUE!</v>
          </cell>
          <cell r="AE183" t="e">
            <v>#VALUE!</v>
          </cell>
          <cell r="AF183" t="e">
            <v>#VALUE!</v>
          </cell>
          <cell r="AG183" t="e">
            <v>#VALUE!</v>
          </cell>
          <cell r="AH183" t="e">
            <v>#VALUE!</v>
          </cell>
          <cell r="AI183" t="str">
            <v>..</v>
          </cell>
          <cell r="AJ183" t="e">
            <v>#VALUE!</v>
          </cell>
          <cell r="AK183" t="e">
            <v>#VALUE!</v>
          </cell>
          <cell r="AL183" t="e">
            <v>#VALUE!</v>
          </cell>
          <cell r="AM183" t="e">
            <v>#VALUE!</v>
          </cell>
          <cell r="AN183" t="str">
            <v>..</v>
          </cell>
          <cell r="AO183" t="e">
            <v>#VALUE!</v>
          </cell>
          <cell r="AP183" t="e">
            <v>#VALUE!</v>
          </cell>
          <cell r="AQ183" t="e">
            <v>#VALUE!</v>
          </cell>
          <cell r="AR183" t="str">
            <v>..</v>
          </cell>
        </row>
        <row r="184">
          <cell r="E184" t="e">
            <v>#VALUE!</v>
          </cell>
          <cell r="F184" t="e">
            <v>#VALUE!</v>
          </cell>
          <cell r="G184" t="e">
            <v>#VALUE!</v>
          </cell>
          <cell r="H184" t="e">
            <v>#VALUE!</v>
          </cell>
          <cell r="I184" t="e">
            <v>#VALUE!</v>
          </cell>
          <cell r="J184" t="e">
            <v>#VALUE!</v>
          </cell>
          <cell r="K184" t="e">
            <v>#VALUE!</v>
          </cell>
          <cell r="L184" t="e">
            <v>#VALUE!</v>
          </cell>
          <cell r="M184" t="e">
            <v>#VALUE!</v>
          </cell>
          <cell r="N184" t="e">
            <v>#VALUE!</v>
          </cell>
          <cell r="O184" t="str">
            <v>..</v>
          </cell>
          <cell r="P184" t="e">
            <v>#VALUE!</v>
          </cell>
          <cell r="Q184" t="e">
            <v>#VALUE!</v>
          </cell>
          <cell r="R184" t="e">
            <v>#VALUE!</v>
          </cell>
          <cell r="S184" t="e">
            <v>#VALUE!</v>
          </cell>
          <cell r="T184" t="e">
            <v>#VALUE!</v>
          </cell>
          <cell r="U184" t="e">
            <v>#VALUE!</v>
          </cell>
          <cell r="V184" t="e">
            <v>#VALUE!</v>
          </cell>
          <cell r="W184" t="e">
            <v>#VALUE!</v>
          </cell>
          <cell r="X184" t="e">
            <v>#VALUE!</v>
          </cell>
          <cell r="Y184" t="str">
            <v>..</v>
          </cell>
          <cell r="Z184" t="e">
            <v>#VALUE!</v>
          </cell>
          <cell r="AA184" t="e">
            <v>#VALUE!</v>
          </cell>
          <cell r="AB184" t="e">
            <v>#VALUE!</v>
          </cell>
          <cell r="AC184" t="e">
            <v>#VALUE!</v>
          </cell>
          <cell r="AD184" t="e">
            <v>#VALUE!</v>
          </cell>
          <cell r="AE184" t="e">
            <v>#VALUE!</v>
          </cell>
          <cell r="AF184" t="e">
            <v>#VALUE!</v>
          </cell>
          <cell r="AG184" t="e">
            <v>#VALUE!</v>
          </cell>
          <cell r="AH184" t="e">
            <v>#VALUE!</v>
          </cell>
          <cell r="AI184" t="str">
            <v>..</v>
          </cell>
          <cell r="AJ184" t="e">
            <v>#VALUE!</v>
          </cell>
          <cell r="AK184" t="e">
            <v>#VALUE!</v>
          </cell>
          <cell r="AL184" t="e">
            <v>#VALUE!</v>
          </cell>
          <cell r="AM184" t="e">
            <v>#VALUE!</v>
          </cell>
          <cell r="AN184">
            <v>0.3260696579734339</v>
          </cell>
          <cell r="AO184">
            <v>0.32977342728748416</v>
          </cell>
          <cell r="AP184">
            <v>0.33347719660153441</v>
          </cell>
          <cell r="AQ184">
            <v>0.33718096591558466</v>
          </cell>
          <cell r="AR184">
            <v>0.34088473522963481</v>
          </cell>
        </row>
        <row r="185">
          <cell r="E185">
            <v>0.25488475868193827</v>
          </cell>
          <cell r="F185">
            <v>0.25765135914155302</v>
          </cell>
          <cell r="G185">
            <v>-5.1953181467594387</v>
          </cell>
          <cell r="H185">
            <v>0.26318456006078339</v>
          </cell>
          <cell r="I185">
            <v>0.26595116052039813</v>
          </cell>
          <cell r="J185">
            <v>-5.1953181467594387</v>
          </cell>
          <cell r="K185">
            <v>0.27148436143962762</v>
          </cell>
          <cell r="L185">
            <v>0.27425096189924236</v>
          </cell>
          <cell r="M185">
            <v>0.27701756235885799</v>
          </cell>
          <cell r="N185">
            <v>0.27978416281847274</v>
          </cell>
          <cell r="O185">
            <v>0.2825507632780877</v>
          </cell>
          <cell r="P185">
            <v>0.28531736373770261</v>
          </cell>
          <cell r="Q185">
            <v>0.28808396419731752</v>
          </cell>
          <cell r="R185">
            <v>0.29085056465693243</v>
          </cell>
          <cell r="S185">
            <v>0.29361716511654734</v>
          </cell>
          <cell r="T185">
            <v>0.29638376557616225</v>
          </cell>
          <cell r="U185">
            <v>0.29915036603577716</v>
          </cell>
          <cell r="V185">
            <v>0.30191696649539207</v>
          </cell>
          <cell r="W185">
            <v>0.30468356695500698</v>
          </cell>
          <cell r="X185">
            <v>0.30745016741462189</v>
          </cell>
          <cell r="Y185">
            <v>0.31021676787423685</v>
          </cell>
          <cell r="Z185">
            <v>0.30975708242248923</v>
          </cell>
          <cell r="AA185">
            <v>0.3092973969707416</v>
          </cell>
          <cell r="AB185">
            <v>0.30883771151899397</v>
          </cell>
          <cell r="AC185">
            <v>0.30837802606724635</v>
          </cell>
          <cell r="AD185">
            <v>0.30791834061549872</v>
          </cell>
          <cell r="AE185">
            <v>0.30745865516375109</v>
          </cell>
          <cell r="AF185">
            <v>0.30699896971200347</v>
          </cell>
          <cell r="AG185">
            <v>0.30653928426025584</v>
          </cell>
          <cell r="AH185">
            <v>0.30607959880850821</v>
          </cell>
          <cell r="AI185">
            <v>0.30561991335676042</v>
          </cell>
          <cell r="AJ185">
            <v>0.3066112354249127</v>
          </cell>
          <cell r="AK185">
            <v>0.30760255749306498</v>
          </cell>
          <cell r="AL185">
            <v>0.30859387956121725</v>
          </cell>
          <cell r="AM185">
            <v>0.30958520162936953</v>
          </cell>
          <cell r="AN185">
            <v>0.3105765236975217</v>
          </cell>
          <cell r="AO185">
            <v>0.31653335364433172</v>
          </cell>
          <cell r="AP185">
            <v>0.32249018359114173</v>
          </cell>
          <cell r="AQ185">
            <v>0.32844701353795175</v>
          </cell>
          <cell r="AR185">
            <v>0.33440384348476176</v>
          </cell>
        </row>
        <row r="186">
          <cell r="E186">
            <v>0.25521860668870011</v>
          </cell>
          <cell r="F186">
            <v>0.25448944233968063</v>
          </cell>
          <cell r="G186">
            <v>1.6916723742568704</v>
          </cell>
          <cell r="H186">
            <v>0.25303111364164188</v>
          </cell>
          <cell r="I186">
            <v>0.25230194929262262</v>
          </cell>
          <cell r="J186">
            <v>1.6916723742568704</v>
          </cell>
          <cell r="K186">
            <v>0.25084362059458387</v>
          </cell>
          <cell r="L186">
            <v>0.25011445624556439</v>
          </cell>
          <cell r="M186">
            <v>0.24938529189654512</v>
          </cell>
          <cell r="N186">
            <v>0.24865612754752564</v>
          </cell>
          <cell r="O186">
            <v>0.24792696319850629</v>
          </cell>
          <cell r="P186">
            <v>0.24719779884948692</v>
          </cell>
          <cell r="Q186">
            <v>0.24646863450046755</v>
          </cell>
          <cell r="R186">
            <v>0.24573947015144817</v>
          </cell>
          <cell r="S186">
            <v>0.2450103058024288</v>
          </cell>
          <cell r="T186">
            <v>0.24428114145340943</v>
          </cell>
          <cell r="U186">
            <v>0.24355197710439005</v>
          </cell>
          <cell r="V186">
            <v>0.24282281275537068</v>
          </cell>
          <cell r="W186">
            <v>0.24209364840635131</v>
          </cell>
          <cell r="X186">
            <v>0.24136448405733194</v>
          </cell>
          <cell r="Y186">
            <v>0.24063531970831251</v>
          </cell>
          <cell r="Z186">
            <v>0.2418067617853184</v>
          </cell>
          <cell r="AA186">
            <v>0.2429782038623243</v>
          </cell>
          <cell r="AB186">
            <v>0.2441496459393302</v>
          </cell>
          <cell r="AC186">
            <v>0.24532108801633609</v>
          </cell>
          <cell r="AD186">
            <v>0.24649253009334199</v>
          </cell>
          <cell r="AE186">
            <v>0.24766397217034788</v>
          </cell>
          <cell r="AF186">
            <v>0.24883541424735378</v>
          </cell>
          <cell r="AG186">
            <v>0.25000685632435965</v>
          </cell>
          <cell r="AH186">
            <v>0.25117829840136552</v>
          </cell>
          <cell r="AI186">
            <v>0.25234974047837144</v>
          </cell>
          <cell r="AJ186">
            <v>0.26314135066511496</v>
          </cell>
          <cell r="AK186">
            <v>0.27393296085185848</v>
          </cell>
          <cell r="AL186">
            <v>0.28472457103860199</v>
          </cell>
          <cell r="AM186">
            <v>0.29551618122534551</v>
          </cell>
          <cell r="AN186">
            <v>0.30630779141208908</v>
          </cell>
          <cell r="AO186">
            <v>0.31206476460422988</v>
          </cell>
          <cell r="AP186">
            <v>0.31782173779637068</v>
          </cell>
          <cell r="AQ186">
            <v>0.32357871098851149</v>
          </cell>
          <cell r="AR186">
            <v>0.32933568418065229</v>
          </cell>
        </row>
        <row r="187">
          <cell r="E187" t="e">
            <v>#VALUE!</v>
          </cell>
          <cell r="F187" t="e">
            <v>#VALUE!</v>
          </cell>
          <cell r="G187" t="e">
            <v>#VALUE!</v>
          </cell>
          <cell r="H187" t="e">
            <v>#VALUE!</v>
          </cell>
          <cell r="I187" t="e">
            <v>#VALUE!</v>
          </cell>
          <cell r="J187" t="e">
            <v>#VALUE!</v>
          </cell>
          <cell r="K187" t="e">
            <v>#VALUE!</v>
          </cell>
          <cell r="L187" t="e">
            <v>#VALUE!</v>
          </cell>
          <cell r="M187" t="e">
            <v>#VALUE!</v>
          </cell>
          <cell r="N187" t="e">
            <v>#VALUE!</v>
          </cell>
          <cell r="O187" t="str">
            <v>..</v>
          </cell>
          <cell r="P187" t="e">
            <v>#VALUE!</v>
          </cell>
          <cell r="Q187" t="e">
            <v>#VALUE!</v>
          </cell>
          <cell r="R187" t="e">
            <v>#VALUE!</v>
          </cell>
          <cell r="S187" t="e">
            <v>#VALUE!</v>
          </cell>
          <cell r="T187" t="e">
            <v>#VALUE!</v>
          </cell>
          <cell r="U187" t="e">
            <v>#VALUE!</v>
          </cell>
          <cell r="V187" t="e">
            <v>#VALUE!</v>
          </cell>
          <cell r="W187" t="e">
            <v>#VALUE!</v>
          </cell>
          <cell r="X187" t="e">
            <v>#VALUE!</v>
          </cell>
          <cell r="Y187" t="str">
            <v>..</v>
          </cell>
          <cell r="Z187" t="e">
            <v>#VALUE!</v>
          </cell>
          <cell r="AA187" t="e">
            <v>#VALUE!</v>
          </cell>
          <cell r="AB187" t="e">
            <v>#VALUE!</v>
          </cell>
          <cell r="AC187" t="e">
            <v>#VALUE!</v>
          </cell>
          <cell r="AD187" t="e">
            <v>#VALUE!</v>
          </cell>
          <cell r="AE187" t="e">
            <v>#VALUE!</v>
          </cell>
          <cell r="AF187" t="e">
            <v>#VALUE!</v>
          </cell>
          <cell r="AG187" t="e">
            <v>#VALUE!</v>
          </cell>
          <cell r="AH187" t="e">
            <v>#VALUE!</v>
          </cell>
          <cell r="AI187" t="str">
            <v>..</v>
          </cell>
          <cell r="AJ187" t="e">
            <v>#VALUE!</v>
          </cell>
          <cell r="AK187" t="e">
            <v>#VALUE!</v>
          </cell>
          <cell r="AL187" t="e">
            <v>#VALUE!</v>
          </cell>
          <cell r="AM187" t="e">
            <v>#VALUE!</v>
          </cell>
          <cell r="AN187">
            <v>0.30183148093693224</v>
          </cell>
          <cell r="AO187">
            <v>0.30779950425548758</v>
          </cell>
          <cell r="AP187">
            <v>0.31376752757404291</v>
          </cell>
          <cell r="AQ187">
            <v>0.31973555089259825</v>
          </cell>
          <cell r="AR187">
            <v>0.32570357421115353</v>
          </cell>
        </row>
        <row r="188">
          <cell r="E188" t="e">
            <v>#VALUE!</v>
          </cell>
          <cell r="F188" t="e">
            <v>#VALUE!</v>
          </cell>
          <cell r="G188" t="e">
            <v>#VALUE!</v>
          </cell>
          <cell r="H188" t="e">
            <v>#VALUE!</v>
          </cell>
          <cell r="I188" t="e">
            <v>#VALUE!</v>
          </cell>
          <cell r="J188" t="e">
            <v>#VALUE!</v>
          </cell>
          <cell r="K188" t="e">
            <v>#VALUE!</v>
          </cell>
          <cell r="L188" t="e">
            <v>#VALUE!</v>
          </cell>
          <cell r="M188" t="e">
            <v>#VALUE!</v>
          </cell>
          <cell r="N188" t="e">
            <v>#VALUE!</v>
          </cell>
          <cell r="O188">
            <v>0.33522607050803188</v>
          </cell>
          <cell r="P188" t="e">
            <v>#VALUE!</v>
          </cell>
          <cell r="Q188" t="e">
            <v>#VALUE!</v>
          </cell>
          <cell r="R188" t="e">
            <v>#VALUE!</v>
          </cell>
          <cell r="S188" t="e">
            <v>#VALUE!</v>
          </cell>
          <cell r="T188" t="e">
            <v>#VALUE!</v>
          </cell>
          <cell r="U188" t="e">
            <v>#VALUE!</v>
          </cell>
          <cell r="V188" t="e">
            <v>#VALUE!</v>
          </cell>
          <cell r="W188" t="e">
            <v>#VALUE!</v>
          </cell>
          <cell r="X188" t="e">
            <v>#VALUE!</v>
          </cell>
          <cell r="Y188" t="str">
            <v>..</v>
          </cell>
          <cell r="Z188" t="e">
            <v>#VALUE!</v>
          </cell>
          <cell r="AA188" t="e">
            <v>#VALUE!</v>
          </cell>
          <cell r="AB188" t="e">
            <v>#VALUE!</v>
          </cell>
          <cell r="AC188" t="e">
            <v>#VALUE!</v>
          </cell>
          <cell r="AD188" t="e">
            <v>#VALUE!</v>
          </cell>
          <cell r="AE188" t="e">
            <v>#VALUE!</v>
          </cell>
          <cell r="AF188" t="e">
            <v>#VALUE!</v>
          </cell>
          <cell r="AG188" t="e">
            <v>#VALUE!</v>
          </cell>
          <cell r="AH188" t="e">
            <v>#VALUE!</v>
          </cell>
          <cell r="AI188">
            <v>0.30644379488941287</v>
          </cell>
          <cell r="AJ188">
            <v>0.30514006191415438</v>
          </cell>
          <cell r="AK188">
            <v>0.30383632893889589</v>
          </cell>
          <cell r="AL188">
            <v>0.30253259596363741</v>
          </cell>
          <cell r="AM188">
            <v>0.30122886298837892</v>
          </cell>
          <cell r="AN188">
            <v>0.29992513001312043</v>
          </cell>
          <cell r="AO188">
            <v>0.30498301612353262</v>
          </cell>
          <cell r="AP188">
            <v>0.31004090223394487</v>
          </cell>
          <cell r="AQ188">
            <v>0.31509878834435712</v>
          </cell>
          <cell r="AR188">
            <v>0.32015667445476931</v>
          </cell>
        </row>
        <row r="189">
          <cell r="E189" t="e">
            <v>#VALUE!</v>
          </cell>
          <cell r="F189" t="e">
            <v>#VALUE!</v>
          </cell>
          <cell r="G189" t="e">
            <v>#VALUE!</v>
          </cell>
          <cell r="H189" t="e">
            <v>#VALUE!</v>
          </cell>
          <cell r="I189" t="e">
            <v>#VALUE!</v>
          </cell>
          <cell r="J189" t="e">
            <v>#VALUE!</v>
          </cell>
          <cell r="K189" t="e">
            <v>#VALUE!</v>
          </cell>
          <cell r="L189" t="e">
            <v>#VALUE!</v>
          </cell>
          <cell r="M189" t="e">
            <v>#VALUE!</v>
          </cell>
          <cell r="N189" t="e">
            <v>#VALUE!</v>
          </cell>
          <cell r="O189" t="str">
            <v>..</v>
          </cell>
          <cell r="P189" t="e">
            <v>#VALUE!</v>
          </cell>
          <cell r="Q189" t="e">
            <v>#VALUE!</v>
          </cell>
          <cell r="R189" t="e">
            <v>#VALUE!</v>
          </cell>
          <cell r="S189" t="e">
            <v>#VALUE!</v>
          </cell>
          <cell r="T189" t="e">
            <v>#VALUE!</v>
          </cell>
          <cell r="U189" t="e">
            <v>#VALUE!</v>
          </cell>
          <cell r="V189" t="e">
            <v>#VALUE!</v>
          </cell>
          <cell r="W189" t="e">
            <v>#VALUE!</v>
          </cell>
          <cell r="X189" t="e">
            <v>#VALUE!</v>
          </cell>
          <cell r="Y189" t="str">
            <v>..</v>
          </cell>
          <cell r="Z189" t="e">
            <v>#VALUE!</v>
          </cell>
          <cell r="AA189" t="e">
            <v>#VALUE!</v>
          </cell>
          <cell r="AB189" t="e">
            <v>#VALUE!</v>
          </cell>
          <cell r="AC189" t="e">
            <v>#VALUE!</v>
          </cell>
          <cell r="AD189" t="e">
            <v>#VALUE!</v>
          </cell>
          <cell r="AE189" t="e">
            <v>#VALUE!</v>
          </cell>
          <cell r="AF189" t="e">
            <v>#VALUE!</v>
          </cell>
          <cell r="AG189" t="e">
            <v>#VALUE!</v>
          </cell>
          <cell r="AH189" t="e">
            <v>#VALUE!</v>
          </cell>
          <cell r="AI189">
            <v>0.28553536739034657</v>
          </cell>
          <cell r="AJ189">
            <v>0.29074951944955812</v>
          </cell>
          <cell r="AK189">
            <v>0.29596367150876968</v>
          </cell>
          <cell r="AL189">
            <v>0.30117782356798123</v>
          </cell>
          <cell r="AM189">
            <v>0.30639197562719278</v>
          </cell>
          <cell r="AN189">
            <v>0.31160612768640439</v>
          </cell>
          <cell r="AO189">
            <v>0.31456496690990782</v>
          </cell>
          <cell r="AP189">
            <v>0.31752380613341125</v>
          </cell>
          <cell r="AQ189">
            <v>0.32048264535691467</v>
          </cell>
          <cell r="AR189">
            <v>0.32344148458041805</v>
          </cell>
        </row>
        <row r="190">
          <cell r="E190" t="e">
            <v>#VALUE!</v>
          </cell>
          <cell r="F190" t="e">
            <v>#VALUE!</v>
          </cell>
          <cell r="G190" t="e">
            <v>#VALUE!</v>
          </cell>
          <cell r="H190" t="e">
            <v>#VALUE!</v>
          </cell>
          <cell r="I190" t="e">
            <v>#VALUE!</v>
          </cell>
          <cell r="J190" t="e">
            <v>#VALUE!</v>
          </cell>
          <cell r="K190" t="e">
            <v>#VALUE!</v>
          </cell>
          <cell r="L190" t="e">
            <v>#VALUE!</v>
          </cell>
          <cell r="M190" t="e">
            <v>#VALUE!</v>
          </cell>
          <cell r="N190" t="e">
            <v>#VALUE!</v>
          </cell>
          <cell r="O190" t="str">
            <v>..</v>
          </cell>
          <cell r="P190" t="e">
            <v>#VALUE!</v>
          </cell>
          <cell r="Q190" t="e">
            <v>#VALUE!</v>
          </cell>
          <cell r="R190" t="e">
            <v>#VALUE!</v>
          </cell>
          <cell r="S190" t="e">
            <v>#VALUE!</v>
          </cell>
          <cell r="T190" t="e">
            <v>#VALUE!</v>
          </cell>
          <cell r="U190" t="e">
            <v>#VALUE!</v>
          </cell>
          <cell r="V190" t="e">
            <v>#VALUE!</v>
          </cell>
          <cell r="W190" t="e">
            <v>#VALUE!</v>
          </cell>
          <cell r="X190" t="e">
            <v>#VALUE!</v>
          </cell>
          <cell r="Y190">
            <v>0.20030113014522133</v>
          </cell>
          <cell r="Z190">
            <v>0.20480048681460258</v>
          </cell>
          <cell r="AA190">
            <v>0.20929984348398384</v>
          </cell>
          <cell r="AB190">
            <v>0.21379920015336509</v>
          </cell>
          <cell r="AC190">
            <v>0.21829855682274635</v>
          </cell>
          <cell r="AD190">
            <v>0.2227979134921276</v>
          </cell>
          <cell r="AE190">
            <v>0.22729727016150886</v>
          </cell>
          <cell r="AF190">
            <v>0.23179662683089011</v>
          </cell>
          <cell r="AG190">
            <v>0.23629598350027137</v>
          </cell>
          <cell r="AH190">
            <v>0.24079534016965262</v>
          </cell>
          <cell r="AI190">
            <v>0.24529469683903399</v>
          </cell>
          <cell r="AJ190">
            <v>0.25318208359712258</v>
          </cell>
          <cell r="AK190">
            <v>0.26106947035521116</v>
          </cell>
          <cell r="AL190">
            <v>0.26895685711329975</v>
          </cell>
          <cell r="AM190">
            <v>0.27684424387138834</v>
          </cell>
          <cell r="AN190">
            <v>0.28473163062947693</v>
          </cell>
          <cell r="AO190">
            <v>0.29161586742221124</v>
          </cell>
          <cell r="AP190">
            <v>0.29850010421494555</v>
          </cell>
          <cell r="AQ190">
            <v>0.30538434100767986</v>
          </cell>
          <cell r="AR190">
            <v>0.31226857780041423</v>
          </cell>
        </row>
        <row r="191">
          <cell r="E191">
            <v>0.14995841974999813</v>
          </cell>
          <cell r="F191">
            <v>0.15496419227600278</v>
          </cell>
          <cell r="G191">
            <v>-9.7114134564782724</v>
          </cell>
          <cell r="H191">
            <v>0.1649757373280103</v>
          </cell>
          <cell r="I191">
            <v>0.16998150985401494</v>
          </cell>
          <cell r="J191">
            <v>-9.7114134564782724</v>
          </cell>
          <cell r="K191">
            <v>0.17999305490602246</v>
          </cell>
          <cell r="L191">
            <v>0.18499882743202711</v>
          </cell>
          <cell r="M191">
            <v>0.19000459995803176</v>
          </cell>
          <cell r="N191">
            <v>0.19501037248403463</v>
          </cell>
          <cell r="O191">
            <v>0.20001614501003917</v>
          </cell>
          <cell r="P191">
            <v>0.20502191753604337</v>
          </cell>
          <cell r="Q191">
            <v>0.21002769006204758</v>
          </cell>
          <cell r="R191">
            <v>0.21503346258805178</v>
          </cell>
          <cell r="S191">
            <v>0.22003923511405599</v>
          </cell>
          <cell r="T191">
            <v>0.22504500764006019</v>
          </cell>
          <cell r="U191">
            <v>0.23005078016606439</v>
          </cell>
          <cell r="V191">
            <v>0.2350565526920686</v>
          </cell>
          <cell r="W191">
            <v>0.2400623252180728</v>
          </cell>
          <cell r="X191">
            <v>0.24506809774407701</v>
          </cell>
          <cell r="Y191">
            <v>0.2500738702700811</v>
          </cell>
          <cell r="Z191">
            <v>0.24959882978068162</v>
          </cell>
          <cell r="AA191">
            <v>0.24912378929128215</v>
          </cell>
          <cell r="AB191">
            <v>0.24864874880188267</v>
          </cell>
          <cell r="AC191">
            <v>0.2481737083124832</v>
          </cell>
          <cell r="AD191">
            <v>0.24769866782308372</v>
          </cell>
          <cell r="AE191">
            <v>0.24722362733368425</v>
          </cell>
          <cell r="AF191">
            <v>0.24674858684428477</v>
          </cell>
          <cell r="AG191">
            <v>0.2462735463548853</v>
          </cell>
          <cell r="AH191">
            <v>0.24579850586548582</v>
          </cell>
          <cell r="AI191">
            <v>0.24532346537608646</v>
          </cell>
          <cell r="AJ191">
            <v>0.24971165255383143</v>
          </cell>
          <cell r="AK191">
            <v>0.2540998397315764</v>
          </cell>
          <cell r="AL191">
            <v>0.25848802690932138</v>
          </cell>
          <cell r="AM191">
            <v>0.26287621408706635</v>
          </cell>
          <cell r="AN191">
            <v>0.26726440126481138</v>
          </cell>
          <cell r="AO191">
            <v>0.27743627164028639</v>
          </cell>
          <cell r="AP191">
            <v>0.28760814201576146</v>
          </cell>
          <cell r="AQ191">
            <v>0.29778001239123653</v>
          </cell>
          <cell r="AR191">
            <v>0.30795188276671154</v>
          </cell>
        </row>
        <row r="192">
          <cell r="E192">
            <v>0.16043371453018862</v>
          </cell>
          <cell r="F192">
            <v>0.16206723044502214</v>
          </cell>
          <cell r="G192">
            <v>-3.0575926376919509</v>
          </cell>
          <cell r="H192">
            <v>0.16533426227468917</v>
          </cell>
          <cell r="I192">
            <v>0.16696777818952313</v>
          </cell>
          <cell r="J192">
            <v>-3.0575926376919509</v>
          </cell>
          <cell r="K192">
            <v>0.17023481001919016</v>
          </cell>
          <cell r="L192">
            <v>0.17186832593402368</v>
          </cell>
          <cell r="M192">
            <v>0.1735018418488572</v>
          </cell>
          <cell r="N192">
            <v>0.17513535776369071</v>
          </cell>
          <cell r="O192">
            <v>0.17676887367852426</v>
          </cell>
          <cell r="P192">
            <v>0.17840238959335783</v>
          </cell>
          <cell r="Q192">
            <v>0.1800359055081914</v>
          </cell>
          <cell r="R192">
            <v>0.18166942142302497</v>
          </cell>
          <cell r="S192">
            <v>0.18330293733785855</v>
          </cell>
          <cell r="T192">
            <v>0.18493645325269212</v>
          </cell>
          <cell r="U192">
            <v>0.18656996916752569</v>
          </cell>
          <cell r="V192">
            <v>0.18820348508235926</v>
          </cell>
          <cell r="W192">
            <v>0.18983700099719283</v>
          </cell>
          <cell r="X192">
            <v>0.19147051691202641</v>
          </cell>
          <cell r="Y192">
            <v>0.19310403282686001</v>
          </cell>
          <cell r="Z192">
            <v>0.19672598003351363</v>
          </cell>
          <cell r="AA192">
            <v>0.20034792724016726</v>
          </cell>
          <cell r="AB192">
            <v>0.20396987444682088</v>
          </cell>
          <cell r="AC192">
            <v>0.20759182165347451</v>
          </cell>
          <cell r="AD192">
            <v>0.21121376886012813</v>
          </cell>
          <cell r="AE192">
            <v>0.21483571606678176</v>
          </cell>
          <cell r="AF192">
            <v>0.21845766327343538</v>
          </cell>
          <cell r="AG192">
            <v>0.22207961048008901</v>
          </cell>
          <cell r="AH192">
            <v>0.22570155768674263</v>
          </cell>
          <cell r="AI192">
            <v>0.2293235048933962</v>
          </cell>
          <cell r="AJ192">
            <v>0.23645954440816214</v>
          </cell>
          <cell r="AK192">
            <v>0.24359558392292807</v>
          </cell>
          <cell r="AL192">
            <v>0.25073162343769401</v>
          </cell>
          <cell r="AM192">
            <v>0.25786766295245994</v>
          </cell>
          <cell r="AN192">
            <v>0.26500370246722593</v>
          </cell>
          <cell r="AO192">
            <v>0.27004884065723644</v>
          </cell>
          <cell r="AP192">
            <v>0.27509397884724696</v>
          </cell>
          <cell r="AQ192">
            <v>0.28013911703725747</v>
          </cell>
          <cell r="AR192">
            <v>0.28518425522726792</v>
          </cell>
        </row>
        <row r="193">
          <cell r="E193">
            <v>0.2744089989919376</v>
          </cell>
          <cell r="F193">
            <v>0.27513911484653608</v>
          </cell>
          <cell r="G193">
            <v>-1.1639192345670506</v>
          </cell>
          <cell r="H193">
            <v>0.27659934655573304</v>
          </cell>
          <cell r="I193">
            <v>0.27732946241033152</v>
          </cell>
          <cell r="J193">
            <v>-1.1639192345670506</v>
          </cell>
          <cell r="K193">
            <v>0.27878969411952825</v>
          </cell>
          <cell r="L193">
            <v>0.27951980997412673</v>
          </cell>
          <cell r="M193">
            <v>0.28024992582872521</v>
          </cell>
          <cell r="N193">
            <v>0.28098004168332369</v>
          </cell>
          <cell r="O193">
            <v>0.28171015753792217</v>
          </cell>
          <cell r="P193">
            <v>0.28244027339252065</v>
          </cell>
          <cell r="Q193">
            <v>0.28317038924711913</v>
          </cell>
          <cell r="R193">
            <v>0.2839005051017176</v>
          </cell>
          <cell r="S193">
            <v>0.28463062095631608</v>
          </cell>
          <cell r="T193">
            <v>0.28536073681091456</v>
          </cell>
          <cell r="U193">
            <v>0.28609085266551304</v>
          </cell>
          <cell r="V193">
            <v>0.28682096852011152</v>
          </cell>
          <cell r="W193">
            <v>0.28755108437471</v>
          </cell>
          <cell r="X193">
            <v>0.28828120022930848</v>
          </cell>
          <cell r="Y193">
            <v>0.28901131608390679</v>
          </cell>
          <cell r="Z193">
            <v>0.28253845693076085</v>
          </cell>
          <cell r="AA193">
            <v>0.27606559777761491</v>
          </cell>
          <cell r="AB193">
            <v>0.26959273862446897</v>
          </cell>
          <cell r="AC193">
            <v>0.26311987947132304</v>
          </cell>
          <cell r="AD193">
            <v>0.2566470203181771</v>
          </cell>
          <cell r="AE193">
            <v>0.25017416116503116</v>
          </cell>
          <cell r="AF193">
            <v>0.24370130201188522</v>
          </cell>
          <cell r="AG193">
            <v>0.23722844285873929</v>
          </cell>
          <cell r="AH193">
            <v>0.23075558370559335</v>
          </cell>
          <cell r="AI193">
            <v>0.22428272455244741</v>
          </cell>
          <cell r="AJ193">
            <v>0.23146867659749115</v>
          </cell>
          <cell r="AK193">
            <v>0.23865462864253489</v>
          </cell>
          <cell r="AL193">
            <v>0.24584058068757864</v>
          </cell>
          <cell r="AM193">
            <v>0.25302653273262238</v>
          </cell>
          <cell r="AN193">
            <v>0.26021248477766612</v>
          </cell>
          <cell r="AO193">
            <v>0.26446368193392561</v>
          </cell>
          <cell r="AP193">
            <v>0.2687148790901851</v>
          </cell>
          <cell r="AQ193">
            <v>0.27296607624644459</v>
          </cell>
          <cell r="AR193">
            <v>0.27721727340270402</v>
          </cell>
        </row>
        <row r="196">
          <cell r="B196">
            <v>0.74752746642979773</v>
          </cell>
          <cell r="C196" t="str">
            <v>Norway</v>
          </cell>
          <cell r="G196" t="str">
            <v>Norway</v>
          </cell>
          <cell r="H196" t="str">
            <v>Norway</v>
          </cell>
          <cell r="I196" t="str">
            <v>Norway</v>
          </cell>
          <cell r="J196" t="str">
            <v>Norway</v>
          </cell>
          <cell r="K196" t="str">
            <v>Norway</v>
          </cell>
          <cell r="L196" t="str">
            <v>Norway</v>
          </cell>
          <cell r="M196" t="str">
            <v>Norway</v>
          </cell>
          <cell r="N196" t="str">
            <v>Norway</v>
          </cell>
          <cell r="O196" t="str">
            <v>Norway</v>
          </cell>
          <cell r="P196" t="str">
            <v>Norway</v>
          </cell>
          <cell r="Q196" t="str">
            <v>Norway</v>
          </cell>
          <cell r="R196" t="str">
            <v>Norway</v>
          </cell>
          <cell r="S196" t="str">
            <v>Norway</v>
          </cell>
          <cell r="T196" t="str">
            <v>Norway</v>
          </cell>
          <cell r="U196" t="str">
            <v>Norway</v>
          </cell>
          <cell r="V196" t="str">
            <v>Norway</v>
          </cell>
          <cell r="W196" t="str">
            <v>Norway</v>
          </cell>
          <cell r="X196" t="str">
            <v>Norway</v>
          </cell>
          <cell r="Y196" t="str">
            <v>Norway</v>
          </cell>
          <cell r="Z196" t="str">
            <v>Norway</v>
          </cell>
          <cell r="AA196" t="str">
            <v>Norway</v>
          </cell>
          <cell r="AB196" t="str">
            <v>Norway</v>
          </cell>
          <cell r="AC196" t="str">
            <v>Norway</v>
          </cell>
          <cell r="AD196" t="str">
            <v>Norway</v>
          </cell>
          <cell r="AE196" t="str">
            <v>Norway</v>
          </cell>
          <cell r="AF196" t="str">
            <v>Norway</v>
          </cell>
          <cell r="AG196" t="str">
            <v>Norway</v>
          </cell>
          <cell r="AH196" t="str">
            <v>Norway</v>
          </cell>
          <cell r="AI196" t="str">
            <v>Norway</v>
          </cell>
          <cell r="AJ196" t="str">
            <v>Norway</v>
          </cell>
          <cell r="AK196" t="str">
            <v>Norway</v>
          </cell>
          <cell r="AL196" t="str">
            <v>Norway</v>
          </cell>
          <cell r="AM196" t="str">
            <v>Norway</v>
          </cell>
          <cell r="AN196" t="str">
            <v>Norway</v>
          </cell>
          <cell r="AO196" t="str">
            <v>Norway</v>
          </cell>
          <cell r="AP196" t="str">
            <v>Norway</v>
          </cell>
          <cell r="AQ196" t="str">
            <v>Norway</v>
          </cell>
          <cell r="AR196" t="str">
            <v>Norway</v>
          </cell>
          <cell r="AS196" t="str">
            <v>Norway</v>
          </cell>
          <cell r="AT196" t="str">
            <v>Norway</v>
          </cell>
        </row>
        <row r="197">
          <cell r="B197">
            <v>0.7523470049890193</v>
          </cell>
          <cell r="C197" t="str">
            <v>Norway</v>
          </cell>
          <cell r="G197" t="str">
            <v>Australia</v>
          </cell>
          <cell r="H197" t="str">
            <v>Australia</v>
          </cell>
          <cell r="I197" t="str">
            <v>Australia</v>
          </cell>
          <cell r="J197" t="str">
            <v>Australia</v>
          </cell>
          <cell r="K197" t="str">
            <v>Australia</v>
          </cell>
          <cell r="L197" t="str">
            <v>Australia</v>
          </cell>
          <cell r="M197" t="str">
            <v>Australia</v>
          </cell>
          <cell r="N197" t="str">
            <v>Australia</v>
          </cell>
          <cell r="O197" t="str">
            <v>Australia</v>
          </cell>
          <cell r="P197" t="str">
            <v>Australia</v>
          </cell>
          <cell r="Q197" t="str">
            <v>Australia</v>
          </cell>
          <cell r="R197" t="str">
            <v>Australia</v>
          </cell>
          <cell r="S197" t="str">
            <v>Australia</v>
          </cell>
          <cell r="T197" t="str">
            <v>Australia</v>
          </cell>
          <cell r="U197" t="str">
            <v>Australia</v>
          </cell>
          <cell r="V197" t="str">
            <v>Australia</v>
          </cell>
          <cell r="W197" t="str">
            <v>Australia</v>
          </cell>
          <cell r="X197" t="str">
            <v>Australia</v>
          </cell>
          <cell r="Y197" t="str">
            <v>Australia</v>
          </cell>
          <cell r="Z197" t="str">
            <v>Australia</v>
          </cell>
          <cell r="AA197" t="str">
            <v>Australia</v>
          </cell>
          <cell r="AB197" t="str">
            <v>Australia</v>
          </cell>
          <cell r="AC197" t="str">
            <v>Australia</v>
          </cell>
          <cell r="AD197" t="str">
            <v>Australia</v>
          </cell>
          <cell r="AE197" t="str">
            <v>Australia</v>
          </cell>
          <cell r="AF197" t="str">
            <v>Australia</v>
          </cell>
          <cell r="AG197" t="str">
            <v>Australia</v>
          </cell>
          <cell r="AH197" t="str">
            <v>Australia</v>
          </cell>
          <cell r="AI197" t="str">
            <v>Australia</v>
          </cell>
          <cell r="AJ197" t="str">
            <v>Australia</v>
          </cell>
          <cell r="AK197" t="str">
            <v>Australia</v>
          </cell>
          <cell r="AL197" t="str">
            <v>Australia</v>
          </cell>
          <cell r="AM197" t="str">
            <v>Australia</v>
          </cell>
          <cell r="AN197" t="str">
            <v>Australia</v>
          </cell>
          <cell r="AO197" t="str">
            <v>Australia</v>
          </cell>
          <cell r="AP197" t="str">
            <v>Australia</v>
          </cell>
          <cell r="AQ197" t="str">
            <v>Australia</v>
          </cell>
          <cell r="AR197" t="str">
            <v>Australia</v>
          </cell>
          <cell r="AS197" t="str">
            <v>Australia</v>
          </cell>
          <cell r="AT197" t="str">
            <v>Australia</v>
          </cell>
        </row>
        <row r="198">
          <cell r="B198">
            <v>0</v>
          </cell>
          <cell r="C198" t="str">
            <v>Norway</v>
          </cell>
          <cell r="G198" t="str">
            <v>Netherlands</v>
          </cell>
          <cell r="H198" t="str">
            <v>Netherlands</v>
          </cell>
          <cell r="I198" t="str">
            <v>Netherlands</v>
          </cell>
          <cell r="J198" t="str">
            <v>Netherlands</v>
          </cell>
          <cell r="K198" t="str">
            <v>Netherlands</v>
          </cell>
          <cell r="L198" t="str">
            <v>Netherlands</v>
          </cell>
          <cell r="M198" t="str">
            <v>Netherlands</v>
          </cell>
          <cell r="N198" t="str">
            <v>Netherlands</v>
          </cell>
          <cell r="O198" t="str">
            <v>Netherlands</v>
          </cell>
          <cell r="P198" t="str">
            <v>Netherlands</v>
          </cell>
          <cell r="Q198" t="str">
            <v>Netherlands</v>
          </cell>
          <cell r="R198" t="str">
            <v>Netherlands</v>
          </cell>
          <cell r="S198" t="str">
            <v>Netherlands</v>
          </cell>
          <cell r="T198" t="str">
            <v>Netherlands</v>
          </cell>
          <cell r="U198" t="str">
            <v>Netherlands</v>
          </cell>
          <cell r="V198" t="str">
            <v>Netherlands</v>
          </cell>
          <cell r="W198" t="str">
            <v>Netherlands</v>
          </cell>
          <cell r="X198" t="str">
            <v>Netherlands</v>
          </cell>
          <cell r="Y198" t="str">
            <v>Netherlands</v>
          </cell>
          <cell r="Z198" t="str">
            <v>Netherlands</v>
          </cell>
          <cell r="AA198" t="str">
            <v>Netherlands</v>
          </cell>
          <cell r="AB198" t="str">
            <v>Netherlands</v>
          </cell>
          <cell r="AC198" t="str">
            <v>Netherlands</v>
          </cell>
          <cell r="AD198" t="str">
            <v>Netherlands</v>
          </cell>
          <cell r="AE198" t="str">
            <v>Netherlands</v>
          </cell>
          <cell r="AF198" t="str">
            <v>Netherlands</v>
          </cell>
          <cell r="AG198" t="str">
            <v>Netherlands</v>
          </cell>
          <cell r="AH198" t="str">
            <v>Netherlands</v>
          </cell>
          <cell r="AI198" t="str">
            <v>Netherlands</v>
          </cell>
          <cell r="AJ198" t="str">
            <v>Netherlands</v>
          </cell>
          <cell r="AK198" t="str">
            <v>Netherlands</v>
          </cell>
          <cell r="AL198" t="str">
            <v>Netherlands</v>
          </cell>
          <cell r="AM198" t="str">
            <v>Netherlands</v>
          </cell>
          <cell r="AN198" t="str">
            <v>Netherlands</v>
          </cell>
          <cell r="AO198" t="str">
            <v>Netherlands</v>
          </cell>
          <cell r="AP198" t="str">
            <v>Netherlands</v>
          </cell>
          <cell r="AQ198" t="str">
            <v>Netherlands</v>
          </cell>
          <cell r="AR198" t="str">
            <v>Netherlands</v>
          </cell>
          <cell r="AS198" t="str">
            <v>Netherlands</v>
          </cell>
          <cell r="AT198" t="str">
            <v>Netherlands</v>
          </cell>
        </row>
        <row r="199">
          <cell r="B199">
            <v>0.76198608210746421</v>
          </cell>
          <cell r="C199" t="str">
            <v>Norway</v>
          </cell>
          <cell r="G199" t="str">
            <v>United States</v>
          </cell>
          <cell r="H199" t="str">
            <v>United States</v>
          </cell>
          <cell r="I199" t="str">
            <v>United States</v>
          </cell>
          <cell r="J199" t="str">
            <v>United States</v>
          </cell>
          <cell r="K199" t="str">
            <v>United States</v>
          </cell>
          <cell r="L199" t="str">
            <v>United States</v>
          </cell>
          <cell r="M199" t="str">
            <v>United States</v>
          </cell>
          <cell r="N199" t="str">
            <v>United States</v>
          </cell>
          <cell r="O199" t="str">
            <v>United States</v>
          </cell>
          <cell r="P199" t="str">
            <v>United States</v>
          </cell>
          <cell r="Q199" t="str">
            <v>United States</v>
          </cell>
          <cell r="R199" t="str">
            <v>United States</v>
          </cell>
          <cell r="S199" t="str">
            <v>United States</v>
          </cell>
          <cell r="T199" t="str">
            <v>United States</v>
          </cell>
          <cell r="U199" t="str">
            <v>United States</v>
          </cell>
          <cell r="V199" t="str">
            <v>United States</v>
          </cell>
          <cell r="W199" t="str">
            <v>United States</v>
          </cell>
          <cell r="X199" t="str">
            <v>United States</v>
          </cell>
          <cell r="Y199" t="str">
            <v>United States</v>
          </cell>
          <cell r="Z199" t="str">
            <v>United States</v>
          </cell>
          <cell r="AA199" t="str">
            <v>United States</v>
          </cell>
          <cell r="AB199" t="str">
            <v>United States</v>
          </cell>
          <cell r="AC199" t="str">
            <v>United States</v>
          </cell>
          <cell r="AD199" t="str">
            <v>United States</v>
          </cell>
          <cell r="AE199" t="str">
            <v>United States</v>
          </cell>
          <cell r="AF199" t="str">
            <v>United States</v>
          </cell>
          <cell r="AG199" t="str">
            <v>United States</v>
          </cell>
          <cell r="AH199" t="str">
            <v>United States</v>
          </cell>
          <cell r="AI199" t="str">
            <v>United States</v>
          </cell>
          <cell r="AJ199" t="str">
            <v>United States</v>
          </cell>
          <cell r="AK199" t="str">
            <v>United States</v>
          </cell>
          <cell r="AL199" t="str">
            <v>United States</v>
          </cell>
          <cell r="AM199" t="str">
            <v>United States</v>
          </cell>
          <cell r="AN199" t="str">
            <v>United States</v>
          </cell>
          <cell r="AO199" t="str">
            <v>United States</v>
          </cell>
          <cell r="AP199" t="str">
            <v>United States</v>
          </cell>
          <cell r="AQ199" t="str">
            <v>United States</v>
          </cell>
          <cell r="AR199" t="str">
            <v>United States</v>
          </cell>
          <cell r="AS199" t="str">
            <v>United States</v>
          </cell>
          <cell r="AT199" t="str">
            <v>United States</v>
          </cell>
        </row>
        <row r="200">
          <cell r="B200">
            <v>0.76680562066668578</v>
          </cell>
          <cell r="C200" t="str">
            <v>Norway</v>
          </cell>
          <cell r="G200" t="str">
            <v>New Zealand</v>
          </cell>
          <cell r="H200" t="str">
            <v>New Zealand</v>
          </cell>
          <cell r="I200" t="str">
            <v>New Zealand</v>
          </cell>
          <cell r="J200" t="str">
            <v>New Zealand</v>
          </cell>
          <cell r="K200" t="str">
            <v>New Zealand</v>
          </cell>
          <cell r="L200" t="str">
            <v>New Zealand</v>
          </cell>
          <cell r="M200" t="str">
            <v>New Zealand</v>
          </cell>
          <cell r="N200" t="str">
            <v>New Zealand</v>
          </cell>
          <cell r="O200" t="str">
            <v>New Zealand</v>
          </cell>
          <cell r="P200" t="str">
            <v>New Zealand</v>
          </cell>
          <cell r="Q200" t="str">
            <v>New Zealand</v>
          </cell>
          <cell r="R200" t="str">
            <v>New Zealand</v>
          </cell>
          <cell r="S200" t="str">
            <v>New Zealand</v>
          </cell>
          <cell r="T200" t="str">
            <v>New Zealand</v>
          </cell>
          <cell r="U200" t="str">
            <v>New Zealand</v>
          </cell>
          <cell r="V200" t="str">
            <v>New Zealand</v>
          </cell>
          <cell r="W200" t="str">
            <v>New Zealand</v>
          </cell>
          <cell r="X200" t="str">
            <v>New Zealand</v>
          </cell>
          <cell r="Y200" t="str">
            <v>New Zealand</v>
          </cell>
          <cell r="Z200" t="str">
            <v>New Zealand</v>
          </cell>
          <cell r="AA200" t="str">
            <v>New Zealand</v>
          </cell>
          <cell r="AB200" t="str">
            <v>New Zealand</v>
          </cell>
          <cell r="AC200" t="str">
            <v>New Zealand</v>
          </cell>
          <cell r="AD200" t="str">
            <v>New Zealand</v>
          </cell>
          <cell r="AE200" t="str">
            <v>New Zealand</v>
          </cell>
          <cell r="AF200" t="str">
            <v>New Zealand</v>
          </cell>
          <cell r="AG200" t="str">
            <v>New Zealand</v>
          </cell>
          <cell r="AH200" t="str">
            <v>New Zealand</v>
          </cell>
          <cell r="AI200" t="str">
            <v>New Zealand</v>
          </cell>
          <cell r="AJ200" t="str">
            <v>New Zealand</v>
          </cell>
          <cell r="AK200" t="str">
            <v>New Zealand</v>
          </cell>
          <cell r="AL200" t="str">
            <v>New Zealand</v>
          </cell>
          <cell r="AM200" t="str">
            <v>New Zealand</v>
          </cell>
          <cell r="AN200" t="str">
            <v>New Zealand</v>
          </cell>
          <cell r="AO200" t="str">
            <v>New Zealand</v>
          </cell>
          <cell r="AP200" t="str">
            <v>New Zealand</v>
          </cell>
          <cell r="AQ200" t="str">
            <v>New Zealand</v>
          </cell>
          <cell r="AR200" t="str">
            <v>New Zealand</v>
          </cell>
          <cell r="AS200" t="str">
            <v>New Zealand</v>
          </cell>
          <cell r="AT200" t="str">
            <v>New Zealand</v>
          </cell>
        </row>
        <row r="201">
          <cell r="B201">
            <v>0</v>
          </cell>
          <cell r="C201" t="str">
            <v>Norway</v>
          </cell>
          <cell r="G201" t="str">
            <v>Canada</v>
          </cell>
          <cell r="H201" t="str">
            <v>Canada</v>
          </cell>
          <cell r="I201" t="str">
            <v>Canada</v>
          </cell>
          <cell r="J201" t="str">
            <v>Canada</v>
          </cell>
          <cell r="K201" t="str">
            <v>Canada</v>
          </cell>
          <cell r="L201" t="str">
            <v>Canada</v>
          </cell>
          <cell r="M201" t="str">
            <v>Canada</v>
          </cell>
          <cell r="N201" t="str">
            <v>Canada</v>
          </cell>
          <cell r="O201" t="str">
            <v>Canada</v>
          </cell>
          <cell r="P201" t="str">
            <v>Canada</v>
          </cell>
          <cell r="Q201" t="str">
            <v>Canada</v>
          </cell>
          <cell r="R201" t="str">
            <v>Canada</v>
          </cell>
          <cell r="S201" t="str">
            <v>Canada</v>
          </cell>
          <cell r="T201" t="str">
            <v>Canada</v>
          </cell>
          <cell r="U201" t="str">
            <v>Canada</v>
          </cell>
          <cell r="V201" t="str">
            <v>Canada</v>
          </cell>
          <cell r="W201" t="str">
            <v>Canada</v>
          </cell>
          <cell r="X201" t="str">
            <v>Canada</v>
          </cell>
          <cell r="Y201" t="str">
            <v>Canada</v>
          </cell>
          <cell r="Z201" t="str">
            <v>Canada</v>
          </cell>
          <cell r="AA201" t="str">
            <v>Canada</v>
          </cell>
          <cell r="AB201" t="str">
            <v>Canada</v>
          </cell>
          <cell r="AC201" t="str">
            <v>Canada</v>
          </cell>
          <cell r="AD201" t="str">
            <v>Canada</v>
          </cell>
          <cell r="AE201" t="str">
            <v>Canada</v>
          </cell>
          <cell r="AF201" t="str">
            <v>Canada</v>
          </cell>
          <cell r="AG201" t="str">
            <v>Canada</v>
          </cell>
          <cell r="AH201" t="str">
            <v>Canada</v>
          </cell>
          <cell r="AI201" t="str">
            <v>Canada</v>
          </cell>
          <cell r="AJ201" t="str">
            <v>Canada</v>
          </cell>
          <cell r="AK201" t="str">
            <v>Canada</v>
          </cell>
          <cell r="AL201" t="str">
            <v>Canada</v>
          </cell>
          <cell r="AM201" t="str">
            <v>Canada</v>
          </cell>
          <cell r="AN201" t="str">
            <v>Canada</v>
          </cell>
          <cell r="AO201" t="str">
            <v>Canada</v>
          </cell>
          <cell r="AP201" t="str">
            <v>Canada</v>
          </cell>
          <cell r="AQ201" t="str">
            <v>Canada</v>
          </cell>
          <cell r="AR201" t="str">
            <v>Canada</v>
          </cell>
          <cell r="AS201" t="str">
            <v>Canada</v>
          </cell>
          <cell r="AT201" t="str">
            <v>Canada</v>
          </cell>
        </row>
        <row r="202">
          <cell r="B202">
            <v>2008</v>
          </cell>
          <cell r="C202" t="str">
            <v>BiocapTotGHA</v>
          </cell>
          <cell r="G202" t="str">
            <v>Ireland</v>
          </cell>
          <cell r="H202" t="str">
            <v>Ireland</v>
          </cell>
          <cell r="I202" t="str">
            <v>Ireland</v>
          </cell>
          <cell r="J202" t="str">
            <v>Ireland</v>
          </cell>
          <cell r="K202" t="str">
            <v>Ireland</v>
          </cell>
          <cell r="L202" t="str">
            <v>Ireland</v>
          </cell>
          <cell r="M202" t="str">
            <v>Ireland</v>
          </cell>
          <cell r="N202" t="str">
            <v>Ireland</v>
          </cell>
          <cell r="O202" t="str">
            <v>Ireland</v>
          </cell>
          <cell r="P202" t="str">
            <v>Ireland</v>
          </cell>
          <cell r="Q202" t="str">
            <v>Ireland</v>
          </cell>
          <cell r="R202" t="str">
            <v>Ireland</v>
          </cell>
          <cell r="S202" t="str">
            <v>Ireland</v>
          </cell>
          <cell r="T202" t="str">
            <v>Ireland</v>
          </cell>
          <cell r="U202" t="str">
            <v>Ireland</v>
          </cell>
          <cell r="V202" t="str">
            <v>Ireland</v>
          </cell>
          <cell r="W202" t="str">
            <v>Ireland</v>
          </cell>
          <cell r="X202" t="str">
            <v>Ireland</v>
          </cell>
          <cell r="Y202" t="str">
            <v>Ireland</v>
          </cell>
          <cell r="Z202" t="str">
            <v>Ireland</v>
          </cell>
          <cell r="AA202" t="str">
            <v>Ireland</v>
          </cell>
          <cell r="AB202" t="str">
            <v>Ireland</v>
          </cell>
          <cell r="AC202" t="str">
            <v>Ireland</v>
          </cell>
          <cell r="AD202" t="str">
            <v>Ireland</v>
          </cell>
          <cell r="AE202" t="str">
            <v>Ireland</v>
          </cell>
          <cell r="AF202" t="str">
            <v>Ireland</v>
          </cell>
          <cell r="AG202" t="str">
            <v>Ireland</v>
          </cell>
          <cell r="AH202" t="str">
            <v>Ireland</v>
          </cell>
          <cell r="AI202" t="str">
            <v>Ireland</v>
          </cell>
          <cell r="AJ202" t="str">
            <v>Ireland</v>
          </cell>
          <cell r="AK202" t="str">
            <v>Ireland</v>
          </cell>
          <cell r="AL202" t="str">
            <v>Ireland</v>
          </cell>
          <cell r="AM202" t="str">
            <v>Ireland</v>
          </cell>
          <cell r="AN202" t="str">
            <v>Ireland</v>
          </cell>
          <cell r="AO202" t="str">
            <v>Ireland</v>
          </cell>
          <cell r="AP202" t="str">
            <v>Ireland</v>
          </cell>
          <cell r="AQ202" t="str">
            <v>Ireland</v>
          </cell>
          <cell r="AR202" t="str">
            <v>Ireland</v>
          </cell>
          <cell r="AS202" t="str">
            <v>Ireland</v>
          </cell>
          <cell r="AT202" t="str">
            <v>Ireland</v>
          </cell>
        </row>
        <row r="203">
          <cell r="B203">
            <v>2008</v>
          </cell>
          <cell r="C203" t="str">
            <v>BiocapTotGHA</v>
          </cell>
          <cell r="G203" t="str">
            <v>Liechtenstein</v>
          </cell>
          <cell r="H203" t="str">
            <v>Liechtenstein</v>
          </cell>
          <cell r="I203" t="str">
            <v>Liechtenstein</v>
          </cell>
          <cell r="J203" t="str">
            <v>Liechtenstein</v>
          </cell>
          <cell r="K203" t="str">
            <v>Liechtenstein</v>
          </cell>
          <cell r="L203" t="str">
            <v>Liechtenstein</v>
          </cell>
          <cell r="M203" t="str">
            <v>Liechtenstein</v>
          </cell>
          <cell r="N203" t="str">
            <v>Liechtenstein</v>
          </cell>
          <cell r="O203" t="str">
            <v>Liechtenstein</v>
          </cell>
          <cell r="P203" t="str">
            <v>Liechtenstein</v>
          </cell>
          <cell r="Q203" t="str">
            <v>Liechtenstein</v>
          </cell>
          <cell r="R203" t="str">
            <v>Liechtenstein</v>
          </cell>
          <cell r="S203" t="str">
            <v>Liechtenstein</v>
          </cell>
          <cell r="T203" t="str">
            <v>Liechtenstein</v>
          </cell>
          <cell r="U203" t="str">
            <v>Liechtenstein</v>
          </cell>
          <cell r="V203" t="str">
            <v>Liechtenstein</v>
          </cell>
          <cell r="W203" t="str">
            <v>Liechtenstein</v>
          </cell>
          <cell r="X203" t="str">
            <v>Liechtenstein</v>
          </cell>
          <cell r="Y203" t="str">
            <v>Liechtenstein</v>
          </cell>
          <cell r="Z203" t="str">
            <v>Liechtenstein</v>
          </cell>
          <cell r="AA203" t="str">
            <v>Liechtenstein</v>
          </cell>
          <cell r="AB203" t="str">
            <v>Liechtenstein</v>
          </cell>
          <cell r="AC203" t="str">
            <v>Liechtenstein</v>
          </cell>
          <cell r="AD203" t="str">
            <v>Liechtenstein</v>
          </cell>
          <cell r="AE203" t="str">
            <v>Liechtenstein</v>
          </cell>
          <cell r="AF203" t="str">
            <v>Liechtenstein</v>
          </cell>
          <cell r="AG203" t="str">
            <v>Liechtenstein</v>
          </cell>
          <cell r="AH203" t="str">
            <v>Liechtenstein</v>
          </cell>
          <cell r="AI203" t="str">
            <v>Liechtenstein</v>
          </cell>
          <cell r="AJ203" t="str">
            <v>Liechtenstein</v>
          </cell>
          <cell r="AK203" t="str">
            <v>Liechtenstein</v>
          </cell>
          <cell r="AL203" t="str">
            <v>Liechtenstein</v>
          </cell>
          <cell r="AM203" t="str">
            <v>Liechtenstein</v>
          </cell>
          <cell r="AN203" t="str">
            <v>Liechtenstein</v>
          </cell>
          <cell r="AO203" t="str">
            <v>Liechtenstein</v>
          </cell>
          <cell r="AP203" t="str">
            <v>Liechtenstein</v>
          </cell>
          <cell r="AQ203" t="str">
            <v>Liechtenstein</v>
          </cell>
          <cell r="AR203" t="str">
            <v>Liechtenstein</v>
          </cell>
          <cell r="AS203" t="str">
            <v>Liechtenstein</v>
          </cell>
          <cell r="AT203" t="str">
            <v>Liechtenstein</v>
          </cell>
        </row>
        <row r="204">
          <cell r="B204">
            <v>2008</v>
          </cell>
          <cell r="C204" t="str">
            <v>BiocapTotGHA</v>
          </cell>
          <cell r="G204" t="str">
            <v>Germany</v>
          </cell>
          <cell r="H204" t="str">
            <v>Germany</v>
          </cell>
          <cell r="I204" t="str">
            <v>Germany</v>
          </cell>
          <cell r="J204" t="str">
            <v>Germany</v>
          </cell>
          <cell r="K204" t="str">
            <v>Germany</v>
          </cell>
          <cell r="L204" t="str">
            <v>Germany</v>
          </cell>
          <cell r="M204" t="str">
            <v>Germany</v>
          </cell>
          <cell r="N204" t="str">
            <v>Germany</v>
          </cell>
          <cell r="O204" t="str">
            <v>Germany</v>
          </cell>
          <cell r="P204" t="str">
            <v>Germany</v>
          </cell>
          <cell r="Q204" t="str">
            <v>Germany</v>
          </cell>
          <cell r="R204" t="str">
            <v>Germany</v>
          </cell>
          <cell r="S204" t="str">
            <v>Germany</v>
          </cell>
          <cell r="T204" t="str">
            <v>Germany</v>
          </cell>
          <cell r="U204" t="str">
            <v>Germany</v>
          </cell>
          <cell r="V204" t="str">
            <v>Germany</v>
          </cell>
          <cell r="W204" t="str">
            <v>Germany</v>
          </cell>
          <cell r="X204" t="str">
            <v>Germany</v>
          </cell>
          <cell r="Y204" t="str">
            <v>Germany</v>
          </cell>
          <cell r="Z204" t="str">
            <v>Germany</v>
          </cell>
          <cell r="AA204" t="str">
            <v>Germany</v>
          </cell>
          <cell r="AB204" t="str">
            <v>Germany</v>
          </cell>
          <cell r="AC204" t="str">
            <v>Germany</v>
          </cell>
          <cell r="AD204" t="str">
            <v>Germany</v>
          </cell>
          <cell r="AE204" t="str">
            <v>Germany</v>
          </cell>
          <cell r="AF204" t="str">
            <v>Germany</v>
          </cell>
          <cell r="AG204" t="str">
            <v>Germany</v>
          </cell>
          <cell r="AH204" t="str">
            <v>Germany</v>
          </cell>
          <cell r="AI204" t="str">
            <v>Germany</v>
          </cell>
          <cell r="AJ204" t="str">
            <v>Germany</v>
          </cell>
          <cell r="AK204" t="str">
            <v>Germany</v>
          </cell>
          <cell r="AL204" t="str">
            <v>Germany</v>
          </cell>
          <cell r="AM204" t="str">
            <v>Germany</v>
          </cell>
          <cell r="AN204" t="str">
            <v>Germany</v>
          </cell>
          <cell r="AO204" t="str">
            <v>Germany</v>
          </cell>
          <cell r="AP204" t="str">
            <v>Germany</v>
          </cell>
          <cell r="AQ204" t="str">
            <v>Germany</v>
          </cell>
          <cell r="AR204" t="str">
            <v>Germany</v>
          </cell>
          <cell r="AS204" t="str">
            <v>Germany</v>
          </cell>
          <cell r="AT204" t="str">
            <v>Germany</v>
          </cell>
        </row>
        <row r="205">
          <cell r="B205">
            <v>2008</v>
          </cell>
          <cell r="C205" t="str">
            <v>BiocapTotGHA</v>
          </cell>
          <cell r="G205" t="str">
            <v>Sweden</v>
          </cell>
          <cell r="H205" t="str">
            <v>Sweden</v>
          </cell>
          <cell r="I205" t="str">
            <v>Sweden</v>
          </cell>
          <cell r="J205" t="str">
            <v>Sweden</v>
          </cell>
          <cell r="K205" t="str">
            <v>Sweden</v>
          </cell>
          <cell r="L205" t="str">
            <v>Sweden</v>
          </cell>
          <cell r="M205" t="str">
            <v>Sweden</v>
          </cell>
          <cell r="N205" t="str">
            <v>Sweden</v>
          </cell>
          <cell r="O205" t="str">
            <v>Sweden</v>
          </cell>
          <cell r="P205" t="str">
            <v>Sweden</v>
          </cell>
          <cell r="Q205" t="str">
            <v>Sweden</v>
          </cell>
          <cell r="R205" t="str">
            <v>Sweden</v>
          </cell>
          <cell r="S205" t="str">
            <v>Sweden</v>
          </cell>
          <cell r="T205" t="str">
            <v>Sweden</v>
          </cell>
          <cell r="U205" t="str">
            <v>Sweden</v>
          </cell>
          <cell r="V205" t="str">
            <v>Sweden</v>
          </cell>
          <cell r="W205" t="str">
            <v>Sweden</v>
          </cell>
          <cell r="X205" t="str">
            <v>Sweden</v>
          </cell>
          <cell r="Y205" t="str">
            <v>Sweden</v>
          </cell>
          <cell r="Z205" t="str">
            <v>Sweden</v>
          </cell>
          <cell r="AA205" t="str">
            <v>Sweden</v>
          </cell>
          <cell r="AB205" t="str">
            <v>Sweden</v>
          </cell>
          <cell r="AC205" t="str">
            <v>Sweden</v>
          </cell>
          <cell r="AD205" t="str">
            <v>Sweden</v>
          </cell>
          <cell r="AE205" t="str">
            <v>Sweden</v>
          </cell>
          <cell r="AF205" t="str">
            <v>Sweden</v>
          </cell>
          <cell r="AG205" t="str">
            <v>Sweden</v>
          </cell>
          <cell r="AH205" t="str">
            <v>Sweden</v>
          </cell>
          <cell r="AI205" t="str">
            <v>Sweden</v>
          </cell>
          <cell r="AJ205" t="str">
            <v>Sweden</v>
          </cell>
          <cell r="AK205" t="str">
            <v>Sweden</v>
          </cell>
          <cell r="AL205" t="str">
            <v>Sweden</v>
          </cell>
          <cell r="AM205" t="str">
            <v>Sweden</v>
          </cell>
          <cell r="AN205" t="str">
            <v>Sweden</v>
          </cell>
          <cell r="AO205" t="str">
            <v>Sweden</v>
          </cell>
          <cell r="AP205" t="str">
            <v>Sweden</v>
          </cell>
          <cell r="AQ205" t="str">
            <v>Sweden</v>
          </cell>
          <cell r="AR205" t="str">
            <v>Sweden</v>
          </cell>
          <cell r="AS205" t="str">
            <v>Sweden</v>
          </cell>
          <cell r="AT205" t="str">
            <v>Sweden</v>
          </cell>
        </row>
        <row r="206">
          <cell r="B206">
            <v>2008</v>
          </cell>
          <cell r="C206" t="str">
            <v>BiocapTotGHA</v>
          </cell>
          <cell r="G206" t="str">
            <v>Switzerland</v>
          </cell>
          <cell r="H206" t="str">
            <v>Switzerland</v>
          </cell>
          <cell r="I206" t="str">
            <v>Switzerland</v>
          </cell>
          <cell r="J206" t="str">
            <v>Switzerland</v>
          </cell>
          <cell r="K206" t="str">
            <v>Switzerland</v>
          </cell>
          <cell r="L206" t="str">
            <v>Switzerland</v>
          </cell>
          <cell r="M206" t="str">
            <v>Switzerland</v>
          </cell>
          <cell r="N206" t="str">
            <v>Switzerland</v>
          </cell>
          <cell r="O206" t="str">
            <v>Switzerland</v>
          </cell>
          <cell r="P206" t="str">
            <v>Switzerland</v>
          </cell>
          <cell r="Q206" t="str">
            <v>Switzerland</v>
          </cell>
          <cell r="R206" t="str">
            <v>Switzerland</v>
          </cell>
          <cell r="S206" t="str">
            <v>Switzerland</v>
          </cell>
          <cell r="T206" t="str">
            <v>Switzerland</v>
          </cell>
          <cell r="U206" t="str">
            <v>Switzerland</v>
          </cell>
          <cell r="V206" t="str">
            <v>Switzerland</v>
          </cell>
          <cell r="W206" t="str">
            <v>Switzerland</v>
          </cell>
          <cell r="X206" t="str">
            <v>Switzerland</v>
          </cell>
          <cell r="Y206" t="str">
            <v>Switzerland</v>
          </cell>
          <cell r="Z206" t="str">
            <v>Switzerland</v>
          </cell>
          <cell r="AA206" t="str">
            <v>Switzerland</v>
          </cell>
          <cell r="AB206" t="str">
            <v>Switzerland</v>
          </cell>
          <cell r="AC206" t="str">
            <v>Switzerland</v>
          </cell>
          <cell r="AD206" t="str">
            <v>Switzerland</v>
          </cell>
          <cell r="AE206" t="str">
            <v>Switzerland</v>
          </cell>
          <cell r="AF206" t="str">
            <v>Switzerland</v>
          </cell>
          <cell r="AG206" t="str">
            <v>Switzerland</v>
          </cell>
          <cell r="AH206" t="str">
            <v>Switzerland</v>
          </cell>
          <cell r="AI206" t="str">
            <v>Switzerland</v>
          </cell>
          <cell r="AJ206" t="str">
            <v>Switzerland</v>
          </cell>
          <cell r="AK206" t="str">
            <v>Switzerland</v>
          </cell>
          <cell r="AL206" t="str">
            <v>Switzerland</v>
          </cell>
          <cell r="AM206" t="str">
            <v>Switzerland</v>
          </cell>
          <cell r="AN206" t="str">
            <v>Switzerland</v>
          </cell>
          <cell r="AO206" t="str">
            <v>Switzerland</v>
          </cell>
          <cell r="AP206" t="str">
            <v>Switzerland</v>
          </cell>
          <cell r="AQ206" t="str">
            <v>Switzerland</v>
          </cell>
          <cell r="AR206" t="str">
            <v>Switzerland</v>
          </cell>
          <cell r="AS206" t="str">
            <v>Switzerland</v>
          </cell>
          <cell r="AT206" t="str">
            <v>Switzerland</v>
          </cell>
        </row>
        <row r="207">
          <cell r="B207">
            <v>2008</v>
          </cell>
          <cell r="C207" t="str">
            <v>BiocapTotGHA</v>
          </cell>
          <cell r="G207" t="str">
            <v>Japan</v>
          </cell>
          <cell r="H207" t="str">
            <v>Japan</v>
          </cell>
          <cell r="I207" t="str">
            <v>Japan</v>
          </cell>
          <cell r="J207" t="str">
            <v>Japan</v>
          </cell>
          <cell r="K207" t="str">
            <v>Japan</v>
          </cell>
          <cell r="L207" t="str">
            <v>Japan</v>
          </cell>
          <cell r="M207" t="str">
            <v>Japan</v>
          </cell>
          <cell r="N207" t="str">
            <v>Japan</v>
          </cell>
          <cell r="O207" t="str">
            <v>Japan</v>
          </cell>
          <cell r="P207" t="str">
            <v>Japan</v>
          </cell>
          <cell r="Q207" t="str">
            <v>Japan</v>
          </cell>
          <cell r="R207" t="str">
            <v>Japan</v>
          </cell>
          <cell r="S207" t="str">
            <v>Japan</v>
          </cell>
          <cell r="T207" t="str">
            <v>Japan</v>
          </cell>
          <cell r="U207" t="str">
            <v>Japan</v>
          </cell>
          <cell r="V207" t="str">
            <v>Japan</v>
          </cell>
          <cell r="W207" t="str">
            <v>Japan</v>
          </cell>
          <cell r="X207" t="str">
            <v>Japan</v>
          </cell>
          <cell r="Y207" t="str">
            <v>Japan</v>
          </cell>
          <cell r="Z207" t="str">
            <v>Japan</v>
          </cell>
          <cell r="AA207" t="str">
            <v>Japan</v>
          </cell>
          <cell r="AB207" t="str">
            <v>Japan</v>
          </cell>
          <cell r="AC207" t="str">
            <v>Japan</v>
          </cell>
          <cell r="AD207" t="str">
            <v>Japan</v>
          </cell>
          <cell r="AE207" t="str">
            <v>Japan</v>
          </cell>
          <cell r="AF207" t="str">
            <v>Japan</v>
          </cell>
          <cell r="AG207" t="str">
            <v>Japan</v>
          </cell>
          <cell r="AH207" t="str">
            <v>Japan</v>
          </cell>
          <cell r="AI207" t="str">
            <v>Japan</v>
          </cell>
          <cell r="AJ207" t="str">
            <v>Japan</v>
          </cell>
          <cell r="AK207" t="str">
            <v>Japan</v>
          </cell>
          <cell r="AL207" t="str">
            <v>Japan</v>
          </cell>
          <cell r="AM207" t="str">
            <v>Japan</v>
          </cell>
          <cell r="AN207" t="str">
            <v>Japan</v>
          </cell>
          <cell r="AO207" t="str">
            <v>Japan</v>
          </cell>
          <cell r="AP207" t="str">
            <v>Japan</v>
          </cell>
          <cell r="AQ207" t="str">
            <v>Japan</v>
          </cell>
          <cell r="AR207" t="str">
            <v>Japan</v>
          </cell>
          <cell r="AS207" t="str">
            <v>Japan</v>
          </cell>
          <cell r="AT207" t="str">
            <v>Japan</v>
          </cell>
        </row>
        <row r="208">
          <cell r="B208">
            <v>2008</v>
          </cell>
          <cell r="C208" t="str">
            <v>BiocapTotGHA</v>
          </cell>
          <cell r="G208" t="str">
            <v>Hong Kong, China (SAR)</v>
          </cell>
          <cell r="H208" t="str">
            <v>Hong Kong, China (SAR)</v>
          </cell>
          <cell r="I208" t="str">
            <v>Hong Kong, China (SAR)</v>
          </cell>
          <cell r="J208" t="str">
            <v>Hong Kong, China (SAR)</v>
          </cell>
          <cell r="K208" t="str">
            <v>Hong Kong, China (SAR)</v>
          </cell>
          <cell r="L208" t="str">
            <v>Hong Kong, China (SAR)</v>
          </cell>
          <cell r="M208" t="str">
            <v>Hong Kong, China (SAR)</v>
          </cell>
          <cell r="N208" t="str">
            <v>Hong Kong, China (SAR)</v>
          </cell>
          <cell r="O208" t="str">
            <v>Hong Kong, China (SAR)</v>
          </cell>
          <cell r="P208" t="str">
            <v>Hong Kong, China (SAR)</v>
          </cell>
          <cell r="Q208" t="str">
            <v>Hong Kong, China (SAR)</v>
          </cell>
          <cell r="R208" t="str">
            <v>Hong Kong, China (SAR)</v>
          </cell>
          <cell r="S208" t="str">
            <v>Hong Kong, China (SAR)</v>
          </cell>
          <cell r="T208" t="str">
            <v>Hong Kong, China (SAR)</v>
          </cell>
          <cell r="U208" t="str">
            <v>Hong Kong, China (SAR)</v>
          </cell>
          <cell r="V208" t="str">
            <v>Hong Kong, China (SAR)</v>
          </cell>
          <cell r="W208" t="str">
            <v>Hong Kong, China (SAR)</v>
          </cell>
          <cell r="X208" t="str">
            <v>Hong Kong, China (SAR)</v>
          </cell>
          <cell r="Y208" t="str">
            <v>Hong Kong, China (SAR)</v>
          </cell>
          <cell r="Z208" t="str">
            <v>Hong Kong, China (SAR)</v>
          </cell>
          <cell r="AA208" t="str">
            <v>Hong Kong, China (SAR)</v>
          </cell>
          <cell r="AB208" t="str">
            <v>Hong Kong, China (SAR)</v>
          </cell>
          <cell r="AC208" t="str">
            <v>Hong Kong, China (SAR)</v>
          </cell>
          <cell r="AD208" t="str">
            <v>Hong Kong, China (SAR)</v>
          </cell>
          <cell r="AE208" t="str">
            <v>Hong Kong, China (SAR)</v>
          </cell>
          <cell r="AF208" t="str">
            <v>Hong Kong, China (SAR)</v>
          </cell>
          <cell r="AG208" t="str">
            <v>Hong Kong, China (SAR)</v>
          </cell>
          <cell r="AH208" t="str">
            <v>Hong Kong, China (SAR)</v>
          </cell>
          <cell r="AI208" t="str">
            <v>Hong Kong, China (SAR)</v>
          </cell>
          <cell r="AJ208" t="str">
            <v>Hong Kong, China (SAR)</v>
          </cell>
          <cell r="AK208" t="str">
            <v>Hong Kong, China (SAR)</v>
          </cell>
          <cell r="AL208" t="str">
            <v>Hong Kong, China (SAR)</v>
          </cell>
          <cell r="AM208" t="str">
            <v>Hong Kong, China (SAR)</v>
          </cell>
          <cell r="AN208" t="str">
            <v>Hong Kong, China (SAR)</v>
          </cell>
          <cell r="AO208" t="str">
            <v>Hong Kong, China (SAR)</v>
          </cell>
          <cell r="AP208" t="str">
            <v>Hong Kong, China (SAR)</v>
          </cell>
          <cell r="AQ208" t="str">
            <v>Hong Kong, China (SAR)</v>
          </cell>
          <cell r="AR208" t="str">
            <v>Hong Kong, China (SAR)</v>
          </cell>
          <cell r="AS208" t="str">
            <v>Hong Kong, China (SAR)</v>
          </cell>
          <cell r="AT208" t="str">
            <v>Hong Kong, China (SAR)</v>
          </cell>
        </row>
        <row r="209">
          <cell r="B209">
            <v>2008</v>
          </cell>
          <cell r="C209" t="str">
            <v>BiocapTotGHA</v>
          </cell>
          <cell r="G209" t="str">
            <v>Iceland</v>
          </cell>
          <cell r="H209" t="str">
            <v>Iceland</v>
          </cell>
          <cell r="I209" t="str">
            <v>Iceland</v>
          </cell>
          <cell r="J209" t="str">
            <v>Iceland</v>
          </cell>
          <cell r="K209" t="str">
            <v>Iceland</v>
          </cell>
          <cell r="L209" t="str">
            <v>Iceland</v>
          </cell>
          <cell r="M209" t="str">
            <v>Iceland</v>
          </cell>
          <cell r="N209" t="str">
            <v>Iceland</v>
          </cell>
          <cell r="O209" t="str">
            <v>Iceland</v>
          </cell>
          <cell r="P209" t="str">
            <v>Iceland</v>
          </cell>
          <cell r="Q209" t="str">
            <v>Iceland</v>
          </cell>
          <cell r="R209" t="str">
            <v>Iceland</v>
          </cell>
          <cell r="S209" t="str">
            <v>Iceland</v>
          </cell>
          <cell r="T209" t="str">
            <v>Iceland</v>
          </cell>
          <cell r="U209" t="str">
            <v>Iceland</v>
          </cell>
          <cell r="V209" t="str">
            <v>Iceland</v>
          </cell>
          <cell r="W209" t="str">
            <v>Iceland</v>
          </cell>
          <cell r="X209" t="str">
            <v>Iceland</v>
          </cell>
          <cell r="Y209" t="str">
            <v>Iceland</v>
          </cell>
          <cell r="Z209" t="str">
            <v>Iceland</v>
          </cell>
          <cell r="AA209" t="str">
            <v>Iceland</v>
          </cell>
          <cell r="AB209" t="str">
            <v>Iceland</v>
          </cell>
          <cell r="AC209" t="str">
            <v>Iceland</v>
          </cell>
          <cell r="AD209" t="str">
            <v>Iceland</v>
          </cell>
          <cell r="AE209" t="str">
            <v>Iceland</v>
          </cell>
          <cell r="AF209" t="str">
            <v>Iceland</v>
          </cell>
          <cell r="AG209" t="str">
            <v>Iceland</v>
          </cell>
          <cell r="AH209" t="str">
            <v>Iceland</v>
          </cell>
          <cell r="AI209" t="str">
            <v>Iceland</v>
          </cell>
          <cell r="AJ209" t="str">
            <v>Iceland</v>
          </cell>
          <cell r="AK209" t="str">
            <v>Iceland</v>
          </cell>
          <cell r="AL209" t="str">
            <v>Iceland</v>
          </cell>
          <cell r="AM209" t="str">
            <v>Iceland</v>
          </cell>
          <cell r="AN209" t="str">
            <v>Iceland</v>
          </cell>
          <cell r="AO209" t="str">
            <v>Iceland</v>
          </cell>
          <cell r="AP209" t="str">
            <v>Iceland</v>
          </cell>
          <cell r="AQ209" t="str">
            <v>Iceland</v>
          </cell>
          <cell r="AR209" t="str">
            <v>Iceland</v>
          </cell>
          <cell r="AS209" t="str">
            <v>Iceland</v>
          </cell>
          <cell r="AT209" t="str">
            <v>Iceland</v>
          </cell>
        </row>
        <row r="210">
          <cell r="B210">
            <v>2008</v>
          </cell>
          <cell r="C210" t="str">
            <v>BiocapTotGHA</v>
          </cell>
          <cell r="G210" t="str">
            <v>Korea (Republic of)</v>
          </cell>
          <cell r="H210" t="str">
            <v>Korea (Republic of)</v>
          </cell>
          <cell r="I210" t="str">
            <v>Korea (Republic of)</v>
          </cell>
          <cell r="J210" t="str">
            <v>Korea (Republic of)</v>
          </cell>
          <cell r="K210" t="str">
            <v>Korea (Republic of)</v>
          </cell>
          <cell r="L210" t="str">
            <v>Korea (Republic of)</v>
          </cell>
          <cell r="M210" t="str">
            <v>Korea (Republic of)</v>
          </cell>
          <cell r="N210" t="str">
            <v>Korea (Republic of)</v>
          </cell>
          <cell r="O210" t="str">
            <v>Korea (Republic of)</v>
          </cell>
          <cell r="P210" t="str">
            <v>Korea (Republic of)</v>
          </cell>
          <cell r="Q210" t="str">
            <v>Korea (Republic of)</v>
          </cell>
          <cell r="R210" t="str">
            <v>Korea (Republic of)</v>
          </cell>
          <cell r="S210" t="str">
            <v>Korea (Republic of)</v>
          </cell>
          <cell r="T210" t="str">
            <v>Korea (Republic of)</v>
          </cell>
          <cell r="U210" t="str">
            <v>Korea (Republic of)</v>
          </cell>
          <cell r="V210" t="str">
            <v>Korea (Republic of)</v>
          </cell>
          <cell r="W210" t="str">
            <v>Korea (Republic of)</v>
          </cell>
          <cell r="X210" t="str">
            <v>Korea (Republic of)</v>
          </cell>
          <cell r="Y210" t="str">
            <v>Korea (Republic of)</v>
          </cell>
          <cell r="Z210" t="str">
            <v>Korea (Republic of)</v>
          </cell>
          <cell r="AA210" t="str">
            <v>Korea (Republic of)</v>
          </cell>
          <cell r="AB210" t="str">
            <v>Korea (Republic of)</v>
          </cell>
          <cell r="AC210" t="str">
            <v>Korea (Republic of)</v>
          </cell>
          <cell r="AD210" t="str">
            <v>Korea (Republic of)</v>
          </cell>
          <cell r="AE210" t="str">
            <v>Korea (Republic of)</v>
          </cell>
          <cell r="AF210" t="str">
            <v>Korea (Republic of)</v>
          </cell>
          <cell r="AG210" t="str">
            <v>Korea (Republic of)</v>
          </cell>
          <cell r="AH210" t="str">
            <v>Korea (Republic of)</v>
          </cell>
          <cell r="AI210" t="str">
            <v>Korea (Republic of)</v>
          </cell>
          <cell r="AJ210" t="str">
            <v>Korea (Republic of)</v>
          </cell>
          <cell r="AK210" t="str">
            <v>Korea (Republic of)</v>
          </cell>
          <cell r="AL210" t="str">
            <v>Korea (Republic of)</v>
          </cell>
          <cell r="AM210" t="str">
            <v>Korea (Republic of)</v>
          </cell>
          <cell r="AN210" t="str">
            <v>Korea (Republic of)</v>
          </cell>
          <cell r="AO210" t="str">
            <v>Korea (Republic of)</v>
          </cell>
          <cell r="AP210" t="str">
            <v>Korea (Republic of)</v>
          </cell>
          <cell r="AQ210" t="str">
            <v>Korea (Republic of)</v>
          </cell>
          <cell r="AR210" t="str">
            <v>Korea (Republic of)</v>
          </cell>
          <cell r="AS210" t="str">
            <v>Korea (Republic of)</v>
          </cell>
          <cell r="AT210" t="str">
            <v>Korea (Republic of)</v>
          </cell>
        </row>
        <row r="211">
          <cell r="B211">
            <v>2008</v>
          </cell>
          <cell r="C211" t="str">
            <v>BiocapTotGHA</v>
          </cell>
          <cell r="G211" t="str">
            <v>Denmark</v>
          </cell>
          <cell r="H211" t="str">
            <v>Denmark</v>
          </cell>
          <cell r="I211" t="str">
            <v>Denmark</v>
          </cell>
          <cell r="J211" t="str">
            <v>Denmark</v>
          </cell>
          <cell r="K211" t="str">
            <v>Denmark</v>
          </cell>
          <cell r="L211" t="str">
            <v>Denmark</v>
          </cell>
          <cell r="M211" t="str">
            <v>Denmark</v>
          </cell>
          <cell r="N211" t="str">
            <v>Denmark</v>
          </cell>
          <cell r="O211" t="str">
            <v>Denmark</v>
          </cell>
          <cell r="P211" t="str">
            <v>Denmark</v>
          </cell>
          <cell r="Q211" t="str">
            <v>Denmark</v>
          </cell>
          <cell r="R211" t="str">
            <v>Denmark</v>
          </cell>
          <cell r="S211" t="str">
            <v>Denmark</v>
          </cell>
          <cell r="T211" t="str">
            <v>Denmark</v>
          </cell>
          <cell r="U211" t="str">
            <v>Denmark</v>
          </cell>
          <cell r="V211" t="str">
            <v>Denmark</v>
          </cell>
          <cell r="W211" t="str">
            <v>Denmark</v>
          </cell>
          <cell r="X211" t="str">
            <v>Denmark</v>
          </cell>
          <cell r="Y211" t="str">
            <v>Denmark</v>
          </cell>
          <cell r="Z211" t="str">
            <v>Denmark</v>
          </cell>
          <cell r="AA211" t="str">
            <v>Denmark</v>
          </cell>
          <cell r="AB211" t="str">
            <v>Denmark</v>
          </cell>
          <cell r="AC211" t="str">
            <v>Denmark</v>
          </cell>
          <cell r="AD211" t="str">
            <v>Denmark</v>
          </cell>
          <cell r="AE211" t="str">
            <v>Denmark</v>
          </cell>
          <cell r="AF211" t="str">
            <v>Denmark</v>
          </cell>
          <cell r="AG211" t="str">
            <v>Denmark</v>
          </cell>
          <cell r="AH211" t="str">
            <v>Denmark</v>
          </cell>
          <cell r="AI211" t="str">
            <v>Denmark</v>
          </cell>
          <cell r="AJ211" t="str">
            <v>Denmark</v>
          </cell>
          <cell r="AK211" t="str">
            <v>Denmark</v>
          </cell>
          <cell r="AL211" t="str">
            <v>Denmark</v>
          </cell>
          <cell r="AM211" t="str">
            <v>Denmark</v>
          </cell>
          <cell r="AN211" t="str">
            <v>Denmark</v>
          </cell>
          <cell r="AO211" t="str">
            <v>Denmark</v>
          </cell>
          <cell r="AP211" t="str">
            <v>Denmark</v>
          </cell>
          <cell r="AQ211" t="str">
            <v>Denmark</v>
          </cell>
          <cell r="AR211" t="str">
            <v>Denmark</v>
          </cell>
          <cell r="AS211" t="str">
            <v>Denmark</v>
          </cell>
          <cell r="AT211" t="str">
            <v>Denmark</v>
          </cell>
        </row>
        <row r="212">
          <cell r="B212">
            <v>2008</v>
          </cell>
          <cell r="C212" t="str">
            <v>BiocapTotGHA</v>
          </cell>
          <cell r="G212" t="str">
            <v>Israel</v>
          </cell>
          <cell r="H212" t="str">
            <v>Israel</v>
          </cell>
          <cell r="I212" t="str">
            <v>Israel</v>
          </cell>
          <cell r="J212" t="str">
            <v>Israel</v>
          </cell>
          <cell r="K212" t="str">
            <v>Israel</v>
          </cell>
          <cell r="L212" t="str">
            <v>Israel</v>
          </cell>
          <cell r="M212" t="str">
            <v>Israel</v>
          </cell>
          <cell r="N212" t="str">
            <v>Israel</v>
          </cell>
          <cell r="O212" t="str">
            <v>Israel</v>
          </cell>
          <cell r="P212" t="str">
            <v>Israel</v>
          </cell>
          <cell r="Q212" t="str">
            <v>Israel</v>
          </cell>
          <cell r="R212" t="str">
            <v>Israel</v>
          </cell>
          <cell r="S212" t="str">
            <v>Israel</v>
          </cell>
          <cell r="T212" t="str">
            <v>Israel</v>
          </cell>
          <cell r="U212" t="str">
            <v>Israel</v>
          </cell>
          <cell r="V212" t="str">
            <v>Israel</v>
          </cell>
          <cell r="W212" t="str">
            <v>Israel</v>
          </cell>
          <cell r="X212" t="str">
            <v>Israel</v>
          </cell>
          <cell r="Y212" t="str">
            <v>Israel</v>
          </cell>
          <cell r="Z212" t="str">
            <v>Israel</v>
          </cell>
          <cell r="AA212" t="str">
            <v>Israel</v>
          </cell>
          <cell r="AB212" t="str">
            <v>Israel</v>
          </cell>
          <cell r="AC212" t="str">
            <v>Israel</v>
          </cell>
          <cell r="AD212" t="str">
            <v>Israel</v>
          </cell>
          <cell r="AE212" t="str">
            <v>Israel</v>
          </cell>
          <cell r="AF212" t="str">
            <v>Israel</v>
          </cell>
          <cell r="AG212" t="str">
            <v>Israel</v>
          </cell>
          <cell r="AH212" t="str">
            <v>Israel</v>
          </cell>
          <cell r="AI212" t="str">
            <v>Israel</v>
          </cell>
          <cell r="AJ212" t="str">
            <v>Israel</v>
          </cell>
          <cell r="AK212" t="str">
            <v>Israel</v>
          </cell>
          <cell r="AL212" t="str">
            <v>Israel</v>
          </cell>
          <cell r="AM212" t="str">
            <v>Israel</v>
          </cell>
          <cell r="AN212" t="str">
            <v>Israel</v>
          </cell>
          <cell r="AO212" t="str">
            <v>Israel</v>
          </cell>
          <cell r="AP212" t="str">
            <v>Israel</v>
          </cell>
          <cell r="AQ212" t="str">
            <v>Israel</v>
          </cell>
          <cell r="AR212" t="str">
            <v>Israel</v>
          </cell>
          <cell r="AS212" t="str">
            <v>Israel</v>
          </cell>
          <cell r="AT212" t="str">
            <v>Israel</v>
          </cell>
        </row>
        <row r="213">
          <cell r="B213">
            <v>2008</v>
          </cell>
          <cell r="C213" t="str">
            <v>BiocapTotGHA</v>
          </cell>
          <cell r="G213" t="str">
            <v>Belgium</v>
          </cell>
          <cell r="H213" t="str">
            <v>Belgium</v>
          </cell>
          <cell r="I213" t="str">
            <v>Belgium</v>
          </cell>
          <cell r="J213" t="str">
            <v>Belgium</v>
          </cell>
          <cell r="K213" t="str">
            <v>Belgium</v>
          </cell>
          <cell r="L213" t="str">
            <v>Belgium</v>
          </cell>
          <cell r="M213" t="str">
            <v>Belgium</v>
          </cell>
          <cell r="N213" t="str">
            <v>Belgium</v>
          </cell>
          <cell r="O213" t="str">
            <v>Belgium</v>
          </cell>
          <cell r="P213" t="str">
            <v>Belgium</v>
          </cell>
          <cell r="Q213" t="str">
            <v>Belgium</v>
          </cell>
          <cell r="R213" t="str">
            <v>Belgium</v>
          </cell>
          <cell r="S213" t="str">
            <v>Belgium</v>
          </cell>
          <cell r="T213" t="str">
            <v>Belgium</v>
          </cell>
          <cell r="U213" t="str">
            <v>Belgium</v>
          </cell>
          <cell r="V213" t="str">
            <v>Belgium</v>
          </cell>
          <cell r="W213" t="str">
            <v>Belgium</v>
          </cell>
          <cell r="X213" t="str">
            <v>Belgium</v>
          </cell>
          <cell r="Y213" t="str">
            <v>Belgium</v>
          </cell>
          <cell r="Z213" t="str">
            <v>Belgium</v>
          </cell>
          <cell r="AA213" t="str">
            <v>Belgium</v>
          </cell>
          <cell r="AB213" t="str">
            <v>Belgium</v>
          </cell>
          <cell r="AC213" t="str">
            <v>Belgium</v>
          </cell>
          <cell r="AD213" t="str">
            <v>Belgium</v>
          </cell>
          <cell r="AE213" t="str">
            <v>Belgium</v>
          </cell>
          <cell r="AF213" t="str">
            <v>Belgium</v>
          </cell>
          <cell r="AG213" t="str">
            <v>Belgium</v>
          </cell>
          <cell r="AH213" t="str">
            <v>Belgium</v>
          </cell>
          <cell r="AI213" t="str">
            <v>Belgium</v>
          </cell>
          <cell r="AJ213" t="str">
            <v>Belgium</v>
          </cell>
          <cell r="AK213" t="str">
            <v>Belgium</v>
          </cell>
          <cell r="AL213" t="str">
            <v>Belgium</v>
          </cell>
          <cell r="AM213" t="str">
            <v>Belgium</v>
          </cell>
          <cell r="AN213" t="str">
            <v>Belgium</v>
          </cell>
          <cell r="AO213" t="str">
            <v>Belgium</v>
          </cell>
          <cell r="AP213" t="str">
            <v>Belgium</v>
          </cell>
          <cell r="AQ213" t="str">
            <v>Belgium</v>
          </cell>
          <cell r="AR213" t="str">
            <v>Belgium</v>
          </cell>
          <cell r="AS213" t="str">
            <v>Belgium</v>
          </cell>
          <cell r="AT213" t="str">
            <v>Belgium</v>
          </cell>
        </row>
        <row r="214">
          <cell r="B214">
            <v>2008</v>
          </cell>
          <cell r="C214" t="str">
            <v>BiocapTotGHA</v>
          </cell>
          <cell r="G214" t="str">
            <v>Austria</v>
          </cell>
          <cell r="H214" t="str">
            <v>Austria</v>
          </cell>
          <cell r="I214" t="str">
            <v>Austria</v>
          </cell>
          <cell r="J214" t="str">
            <v>Austria</v>
          </cell>
          <cell r="K214" t="str">
            <v>Austria</v>
          </cell>
          <cell r="L214" t="str">
            <v>Austria</v>
          </cell>
          <cell r="M214" t="str">
            <v>Austria</v>
          </cell>
          <cell r="N214" t="str">
            <v>Austria</v>
          </cell>
          <cell r="O214" t="str">
            <v>Austria</v>
          </cell>
          <cell r="P214" t="str">
            <v>Austria</v>
          </cell>
          <cell r="Q214" t="str">
            <v>Austria</v>
          </cell>
          <cell r="R214" t="str">
            <v>Austria</v>
          </cell>
          <cell r="S214" t="str">
            <v>Austria</v>
          </cell>
          <cell r="T214" t="str">
            <v>Austria</v>
          </cell>
          <cell r="U214" t="str">
            <v>Austria</v>
          </cell>
          <cell r="V214" t="str">
            <v>Austria</v>
          </cell>
          <cell r="W214" t="str">
            <v>Austria</v>
          </cell>
          <cell r="X214" t="str">
            <v>Austria</v>
          </cell>
          <cell r="Y214" t="str">
            <v>Austria</v>
          </cell>
          <cell r="Z214" t="str">
            <v>Austria</v>
          </cell>
          <cell r="AA214" t="str">
            <v>Austria</v>
          </cell>
          <cell r="AB214" t="str">
            <v>Austria</v>
          </cell>
          <cell r="AC214" t="str">
            <v>Austria</v>
          </cell>
          <cell r="AD214" t="str">
            <v>Austria</v>
          </cell>
          <cell r="AE214" t="str">
            <v>Austria</v>
          </cell>
          <cell r="AF214" t="str">
            <v>Austria</v>
          </cell>
          <cell r="AG214" t="str">
            <v>Austria</v>
          </cell>
          <cell r="AH214" t="str">
            <v>Austria</v>
          </cell>
          <cell r="AI214" t="str">
            <v>Austria</v>
          </cell>
          <cell r="AJ214" t="str">
            <v>Austria</v>
          </cell>
          <cell r="AK214" t="str">
            <v>Austria</v>
          </cell>
          <cell r="AL214" t="str">
            <v>Austria</v>
          </cell>
          <cell r="AM214" t="str">
            <v>Austria</v>
          </cell>
          <cell r="AN214" t="str">
            <v>Austria</v>
          </cell>
          <cell r="AO214" t="str">
            <v>Austria</v>
          </cell>
          <cell r="AP214" t="str">
            <v>Austria</v>
          </cell>
          <cell r="AQ214" t="str">
            <v>Austria</v>
          </cell>
          <cell r="AR214" t="str">
            <v>Austria</v>
          </cell>
          <cell r="AS214" t="str">
            <v>Austria</v>
          </cell>
          <cell r="AT214" t="str">
            <v>Austria</v>
          </cell>
        </row>
        <row r="215">
          <cell r="B215">
            <v>2008</v>
          </cell>
          <cell r="C215" t="str">
            <v>BiocapTotGHA</v>
          </cell>
          <cell r="G215" t="str">
            <v>France</v>
          </cell>
          <cell r="H215" t="str">
            <v>France</v>
          </cell>
          <cell r="I215" t="str">
            <v>France</v>
          </cell>
          <cell r="J215" t="str">
            <v>France</v>
          </cell>
          <cell r="K215" t="str">
            <v>France</v>
          </cell>
          <cell r="L215" t="str">
            <v>France</v>
          </cell>
          <cell r="M215" t="str">
            <v>France</v>
          </cell>
          <cell r="N215" t="str">
            <v>France</v>
          </cell>
          <cell r="O215" t="str">
            <v>France</v>
          </cell>
          <cell r="P215" t="str">
            <v>France</v>
          </cell>
          <cell r="Q215" t="str">
            <v>France</v>
          </cell>
          <cell r="R215" t="str">
            <v>France</v>
          </cell>
          <cell r="S215" t="str">
            <v>France</v>
          </cell>
          <cell r="T215" t="str">
            <v>France</v>
          </cell>
          <cell r="U215" t="str">
            <v>France</v>
          </cell>
          <cell r="V215" t="str">
            <v>France</v>
          </cell>
          <cell r="W215" t="str">
            <v>France</v>
          </cell>
          <cell r="X215" t="str">
            <v>France</v>
          </cell>
          <cell r="Y215" t="str">
            <v>France</v>
          </cell>
          <cell r="Z215" t="str">
            <v>France</v>
          </cell>
          <cell r="AA215" t="str">
            <v>France</v>
          </cell>
          <cell r="AB215" t="str">
            <v>France</v>
          </cell>
          <cell r="AC215" t="str">
            <v>France</v>
          </cell>
          <cell r="AD215" t="str">
            <v>France</v>
          </cell>
          <cell r="AE215" t="str">
            <v>France</v>
          </cell>
          <cell r="AF215" t="str">
            <v>France</v>
          </cell>
          <cell r="AG215" t="str">
            <v>France</v>
          </cell>
          <cell r="AH215" t="str">
            <v>France</v>
          </cell>
          <cell r="AI215" t="str">
            <v>France</v>
          </cell>
          <cell r="AJ215" t="str">
            <v>France</v>
          </cell>
          <cell r="AK215" t="str">
            <v>France</v>
          </cell>
          <cell r="AL215" t="str">
            <v>France</v>
          </cell>
          <cell r="AM215" t="str">
            <v>France</v>
          </cell>
          <cell r="AN215" t="str">
            <v>France</v>
          </cell>
          <cell r="AO215" t="str">
            <v>France</v>
          </cell>
          <cell r="AP215" t="str">
            <v>France</v>
          </cell>
          <cell r="AQ215" t="str">
            <v>France</v>
          </cell>
          <cell r="AR215" t="str">
            <v>France</v>
          </cell>
          <cell r="AS215" t="str">
            <v>France</v>
          </cell>
          <cell r="AT215" t="str">
            <v>France</v>
          </cell>
        </row>
        <row r="216">
          <cell r="B216">
            <v>2008</v>
          </cell>
          <cell r="C216" t="str">
            <v>BiocapTotGHA</v>
          </cell>
          <cell r="G216" t="str">
            <v>Slovenia</v>
          </cell>
          <cell r="H216" t="str">
            <v>Slovenia</v>
          </cell>
          <cell r="I216" t="str">
            <v>Slovenia</v>
          </cell>
          <cell r="J216" t="str">
            <v>Slovenia</v>
          </cell>
          <cell r="K216" t="str">
            <v>Slovenia</v>
          </cell>
          <cell r="L216" t="str">
            <v>Slovenia</v>
          </cell>
          <cell r="M216" t="str">
            <v>Slovenia</v>
          </cell>
          <cell r="N216" t="str">
            <v>Slovenia</v>
          </cell>
          <cell r="O216" t="str">
            <v>Slovenia</v>
          </cell>
          <cell r="P216" t="str">
            <v>Slovenia</v>
          </cell>
          <cell r="Q216" t="str">
            <v>Slovenia</v>
          </cell>
          <cell r="R216" t="str">
            <v>Slovenia</v>
          </cell>
          <cell r="S216" t="str">
            <v>Slovenia</v>
          </cell>
          <cell r="T216" t="str">
            <v>Slovenia</v>
          </cell>
          <cell r="U216" t="str">
            <v>Slovenia</v>
          </cell>
          <cell r="V216" t="str">
            <v>Slovenia</v>
          </cell>
          <cell r="W216" t="str">
            <v>Slovenia</v>
          </cell>
          <cell r="X216" t="str">
            <v>Slovenia</v>
          </cell>
          <cell r="Y216" t="str">
            <v>Slovenia</v>
          </cell>
          <cell r="Z216" t="str">
            <v>Slovenia</v>
          </cell>
          <cell r="AA216" t="str">
            <v>Slovenia</v>
          </cell>
          <cell r="AB216" t="str">
            <v>Slovenia</v>
          </cell>
          <cell r="AC216" t="str">
            <v>Slovenia</v>
          </cell>
          <cell r="AD216" t="str">
            <v>Slovenia</v>
          </cell>
          <cell r="AE216" t="str">
            <v>Slovenia</v>
          </cell>
          <cell r="AF216" t="str">
            <v>Slovenia</v>
          </cell>
          <cell r="AG216" t="str">
            <v>Slovenia</v>
          </cell>
          <cell r="AH216" t="str">
            <v>Slovenia</v>
          </cell>
          <cell r="AI216" t="str">
            <v>Slovenia</v>
          </cell>
          <cell r="AJ216" t="str">
            <v>Slovenia</v>
          </cell>
          <cell r="AK216" t="str">
            <v>Slovenia</v>
          </cell>
          <cell r="AL216" t="str">
            <v>Slovenia</v>
          </cell>
          <cell r="AM216" t="str">
            <v>Slovenia</v>
          </cell>
          <cell r="AN216" t="str">
            <v>Slovenia</v>
          </cell>
          <cell r="AO216" t="str">
            <v>Slovenia</v>
          </cell>
          <cell r="AP216" t="str">
            <v>Slovenia</v>
          </cell>
          <cell r="AQ216" t="str">
            <v>Slovenia</v>
          </cell>
          <cell r="AR216" t="str">
            <v>Slovenia</v>
          </cell>
          <cell r="AS216" t="str">
            <v>Slovenia</v>
          </cell>
          <cell r="AT216" t="str">
            <v>Slovenia</v>
          </cell>
        </row>
        <row r="217">
          <cell r="B217">
            <v>2008</v>
          </cell>
          <cell r="C217" t="str">
            <v>BiocapTotGHA</v>
          </cell>
          <cell r="G217" t="str">
            <v>Finland</v>
          </cell>
          <cell r="H217" t="str">
            <v>Finland</v>
          </cell>
          <cell r="I217" t="str">
            <v>Finland</v>
          </cell>
          <cell r="J217" t="str">
            <v>Finland</v>
          </cell>
          <cell r="K217" t="str">
            <v>Finland</v>
          </cell>
          <cell r="L217" t="str">
            <v>Finland</v>
          </cell>
          <cell r="M217" t="str">
            <v>Finland</v>
          </cell>
          <cell r="N217" t="str">
            <v>Finland</v>
          </cell>
          <cell r="O217" t="str">
            <v>Finland</v>
          </cell>
          <cell r="P217" t="str">
            <v>Finland</v>
          </cell>
          <cell r="Q217" t="str">
            <v>Finland</v>
          </cell>
          <cell r="R217" t="str">
            <v>Finland</v>
          </cell>
          <cell r="S217" t="str">
            <v>Finland</v>
          </cell>
          <cell r="T217" t="str">
            <v>Finland</v>
          </cell>
          <cell r="U217" t="str">
            <v>Finland</v>
          </cell>
          <cell r="V217" t="str">
            <v>Finland</v>
          </cell>
          <cell r="W217" t="str">
            <v>Finland</v>
          </cell>
          <cell r="X217" t="str">
            <v>Finland</v>
          </cell>
          <cell r="Y217" t="str">
            <v>Finland</v>
          </cell>
          <cell r="Z217" t="str">
            <v>Finland</v>
          </cell>
          <cell r="AA217" t="str">
            <v>Finland</v>
          </cell>
          <cell r="AB217" t="str">
            <v>Finland</v>
          </cell>
          <cell r="AC217" t="str">
            <v>Finland</v>
          </cell>
          <cell r="AD217" t="str">
            <v>Finland</v>
          </cell>
          <cell r="AE217" t="str">
            <v>Finland</v>
          </cell>
          <cell r="AF217" t="str">
            <v>Finland</v>
          </cell>
          <cell r="AG217" t="str">
            <v>Finland</v>
          </cell>
          <cell r="AH217" t="str">
            <v>Finland</v>
          </cell>
          <cell r="AI217" t="str">
            <v>Finland</v>
          </cell>
          <cell r="AJ217" t="str">
            <v>Finland</v>
          </cell>
          <cell r="AK217" t="str">
            <v>Finland</v>
          </cell>
          <cell r="AL217" t="str">
            <v>Finland</v>
          </cell>
          <cell r="AM217" t="str">
            <v>Finland</v>
          </cell>
          <cell r="AN217" t="str">
            <v>Finland</v>
          </cell>
          <cell r="AO217" t="str">
            <v>Finland</v>
          </cell>
          <cell r="AP217" t="str">
            <v>Finland</v>
          </cell>
          <cell r="AQ217" t="str">
            <v>Finland</v>
          </cell>
          <cell r="AR217" t="str">
            <v>Finland</v>
          </cell>
          <cell r="AS217" t="str">
            <v>Finland</v>
          </cell>
          <cell r="AT217" t="str">
            <v>Finland</v>
          </cell>
        </row>
        <row r="218">
          <cell r="B218">
            <v>2008</v>
          </cell>
          <cell r="C218" t="str">
            <v>BiocapTotGHA</v>
          </cell>
          <cell r="G218" t="str">
            <v>Spain</v>
          </cell>
          <cell r="H218" t="str">
            <v>Spain</v>
          </cell>
          <cell r="I218" t="str">
            <v>Spain</v>
          </cell>
          <cell r="J218" t="str">
            <v>Spain</v>
          </cell>
          <cell r="K218" t="str">
            <v>Spain</v>
          </cell>
          <cell r="L218" t="str">
            <v>Spain</v>
          </cell>
          <cell r="M218" t="str">
            <v>Spain</v>
          </cell>
          <cell r="N218" t="str">
            <v>Spain</v>
          </cell>
          <cell r="O218" t="str">
            <v>Spain</v>
          </cell>
          <cell r="P218" t="str">
            <v>Spain</v>
          </cell>
          <cell r="Q218" t="str">
            <v>Spain</v>
          </cell>
          <cell r="R218" t="str">
            <v>Spain</v>
          </cell>
          <cell r="S218" t="str">
            <v>Spain</v>
          </cell>
          <cell r="T218" t="str">
            <v>Spain</v>
          </cell>
          <cell r="U218" t="str">
            <v>Spain</v>
          </cell>
          <cell r="V218" t="str">
            <v>Spain</v>
          </cell>
          <cell r="W218" t="str">
            <v>Spain</v>
          </cell>
          <cell r="X218" t="str">
            <v>Spain</v>
          </cell>
          <cell r="Y218" t="str">
            <v>Spain</v>
          </cell>
          <cell r="Z218" t="str">
            <v>Spain</v>
          </cell>
          <cell r="AA218" t="str">
            <v>Spain</v>
          </cell>
          <cell r="AB218" t="str">
            <v>Spain</v>
          </cell>
          <cell r="AC218" t="str">
            <v>Spain</v>
          </cell>
          <cell r="AD218" t="str">
            <v>Spain</v>
          </cell>
          <cell r="AE218" t="str">
            <v>Spain</v>
          </cell>
          <cell r="AF218" t="str">
            <v>Spain</v>
          </cell>
          <cell r="AG218" t="str">
            <v>Spain</v>
          </cell>
          <cell r="AH218" t="str">
            <v>Spain</v>
          </cell>
          <cell r="AI218" t="str">
            <v>Spain</v>
          </cell>
          <cell r="AJ218" t="str">
            <v>Spain</v>
          </cell>
          <cell r="AK218" t="str">
            <v>Spain</v>
          </cell>
          <cell r="AL218" t="str">
            <v>Spain</v>
          </cell>
          <cell r="AM218" t="str">
            <v>Spain</v>
          </cell>
          <cell r="AN218" t="str">
            <v>Spain</v>
          </cell>
          <cell r="AO218" t="str">
            <v>Spain</v>
          </cell>
          <cell r="AP218" t="str">
            <v>Spain</v>
          </cell>
          <cell r="AQ218" t="str">
            <v>Spain</v>
          </cell>
          <cell r="AR218" t="str">
            <v>Spain</v>
          </cell>
          <cell r="AS218" t="str">
            <v>Spain</v>
          </cell>
          <cell r="AT218" t="str">
            <v>Spain</v>
          </cell>
        </row>
        <row r="219">
          <cell r="B219">
            <v>2008</v>
          </cell>
          <cell r="C219" t="str">
            <v>BiocapTotGHA</v>
          </cell>
          <cell r="G219" t="str">
            <v>Italy</v>
          </cell>
          <cell r="H219" t="str">
            <v>Italy</v>
          </cell>
          <cell r="I219" t="str">
            <v>Italy</v>
          </cell>
          <cell r="J219" t="str">
            <v>Italy</v>
          </cell>
          <cell r="K219" t="str">
            <v>Italy</v>
          </cell>
          <cell r="L219" t="str">
            <v>Italy</v>
          </cell>
          <cell r="M219" t="str">
            <v>Italy</v>
          </cell>
          <cell r="N219" t="str">
            <v>Italy</v>
          </cell>
          <cell r="O219" t="str">
            <v>Italy</v>
          </cell>
          <cell r="P219" t="str">
            <v>Italy</v>
          </cell>
          <cell r="Q219" t="str">
            <v>Italy</v>
          </cell>
          <cell r="R219" t="str">
            <v>Italy</v>
          </cell>
          <cell r="S219" t="str">
            <v>Italy</v>
          </cell>
          <cell r="T219" t="str">
            <v>Italy</v>
          </cell>
          <cell r="U219" t="str">
            <v>Italy</v>
          </cell>
          <cell r="V219" t="str">
            <v>Italy</v>
          </cell>
          <cell r="W219" t="str">
            <v>Italy</v>
          </cell>
          <cell r="X219" t="str">
            <v>Italy</v>
          </cell>
          <cell r="Y219" t="str">
            <v>Italy</v>
          </cell>
          <cell r="Z219" t="str">
            <v>Italy</v>
          </cell>
          <cell r="AA219" t="str">
            <v>Italy</v>
          </cell>
          <cell r="AB219" t="str">
            <v>Italy</v>
          </cell>
          <cell r="AC219" t="str">
            <v>Italy</v>
          </cell>
          <cell r="AD219" t="str">
            <v>Italy</v>
          </cell>
          <cell r="AE219" t="str">
            <v>Italy</v>
          </cell>
          <cell r="AF219" t="str">
            <v>Italy</v>
          </cell>
          <cell r="AG219" t="str">
            <v>Italy</v>
          </cell>
          <cell r="AH219" t="str">
            <v>Italy</v>
          </cell>
          <cell r="AI219" t="str">
            <v>Italy</v>
          </cell>
          <cell r="AJ219" t="str">
            <v>Italy</v>
          </cell>
          <cell r="AK219" t="str">
            <v>Italy</v>
          </cell>
          <cell r="AL219" t="str">
            <v>Italy</v>
          </cell>
          <cell r="AM219" t="str">
            <v>Italy</v>
          </cell>
          <cell r="AN219" t="str">
            <v>Italy</v>
          </cell>
          <cell r="AO219" t="str">
            <v>Italy</v>
          </cell>
          <cell r="AP219" t="str">
            <v>Italy</v>
          </cell>
          <cell r="AQ219" t="str">
            <v>Italy</v>
          </cell>
          <cell r="AR219" t="str">
            <v>Italy</v>
          </cell>
          <cell r="AS219" t="str">
            <v>Italy</v>
          </cell>
          <cell r="AT219" t="str">
            <v>Italy</v>
          </cell>
        </row>
        <row r="220">
          <cell r="B220">
            <v>2008</v>
          </cell>
          <cell r="C220" t="str">
            <v>BiocapTotGHA</v>
          </cell>
          <cell r="G220" t="str">
            <v>Luxembourg</v>
          </cell>
          <cell r="H220" t="str">
            <v>Luxembourg</v>
          </cell>
          <cell r="I220" t="str">
            <v>Luxembourg</v>
          </cell>
          <cell r="J220" t="str">
            <v>Luxembourg</v>
          </cell>
          <cell r="K220" t="str">
            <v>Luxembourg</v>
          </cell>
          <cell r="L220" t="str">
            <v>Luxembourg</v>
          </cell>
          <cell r="M220" t="str">
            <v>Luxembourg</v>
          </cell>
          <cell r="N220" t="str">
            <v>Luxembourg</v>
          </cell>
          <cell r="O220" t="str">
            <v>Luxembourg</v>
          </cell>
          <cell r="P220" t="str">
            <v>Luxembourg</v>
          </cell>
          <cell r="Q220" t="str">
            <v>Luxembourg</v>
          </cell>
          <cell r="R220" t="str">
            <v>Luxembourg</v>
          </cell>
          <cell r="S220" t="str">
            <v>Luxembourg</v>
          </cell>
          <cell r="T220" t="str">
            <v>Luxembourg</v>
          </cell>
          <cell r="U220" t="str">
            <v>Luxembourg</v>
          </cell>
          <cell r="V220" t="str">
            <v>Luxembourg</v>
          </cell>
          <cell r="W220" t="str">
            <v>Luxembourg</v>
          </cell>
          <cell r="X220" t="str">
            <v>Luxembourg</v>
          </cell>
          <cell r="Y220" t="str">
            <v>Luxembourg</v>
          </cell>
          <cell r="Z220" t="str">
            <v>Luxembourg</v>
          </cell>
          <cell r="AA220" t="str">
            <v>Luxembourg</v>
          </cell>
          <cell r="AB220" t="str">
            <v>Luxembourg</v>
          </cell>
          <cell r="AC220" t="str">
            <v>Luxembourg</v>
          </cell>
          <cell r="AD220" t="str">
            <v>Luxembourg</v>
          </cell>
          <cell r="AE220" t="str">
            <v>Luxembourg</v>
          </cell>
          <cell r="AF220" t="str">
            <v>Luxembourg</v>
          </cell>
          <cell r="AG220" t="str">
            <v>Luxembourg</v>
          </cell>
          <cell r="AH220" t="str">
            <v>Luxembourg</v>
          </cell>
          <cell r="AI220" t="str">
            <v>Luxembourg</v>
          </cell>
          <cell r="AJ220" t="str">
            <v>Luxembourg</v>
          </cell>
          <cell r="AK220" t="str">
            <v>Luxembourg</v>
          </cell>
          <cell r="AL220" t="str">
            <v>Luxembourg</v>
          </cell>
          <cell r="AM220" t="str">
            <v>Luxembourg</v>
          </cell>
          <cell r="AN220" t="str">
            <v>Luxembourg</v>
          </cell>
          <cell r="AO220" t="str">
            <v>Luxembourg</v>
          </cell>
          <cell r="AP220" t="str">
            <v>Luxembourg</v>
          </cell>
          <cell r="AQ220" t="str">
            <v>Luxembourg</v>
          </cell>
          <cell r="AR220" t="str">
            <v>Luxembourg</v>
          </cell>
          <cell r="AS220" t="str">
            <v>Luxembourg</v>
          </cell>
          <cell r="AT220" t="str">
            <v>Luxembourg</v>
          </cell>
        </row>
        <row r="221">
          <cell r="B221">
            <v>2008</v>
          </cell>
          <cell r="C221" t="str">
            <v>BiocapTotGHA</v>
          </cell>
          <cell r="G221" t="str">
            <v>Singapore</v>
          </cell>
          <cell r="H221" t="str">
            <v>Singapore</v>
          </cell>
          <cell r="I221" t="str">
            <v>Singapore</v>
          </cell>
          <cell r="J221" t="str">
            <v>Singapore</v>
          </cell>
          <cell r="K221" t="str">
            <v>Singapore</v>
          </cell>
          <cell r="L221" t="str">
            <v>Singapore</v>
          </cell>
          <cell r="M221" t="str">
            <v>Singapore</v>
          </cell>
          <cell r="N221" t="str">
            <v>Singapore</v>
          </cell>
          <cell r="O221" t="str">
            <v>Singapore</v>
          </cell>
          <cell r="P221" t="str">
            <v>Singapore</v>
          </cell>
          <cell r="Q221" t="str">
            <v>Singapore</v>
          </cell>
          <cell r="R221" t="str">
            <v>Singapore</v>
          </cell>
          <cell r="S221" t="str">
            <v>Singapore</v>
          </cell>
          <cell r="T221" t="str">
            <v>Singapore</v>
          </cell>
          <cell r="U221" t="str">
            <v>Singapore</v>
          </cell>
          <cell r="V221" t="str">
            <v>Singapore</v>
          </cell>
          <cell r="W221" t="str">
            <v>Singapore</v>
          </cell>
          <cell r="X221" t="str">
            <v>Singapore</v>
          </cell>
          <cell r="Y221" t="str">
            <v>Singapore</v>
          </cell>
          <cell r="Z221" t="str">
            <v>Singapore</v>
          </cell>
          <cell r="AA221" t="str">
            <v>Singapore</v>
          </cell>
          <cell r="AB221" t="str">
            <v>Singapore</v>
          </cell>
          <cell r="AC221" t="str">
            <v>Singapore</v>
          </cell>
          <cell r="AD221" t="str">
            <v>Singapore</v>
          </cell>
          <cell r="AE221" t="str">
            <v>Singapore</v>
          </cell>
          <cell r="AF221" t="str">
            <v>Singapore</v>
          </cell>
          <cell r="AG221" t="str">
            <v>Singapore</v>
          </cell>
          <cell r="AH221" t="str">
            <v>Singapore</v>
          </cell>
          <cell r="AI221" t="str">
            <v>Singapore</v>
          </cell>
          <cell r="AJ221" t="str">
            <v>Singapore</v>
          </cell>
          <cell r="AK221" t="str">
            <v>Singapore</v>
          </cell>
          <cell r="AL221" t="str">
            <v>Singapore</v>
          </cell>
          <cell r="AM221" t="str">
            <v>Singapore</v>
          </cell>
          <cell r="AN221" t="str">
            <v>Singapore</v>
          </cell>
          <cell r="AO221" t="str">
            <v>Singapore</v>
          </cell>
          <cell r="AP221" t="str">
            <v>Singapore</v>
          </cell>
          <cell r="AQ221" t="str">
            <v>Singapore</v>
          </cell>
          <cell r="AR221" t="str">
            <v>Singapore</v>
          </cell>
          <cell r="AS221" t="str">
            <v>Singapore</v>
          </cell>
          <cell r="AT221" t="str">
            <v>Singapore</v>
          </cell>
        </row>
        <row r="222">
          <cell r="B222">
            <v>2008</v>
          </cell>
          <cell r="C222" t="str">
            <v>BiocapTotGHA</v>
          </cell>
          <cell r="G222" t="str">
            <v>Czech Republic</v>
          </cell>
          <cell r="H222" t="str">
            <v>Czech Republic</v>
          </cell>
          <cell r="I222" t="str">
            <v>Czech Republic</v>
          </cell>
          <cell r="J222" t="str">
            <v>Czech Republic</v>
          </cell>
          <cell r="K222" t="str">
            <v>Czech Republic</v>
          </cell>
          <cell r="L222" t="str">
            <v>Czech Republic</v>
          </cell>
          <cell r="M222" t="str">
            <v>Czech Republic</v>
          </cell>
          <cell r="N222" t="str">
            <v>Czech Republic</v>
          </cell>
          <cell r="O222" t="str">
            <v>Czech Republic</v>
          </cell>
          <cell r="P222" t="str">
            <v>Czech Republic</v>
          </cell>
          <cell r="Q222" t="str">
            <v>Czech Republic</v>
          </cell>
          <cell r="R222" t="str">
            <v>Czech Republic</v>
          </cell>
          <cell r="S222" t="str">
            <v>Czech Republic</v>
          </cell>
          <cell r="T222" t="str">
            <v>Czech Republic</v>
          </cell>
          <cell r="U222" t="str">
            <v>Czech Republic</v>
          </cell>
          <cell r="V222" t="str">
            <v>Czech Republic</v>
          </cell>
          <cell r="W222" t="str">
            <v>Czech Republic</v>
          </cell>
          <cell r="X222" t="str">
            <v>Czech Republic</v>
          </cell>
          <cell r="Y222" t="str">
            <v>Czech Republic</v>
          </cell>
          <cell r="Z222" t="str">
            <v>Czech Republic</v>
          </cell>
          <cell r="AA222" t="str">
            <v>Czech Republic</v>
          </cell>
          <cell r="AB222" t="str">
            <v>Czech Republic</v>
          </cell>
          <cell r="AC222" t="str">
            <v>Czech Republic</v>
          </cell>
          <cell r="AD222" t="str">
            <v>Czech Republic</v>
          </cell>
          <cell r="AE222" t="str">
            <v>Czech Republic</v>
          </cell>
          <cell r="AF222" t="str">
            <v>Czech Republic</v>
          </cell>
          <cell r="AG222" t="str">
            <v>Czech Republic</v>
          </cell>
          <cell r="AH222" t="str">
            <v>Czech Republic</v>
          </cell>
          <cell r="AI222" t="str">
            <v>Czech Republic</v>
          </cell>
          <cell r="AJ222" t="str">
            <v>Czech Republic</v>
          </cell>
          <cell r="AK222" t="str">
            <v>Czech Republic</v>
          </cell>
          <cell r="AL222" t="str">
            <v>Czech Republic</v>
          </cell>
          <cell r="AM222" t="str">
            <v>Czech Republic</v>
          </cell>
          <cell r="AN222" t="str">
            <v>Czech Republic</v>
          </cell>
          <cell r="AO222" t="str">
            <v>Czech Republic</v>
          </cell>
          <cell r="AP222" t="str">
            <v>Czech Republic</v>
          </cell>
          <cell r="AQ222" t="str">
            <v>Czech Republic</v>
          </cell>
          <cell r="AR222" t="str">
            <v>Czech Republic</v>
          </cell>
          <cell r="AS222" t="str">
            <v>Czech Republic</v>
          </cell>
          <cell r="AT222" t="str">
            <v>Czech Republic</v>
          </cell>
        </row>
        <row r="223">
          <cell r="B223">
            <v>2008</v>
          </cell>
          <cell r="C223" t="str">
            <v>BiocapTotGHA</v>
          </cell>
          <cell r="G223" t="str">
            <v>United Kingdom</v>
          </cell>
          <cell r="H223" t="str">
            <v>United Kingdom</v>
          </cell>
          <cell r="I223" t="str">
            <v>United Kingdom</v>
          </cell>
          <cell r="J223" t="str">
            <v>United Kingdom</v>
          </cell>
          <cell r="K223" t="str">
            <v>United Kingdom</v>
          </cell>
          <cell r="L223" t="str">
            <v>United Kingdom</v>
          </cell>
          <cell r="M223" t="str">
            <v>United Kingdom</v>
          </cell>
          <cell r="N223" t="str">
            <v>United Kingdom</v>
          </cell>
          <cell r="O223" t="str">
            <v>United Kingdom</v>
          </cell>
          <cell r="P223" t="str">
            <v>United Kingdom</v>
          </cell>
          <cell r="Q223" t="str">
            <v>United Kingdom</v>
          </cell>
          <cell r="R223" t="str">
            <v>United Kingdom</v>
          </cell>
          <cell r="S223" t="str">
            <v>United Kingdom</v>
          </cell>
          <cell r="T223" t="str">
            <v>United Kingdom</v>
          </cell>
          <cell r="U223" t="str">
            <v>United Kingdom</v>
          </cell>
          <cell r="V223" t="str">
            <v>United Kingdom</v>
          </cell>
          <cell r="W223" t="str">
            <v>United Kingdom</v>
          </cell>
          <cell r="X223" t="str">
            <v>United Kingdom</v>
          </cell>
          <cell r="Y223" t="str">
            <v>United Kingdom</v>
          </cell>
          <cell r="Z223" t="str">
            <v>United Kingdom</v>
          </cell>
          <cell r="AA223" t="str">
            <v>United Kingdom</v>
          </cell>
          <cell r="AB223" t="str">
            <v>United Kingdom</v>
          </cell>
          <cell r="AC223" t="str">
            <v>United Kingdom</v>
          </cell>
          <cell r="AD223" t="str">
            <v>United Kingdom</v>
          </cell>
          <cell r="AE223" t="str">
            <v>United Kingdom</v>
          </cell>
          <cell r="AF223" t="str">
            <v>United Kingdom</v>
          </cell>
          <cell r="AG223" t="str">
            <v>United Kingdom</v>
          </cell>
          <cell r="AH223" t="str">
            <v>United Kingdom</v>
          </cell>
          <cell r="AI223" t="str">
            <v>United Kingdom</v>
          </cell>
          <cell r="AJ223" t="str">
            <v>United Kingdom</v>
          </cell>
          <cell r="AK223" t="str">
            <v>United Kingdom</v>
          </cell>
          <cell r="AL223" t="str">
            <v>United Kingdom</v>
          </cell>
          <cell r="AM223" t="str">
            <v>United Kingdom</v>
          </cell>
          <cell r="AN223" t="str">
            <v>United Kingdom</v>
          </cell>
          <cell r="AO223" t="str">
            <v>United Kingdom</v>
          </cell>
          <cell r="AP223" t="str">
            <v>United Kingdom</v>
          </cell>
          <cell r="AQ223" t="str">
            <v>United Kingdom</v>
          </cell>
          <cell r="AR223" t="str">
            <v>United Kingdom</v>
          </cell>
          <cell r="AS223" t="str">
            <v>United Kingdom</v>
          </cell>
          <cell r="AT223" t="str">
            <v>United Kingdom</v>
          </cell>
        </row>
        <row r="224">
          <cell r="B224">
            <v>2008</v>
          </cell>
          <cell r="C224" t="str">
            <v>BiocapTotGHA</v>
          </cell>
          <cell r="G224" t="str">
            <v>Greece</v>
          </cell>
          <cell r="H224" t="str">
            <v>Greece</v>
          </cell>
          <cell r="I224" t="str">
            <v>Greece</v>
          </cell>
          <cell r="J224" t="str">
            <v>Greece</v>
          </cell>
          <cell r="K224" t="str">
            <v>Greece</v>
          </cell>
          <cell r="L224" t="str">
            <v>Greece</v>
          </cell>
          <cell r="M224" t="str">
            <v>Greece</v>
          </cell>
          <cell r="N224" t="str">
            <v>Greece</v>
          </cell>
          <cell r="O224" t="str">
            <v>Greece</v>
          </cell>
          <cell r="P224" t="str">
            <v>Greece</v>
          </cell>
          <cell r="Q224" t="str">
            <v>Greece</v>
          </cell>
          <cell r="R224" t="str">
            <v>Greece</v>
          </cell>
          <cell r="S224" t="str">
            <v>Greece</v>
          </cell>
          <cell r="T224" t="str">
            <v>Greece</v>
          </cell>
          <cell r="U224" t="str">
            <v>Greece</v>
          </cell>
          <cell r="V224" t="str">
            <v>Greece</v>
          </cell>
          <cell r="W224" t="str">
            <v>Greece</v>
          </cell>
          <cell r="X224" t="str">
            <v>Greece</v>
          </cell>
          <cell r="Y224" t="str">
            <v>Greece</v>
          </cell>
          <cell r="Z224" t="str">
            <v>Greece</v>
          </cell>
          <cell r="AA224" t="str">
            <v>Greece</v>
          </cell>
          <cell r="AB224" t="str">
            <v>Greece</v>
          </cell>
          <cell r="AC224" t="str">
            <v>Greece</v>
          </cell>
          <cell r="AD224" t="str">
            <v>Greece</v>
          </cell>
          <cell r="AE224" t="str">
            <v>Greece</v>
          </cell>
          <cell r="AF224" t="str">
            <v>Greece</v>
          </cell>
          <cell r="AG224" t="str">
            <v>Greece</v>
          </cell>
          <cell r="AH224" t="str">
            <v>Greece</v>
          </cell>
          <cell r="AI224" t="str">
            <v>Greece</v>
          </cell>
          <cell r="AJ224" t="str">
            <v>Greece</v>
          </cell>
          <cell r="AK224" t="str">
            <v>Greece</v>
          </cell>
          <cell r="AL224" t="str">
            <v>Greece</v>
          </cell>
          <cell r="AM224" t="str">
            <v>Greece</v>
          </cell>
          <cell r="AN224" t="str">
            <v>Greece</v>
          </cell>
          <cell r="AO224" t="str">
            <v>Greece</v>
          </cell>
          <cell r="AP224" t="str">
            <v>Greece</v>
          </cell>
          <cell r="AQ224" t="str">
            <v>Greece</v>
          </cell>
          <cell r="AR224" t="str">
            <v>Greece</v>
          </cell>
          <cell r="AS224" t="str">
            <v>Greece</v>
          </cell>
          <cell r="AT224" t="str">
            <v>Greece</v>
          </cell>
        </row>
        <row r="225">
          <cell r="B225">
            <v>2008</v>
          </cell>
          <cell r="C225" t="str">
            <v>BiocapTotGHA</v>
          </cell>
          <cell r="G225" t="str">
            <v>United Arab Emirates</v>
          </cell>
          <cell r="H225" t="str">
            <v>United Arab Emirates</v>
          </cell>
          <cell r="I225" t="str">
            <v>United Arab Emirates</v>
          </cell>
          <cell r="J225" t="str">
            <v>United Arab Emirates</v>
          </cell>
          <cell r="K225" t="str">
            <v>United Arab Emirates</v>
          </cell>
          <cell r="L225" t="str">
            <v>United Arab Emirates</v>
          </cell>
          <cell r="M225" t="str">
            <v>United Arab Emirates</v>
          </cell>
          <cell r="N225" t="str">
            <v>United Arab Emirates</v>
          </cell>
          <cell r="O225" t="str">
            <v>United Arab Emirates</v>
          </cell>
          <cell r="P225" t="str">
            <v>United Arab Emirates</v>
          </cell>
          <cell r="Q225" t="str">
            <v>United Arab Emirates</v>
          </cell>
          <cell r="R225" t="str">
            <v>United Arab Emirates</v>
          </cell>
          <cell r="S225" t="str">
            <v>United Arab Emirates</v>
          </cell>
          <cell r="T225" t="str">
            <v>United Arab Emirates</v>
          </cell>
          <cell r="U225" t="str">
            <v>United Arab Emirates</v>
          </cell>
          <cell r="V225" t="str">
            <v>United Arab Emirates</v>
          </cell>
          <cell r="W225" t="str">
            <v>United Arab Emirates</v>
          </cell>
          <cell r="X225" t="str">
            <v>United Arab Emirates</v>
          </cell>
          <cell r="Y225" t="str">
            <v>United Arab Emirates</v>
          </cell>
          <cell r="Z225" t="str">
            <v>United Arab Emirates</v>
          </cell>
          <cell r="AA225" t="str">
            <v>United Arab Emirates</v>
          </cell>
          <cell r="AB225" t="str">
            <v>United Arab Emirates</v>
          </cell>
          <cell r="AC225" t="str">
            <v>United Arab Emirates</v>
          </cell>
          <cell r="AD225" t="str">
            <v>United Arab Emirates</v>
          </cell>
          <cell r="AE225" t="str">
            <v>United Arab Emirates</v>
          </cell>
          <cell r="AF225" t="str">
            <v>United Arab Emirates</v>
          </cell>
          <cell r="AG225" t="str">
            <v>United Arab Emirates</v>
          </cell>
          <cell r="AH225" t="str">
            <v>United Arab Emirates</v>
          </cell>
          <cell r="AI225" t="str">
            <v>United Arab Emirates</v>
          </cell>
          <cell r="AJ225" t="str">
            <v>United Arab Emirates</v>
          </cell>
          <cell r="AK225" t="str">
            <v>United Arab Emirates</v>
          </cell>
          <cell r="AL225" t="str">
            <v>United Arab Emirates</v>
          </cell>
          <cell r="AM225" t="str">
            <v>United Arab Emirates</v>
          </cell>
          <cell r="AN225" t="str">
            <v>United Arab Emirates</v>
          </cell>
          <cell r="AO225" t="str">
            <v>United Arab Emirates</v>
          </cell>
          <cell r="AP225" t="str">
            <v>United Arab Emirates</v>
          </cell>
          <cell r="AQ225" t="str">
            <v>United Arab Emirates</v>
          </cell>
          <cell r="AR225" t="str">
            <v>United Arab Emirates</v>
          </cell>
          <cell r="AS225" t="str">
            <v>United Arab Emirates</v>
          </cell>
          <cell r="AT225" t="str">
            <v>United Arab Emirates</v>
          </cell>
        </row>
        <row r="226">
          <cell r="B226">
            <v>2008</v>
          </cell>
          <cell r="C226" t="str">
            <v>BiocapTotGHA</v>
          </cell>
          <cell r="G226" t="str">
            <v>Cyprus</v>
          </cell>
          <cell r="H226" t="str">
            <v>Cyprus</v>
          </cell>
          <cell r="I226" t="str">
            <v>Cyprus</v>
          </cell>
          <cell r="J226" t="str">
            <v>Cyprus</v>
          </cell>
          <cell r="K226" t="str">
            <v>Cyprus</v>
          </cell>
          <cell r="L226" t="str">
            <v>Cyprus</v>
          </cell>
          <cell r="M226" t="str">
            <v>Cyprus</v>
          </cell>
          <cell r="N226" t="str">
            <v>Cyprus</v>
          </cell>
          <cell r="O226" t="str">
            <v>Cyprus</v>
          </cell>
          <cell r="P226" t="str">
            <v>Cyprus</v>
          </cell>
          <cell r="Q226" t="str">
            <v>Cyprus</v>
          </cell>
          <cell r="R226" t="str">
            <v>Cyprus</v>
          </cell>
          <cell r="S226" t="str">
            <v>Cyprus</v>
          </cell>
          <cell r="T226" t="str">
            <v>Cyprus</v>
          </cell>
          <cell r="U226" t="str">
            <v>Cyprus</v>
          </cell>
          <cell r="V226" t="str">
            <v>Cyprus</v>
          </cell>
          <cell r="W226" t="str">
            <v>Cyprus</v>
          </cell>
          <cell r="X226" t="str">
            <v>Cyprus</v>
          </cell>
          <cell r="Y226" t="str">
            <v>Cyprus</v>
          </cell>
          <cell r="Z226" t="str">
            <v>Cyprus</v>
          </cell>
          <cell r="AA226" t="str">
            <v>Cyprus</v>
          </cell>
          <cell r="AB226" t="str">
            <v>Cyprus</v>
          </cell>
          <cell r="AC226" t="str">
            <v>Cyprus</v>
          </cell>
          <cell r="AD226" t="str">
            <v>Cyprus</v>
          </cell>
          <cell r="AE226" t="str">
            <v>Cyprus</v>
          </cell>
          <cell r="AF226" t="str">
            <v>Cyprus</v>
          </cell>
          <cell r="AG226" t="str">
            <v>Cyprus</v>
          </cell>
          <cell r="AH226" t="str">
            <v>Cyprus</v>
          </cell>
          <cell r="AI226" t="str">
            <v>Cyprus</v>
          </cell>
          <cell r="AJ226" t="str">
            <v>Cyprus</v>
          </cell>
          <cell r="AK226" t="str">
            <v>Cyprus</v>
          </cell>
          <cell r="AL226" t="str">
            <v>Cyprus</v>
          </cell>
          <cell r="AM226" t="str">
            <v>Cyprus</v>
          </cell>
          <cell r="AN226" t="str">
            <v>Cyprus</v>
          </cell>
          <cell r="AO226" t="str">
            <v>Cyprus</v>
          </cell>
          <cell r="AP226" t="str">
            <v>Cyprus</v>
          </cell>
          <cell r="AQ226" t="str">
            <v>Cyprus</v>
          </cell>
          <cell r="AR226" t="str">
            <v>Cyprus</v>
          </cell>
          <cell r="AS226" t="str">
            <v>Cyprus</v>
          </cell>
          <cell r="AT226" t="str">
            <v>Cyprus</v>
          </cell>
        </row>
        <row r="227">
          <cell r="B227">
            <v>2008</v>
          </cell>
          <cell r="C227" t="str">
            <v>BiocapTotGHA</v>
          </cell>
          <cell r="G227" t="str">
            <v>Andorra</v>
          </cell>
          <cell r="H227" t="str">
            <v>Andorra</v>
          </cell>
          <cell r="I227" t="str">
            <v>Andorra</v>
          </cell>
          <cell r="J227" t="str">
            <v>Andorra</v>
          </cell>
          <cell r="K227" t="str">
            <v>Andorra</v>
          </cell>
          <cell r="L227" t="str">
            <v>Andorra</v>
          </cell>
          <cell r="M227" t="str">
            <v>Andorra</v>
          </cell>
          <cell r="N227" t="str">
            <v>Andorra</v>
          </cell>
          <cell r="O227" t="str">
            <v>Andorra</v>
          </cell>
          <cell r="P227" t="str">
            <v>Andorra</v>
          </cell>
          <cell r="Q227" t="str">
            <v>Andorra</v>
          </cell>
          <cell r="R227" t="str">
            <v>Andorra</v>
          </cell>
          <cell r="S227" t="str">
            <v>Andorra</v>
          </cell>
          <cell r="T227" t="str">
            <v>Andorra</v>
          </cell>
          <cell r="U227" t="str">
            <v>Andorra</v>
          </cell>
          <cell r="V227" t="str">
            <v>Andorra</v>
          </cell>
          <cell r="W227" t="str">
            <v>Andorra</v>
          </cell>
          <cell r="X227" t="str">
            <v>Andorra</v>
          </cell>
          <cell r="Y227" t="str">
            <v>Andorra</v>
          </cell>
          <cell r="Z227" t="str">
            <v>Andorra</v>
          </cell>
          <cell r="AA227" t="str">
            <v>Andorra</v>
          </cell>
          <cell r="AB227" t="str">
            <v>Andorra</v>
          </cell>
          <cell r="AC227" t="str">
            <v>Andorra</v>
          </cell>
          <cell r="AD227" t="str">
            <v>Andorra</v>
          </cell>
          <cell r="AE227" t="str">
            <v>Andorra</v>
          </cell>
          <cell r="AF227" t="str">
            <v>Andorra</v>
          </cell>
          <cell r="AG227" t="str">
            <v>Andorra</v>
          </cell>
          <cell r="AH227" t="str">
            <v>Andorra</v>
          </cell>
          <cell r="AI227" t="str">
            <v>Andorra</v>
          </cell>
          <cell r="AJ227" t="str">
            <v>Andorra</v>
          </cell>
          <cell r="AK227" t="str">
            <v>Andorra</v>
          </cell>
          <cell r="AL227" t="str">
            <v>Andorra</v>
          </cell>
          <cell r="AM227" t="str">
            <v>Andorra</v>
          </cell>
          <cell r="AN227" t="str">
            <v>Andorra</v>
          </cell>
          <cell r="AO227" t="str">
            <v>Andorra</v>
          </cell>
          <cell r="AP227" t="str">
            <v>Andorra</v>
          </cell>
          <cell r="AQ227" t="str">
            <v>Andorra</v>
          </cell>
          <cell r="AR227" t="str">
            <v>Andorra</v>
          </cell>
          <cell r="AS227" t="str">
            <v>Andorra</v>
          </cell>
          <cell r="AT227" t="str">
            <v>Andorra</v>
          </cell>
        </row>
        <row r="228">
          <cell r="B228">
            <v>2008</v>
          </cell>
          <cell r="C228" t="str">
            <v>BiocapTotGHA</v>
          </cell>
          <cell r="G228" t="str">
            <v>Brunei Darussalam</v>
          </cell>
          <cell r="H228" t="str">
            <v>Brunei Darussalam</v>
          </cell>
          <cell r="I228" t="str">
            <v>Brunei Darussalam</v>
          </cell>
          <cell r="J228" t="str">
            <v>Brunei Darussalam</v>
          </cell>
          <cell r="K228" t="str">
            <v>Brunei Darussalam</v>
          </cell>
          <cell r="L228" t="str">
            <v>Brunei Darussalam</v>
          </cell>
          <cell r="M228" t="str">
            <v>Brunei Darussalam</v>
          </cell>
          <cell r="N228" t="str">
            <v>Brunei Darussalam</v>
          </cell>
          <cell r="O228" t="str">
            <v>Brunei Darussalam</v>
          </cell>
          <cell r="P228" t="str">
            <v>Brunei Darussalam</v>
          </cell>
          <cell r="Q228" t="str">
            <v>Brunei Darussalam</v>
          </cell>
          <cell r="R228" t="str">
            <v>Brunei Darussalam</v>
          </cell>
          <cell r="S228" t="str">
            <v>Brunei Darussalam</v>
          </cell>
          <cell r="T228" t="str">
            <v>Brunei Darussalam</v>
          </cell>
          <cell r="U228" t="str">
            <v>Brunei Darussalam</v>
          </cell>
          <cell r="V228" t="str">
            <v>Brunei Darussalam</v>
          </cell>
          <cell r="W228" t="str">
            <v>Brunei Darussalam</v>
          </cell>
          <cell r="X228" t="str">
            <v>Brunei Darussalam</v>
          </cell>
          <cell r="Y228" t="str">
            <v>Brunei Darussalam</v>
          </cell>
          <cell r="Z228" t="str">
            <v>Brunei Darussalam</v>
          </cell>
          <cell r="AA228" t="str">
            <v>Brunei Darussalam</v>
          </cell>
          <cell r="AB228" t="str">
            <v>Brunei Darussalam</v>
          </cell>
          <cell r="AC228" t="str">
            <v>Brunei Darussalam</v>
          </cell>
          <cell r="AD228" t="str">
            <v>Brunei Darussalam</v>
          </cell>
          <cell r="AE228" t="str">
            <v>Brunei Darussalam</v>
          </cell>
          <cell r="AF228" t="str">
            <v>Brunei Darussalam</v>
          </cell>
          <cell r="AG228" t="str">
            <v>Brunei Darussalam</v>
          </cell>
          <cell r="AH228" t="str">
            <v>Brunei Darussalam</v>
          </cell>
          <cell r="AI228" t="str">
            <v>Brunei Darussalam</v>
          </cell>
          <cell r="AJ228" t="str">
            <v>Brunei Darussalam</v>
          </cell>
          <cell r="AK228" t="str">
            <v>Brunei Darussalam</v>
          </cell>
          <cell r="AL228" t="str">
            <v>Brunei Darussalam</v>
          </cell>
          <cell r="AM228" t="str">
            <v>Brunei Darussalam</v>
          </cell>
          <cell r="AN228" t="str">
            <v>Brunei Darussalam</v>
          </cell>
          <cell r="AO228" t="str">
            <v>Brunei Darussalam</v>
          </cell>
          <cell r="AP228" t="str">
            <v>Brunei Darussalam</v>
          </cell>
          <cell r="AQ228" t="str">
            <v>Brunei Darussalam</v>
          </cell>
          <cell r="AR228" t="str">
            <v>Brunei Darussalam</v>
          </cell>
          <cell r="AS228" t="str">
            <v>Brunei Darussalam</v>
          </cell>
          <cell r="AT228" t="str">
            <v>Brunei Darussalam</v>
          </cell>
        </row>
        <row r="229">
          <cell r="B229">
            <v>2008</v>
          </cell>
          <cell r="C229" t="str">
            <v>BiocapTotGHA</v>
          </cell>
          <cell r="G229" t="str">
            <v>Estonia</v>
          </cell>
          <cell r="H229" t="str">
            <v>Estonia</v>
          </cell>
          <cell r="I229" t="str">
            <v>Estonia</v>
          </cell>
          <cell r="J229" t="str">
            <v>Estonia</v>
          </cell>
          <cell r="K229" t="str">
            <v>Estonia</v>
          </cell>
          <cell r="L229" t="str">
            <v>Estonia</v>
          </cell>
          <cell r="M229" t="str">
            <v>Estonia</v>
          </cell>
          <cell r="N229" t="str">
            <v>Estonia</v>
          </cell>
          <cell r="O229" t="str">
            <v>Estonia</v>
          </cell>
          <cell r="P229" t="str">
            <v>Estonia</v>
          </cell>
          <cell r="Q229" t="str">
            <v>Estonia</v>
          </cell>
          <cell r="R229" t="str">
            <v>Estonia</v>
          </cell>
          <cell r="S229" t="str">
            <v>Estonia</v>
          </cell>
          <cell r="T229" t="str">
            <v>Estonia</v>
          </cell>
          <cell r="U229" t="str">
            <v>Estonia</v>
          </cell>
          <cell r="V229" t="str">
            <v>Estonia</v>
          </cell>
          <cell r="W229" t="str">
            <v>Estonia</v>
          </cell>
          <cell r="X229" t="str">
            <v>Estonia</v>
          </cell>
          <cell r="Y229" t="str">
            <v>Estonia</v>
          </cell>
          <cell r="Z229" t="str">
            <v>Estonia</v>
          </cell>
          <cell r="AA229" t="str">
            <v>Estonia</v>
          </cell>
          <cell r="AB229" t="str">
            <v>Estonia</v>
          </cell>
          <cell r="AC229" t="str">
            <v>Estonia</v>
          </cell>
          <cell r="AD229" t="str">
            <v>Estonia</v>
          </cell>
          <cell r="AE229" t="str">
            <v>Estonia</v>
          </cell>
          <cell r="AF229" t="str">
            <v>Estonia</v>
          </cell>
          <cell r="AG229" t="str">
            <v>Estonia</v>
          </cell>
          <cell r="AH229" t="str">
            <v>Estonia</v>
          </cell>
          <cell r="AI229" t="str">
            <v>Estonia</v>
          </cell>
          <cell r="AJ229" t="str">
            <v>Estonia</v>
          </cell>
          <cell r="AK229" t="str">
            <v>Estonia</v>
          </cell>
          <cell r="AL229" t="str">
            <v>Estonia</v>
          </cell>
          <cell r="AM229" t="str">
            <v>Estonia</v>
          </cell>
          <cell r="AN229" t="str">
            <v>Estonia</v>
          </cell>
          <cell r="AO229" t="str">
            <v>Estonia</v>
          </cell>
          <cell r="AP229" t="str">
            <v>Estonia</v>
          </cell>
          <cell r="AQ229" t="str">
            <v>Estonia</v>
          </cell>
          <cell r="AR229" t="str">
            <v>Estonia</v>
          </cell>
          <cell r="AS229" t="str">
            <v>Estonia</v>
          </cell>
          <cell r="AT229" t="str">
            <v>Estonia</v>
          </cell>
        </row>
        <row r="230">
          <cell r="B230">
            <v>2008</v>
          </cell>
          <cell r="C230" t="str">
            <v>BiocapTotGHA</v>
          </cell>
          <cell r="G230" t="str">
            <v>Slovakia</v>
          </cell>
          <cell r="H230" t="str">
            <v>Slovakia</v>
          </cell>
          <cell r="I230" t="str">
            <v>Slovakia</v>
          </cell>
          <cell r="J230" t="str">
            <v>Slovakia</v>
          </cell>
          <cell r="K230" t="str">
            <v>Slovakia</v>
          </cell>
          <cell r="L230" t="str">
            <v>Slovakia</v>
          </cell>
          <cell r="M230" t="str">
            <v>Slovakia</v>
          </cell>
          <cell r="N230" t="str">
            <v>Slovakia</v>
          </cell>
          <cell r="O230" t="str">
            <v>Slovakia</v>
          </cell>
          <cell r="P230" t="str">
            <v>Slovakia</v>
          </cell>
          <cell r="Q230" t="str">
            <v>Slovakia</v>
          </cell>
          <cell r="R230" t="str">
            <v>Slovakia</v>
          </cell>
          <cell r="S230" t="str">
            <v>Slovakia</v>
          </cell>
          <cell r="T230" t="str">
            <v>Slovakia</v>
          </cell>
          <cell r="U230" t="str">
            <v>Slovakia</v>
          </cell>
          <cell r="V230" t="str">
            <v>Slovakia</v>
          </cell>
          <cell r="W230" t="str">
            <v>Slovakia</v>
          </cell>
          <cell r="X230" t="str">
            <v>Slovakia</v>
          </cell>
          <cell r="Y230" t="str">
            <v>Slovakia</v>
          </cell>
          <cell r="Z230" t="str">
            <v>Slovakia</v>
          </cell>
          <cell r="AA230" t="str">
            <v>Slovakia</v>
          </cell>
          <cell r="AB230" t="str">
            <v>Slovakia</v>
          </cell>
          <cell r="AC230" t="str">
            <v>Slovakia</v>
          </cell>
          <cell r="AD230" t="str">
            <v>Slovakia</v>
          </cell>
          <cell r="AE230" t="str">
            <v>Slovakia</v>
          </cell>
          <cell r="AF230" t="str">
            <v>Slovakia</v>
          </cell>
          <cell r="AG230" t="str">
            <v>Slovakia</v>
          </cell>
          <cell r="AH230" t="str">
            <v>Slovakia</v>
          </cell>
          <cell r="AI230" t="str">
            <v>Slovakia</v>
          </cell>
          <cell r="AJ230" t="str">
            <v>Slovakia</v>
          </cell>
          <cell r="AK230" t="str">
            <v>Slovakia</v>
          </cell>
          <cell r="AL230" t="str">
            <v>Slovakia</v>
          </cell>
          <cell r="AM230" t="str">
            <v>Slovakia</v>
          </cell>
          <cell r="AN230" t="str">
            <v>Slovakia</v>
          </cell>
          <cell r="AO230" t="str">
            <v>Slovakia</v>
          </cell>
          <cell r="AP230" t="str">
            <v>Slovakia</v>
          </cell>
          <cell r="AQ230" t="str">
            <v>Slovakia</v>
          </cell>
          <cell r="AR230" t="str">
            <v>Slovakia</v>
          </cell>
          <cell r="AS230" t="str">
            <v>Slovakia</v>
          </cell>
          <cell r="AT230" t="str">
            <v>Slovakia</v>
          </cell>
        </row>
        <row r="231">
          <cell r="B231">
            <v>2008</v>
          </cell>
          <cell r="C231" t="str">
            <v>BiocapTotGHA</v>
          </cell>
          <cell r="G231" t="str">
            <v>Malta</v>
          </cell>
          <cell r="H231" t="str">
            <v>Malta</v>
          </cell>
          <cell r="I231" t="str">
            <v>Malta</v>
          </cell>
          <cell r="J231" t="str">
            <v>Malta</v>
          </cell>
          <cell r="K231" t="str">
            <v>Malta</v>
          </cell>
          <cell r="L231" t="str">
            <v>Malta</v>
          </cell>
          <cell r="M231" t="str">
            <v>Malta</v>
          </cell>
          <cell r="N231" t="str">
            <v>Malta</v>
          </cell>
          <cell r="O231" t="str">
            <v>Malta</v>
          </cell>
          <cell r="P231" t="str">
            <v>Malta</v>
          </cell>
          <cell r="Q231" t="str">
            <v>Malta</v>
          </cell>
          <cell r="R231" t="str">
            <v>Malta</v>
          </cell>
          <cell r="S231" t="str">
            <v>Malta</v>
          </cell>
          <cell r="T231" t="str">
            <v>Malta</v>
          </cell>
          <cell r="U231" t="str">
            <v>Malta</v>
          </cell>
          <cell r="V231" t="str">
            <v>Malta</v>
          </cell>
          <cell r="W231" t="str">
            <v>Malta</v>
          </cell>
          <cell r="X231" t="str">
            <v>Malta</v>
          </cell>
          <cell r="Y231" t="str">
            <v>Malta</v>
          </cell>
          <cell r="Z231" t="str">
            <v>Malta</v>
          </cell>
          <cell r="AA231" t="str">
            <v>Malta</v>
          </cell>
          <cell r="AB231" t="str">
            <v>Malta</v>
          </cell>
          <cell r="AC231" t="str">
            <v>Malta</v>
          </cell>
          <cell r="AD231" t="str">
            <v>Malta</v>
          </cell>
          <cell r="AE231" t="str">
            <v>Malta</v>
          </cell>
          <cell r="AF231" t="str">
            <v>Malta</v>
          </cell>
          <cell r="AG231" t="str">
            <v>Malta</v>
          </cell>
          <cell r="AH231" t="str">
            <v>Malta</v>
          </cell>
          <cell r="AI231" t="str">
            <v>Malta</v>
          </cell>
          <cell r="AJ231" t="str">
            <v>Malta</v>
          </cell>
          <cell r="AK231" t="str">
            <v>Malta</v>
          </cell>
          <cell r="AL231" t="str">
            <v>Malta</v>
          </cell>
          <cell r="AM231" t="str">
            <v>Malta</v>
          </cell>
          <cell r="AN231" t="str">
            <v>Malta</v>
          </cell>
          <cell r="AO231" t="str">
            <v>Malta</v>
          </cell>
          <cell r="AP231" t="str">
            <v>Malta</v>
          </cell>
          <cell r="AQ231" t="str">
            <v>Malta</v>
          </cell>
          <cell r="AR231" t="str">
            <v>Malta</v>
          </cell>
          <cell r="AS231" t="str">
            <v>Malta</v>
          </cell>
          <cell r="AT231" t="str">
            <v>Malta</v>
          </cell>
        </row>
        <row r="232">
          <cell r="B232">
            <v>2008</v>
          </cell>
          <cell r="C232" t="str">
            <v>BiocapTotGHA</v>
          </cell>
          <cell r="G232" t="str">
            <v>Qatar</v>
          </cell>
          <cell r="H232" t="str">
            <v>Qatar</v>
          </cell>
          <cell r="I232" t="str">
            <v>Qatar</v>
          </cell>
          <cell r="J232" t="str">
            <v>Qatar</v>
          </cell>
          <cell r="K232" t="str">
            <v>Qatar</v>
          </cell>
          <cell r="L232" t="str">
            <v>Qatar</v>
          </cell>
          <cell r="M232" t="str">
            <v>Qatar</v>
          </cell>
          <cell r="N232" t="str">
            <v>Qatar</v>
          </cell>
          <cell r="O232" t="str">
            <v>Qatar</v>
          </cell>
          <cell r="P232" t="str">
            <v>Qatar</v>
          </cell>
          <cell r="Q232" t="str">
            <v>Qatar</v>
          </cell>
          <cell r="R232" t="str">
            <v>Qatar</v>
          </cell>
          <cell r="S232" t="str">
            <v>Qatar</v>
          </cell>
          <cell r="T232" t="str">
            <v>Qatar</v>
          </cell>
          <cell r="U232" t="str">
            <v>Qatar</v>
          </cell>
          <cell r="V232" t="str">
            <v>Qatar</v>
          </cell>
          <cell r="W232" t="str">
            <v>Qatar</v>
          </cell>
          <cell r="X232" t="str">
            <v>Qatar</v>
          </cell>
          <cell r="Y232" t="str">
            <v>Qatar</v>
          </cell>
          <cell r="Z232" t="str">
            <v>Qatar</v>
          </cell>
          <cell r="AA232" t="str">
            <v>Qatar</v>
          </cell>
          <cell r="AB232" t="str">
            <v>Qatar</v>
          </cell>
          <cell r="AC232" t="str">
            <v>Qatar</v>
          </cell>
          <cell r="AD232" t="str">
            <v>Qatar</v>
          </cell>
          <cell r="AE232" t="str">
            <v>Qatar</v>
          </cell>
          <cell r="AF232" t="str">
            <v>Qatar</v>
          </cell>
          <cell r="AG232" t="str">
            <v>Qatar</v>
          </cell>
          <cell r="AH232" t="str">
            <v>Qatar</v>
          </cell>
          <cell r="AI232" t="str">
            <v>Qatar</v>
          </cell>
          <cell r="AJ232" t="str">
            <v>Qatar</v>
          </cell>
          <cell r="AK232" t="str">
            <v>Qatar</v>
          </cell>
          <cell r="AL232" t="str">
            <v>Qatar</v>
          </cell>
          <cell r="AM232" t="str">
            <v>Qatar</v>
          </cell>
          <cell r="AN232" t="str">
            <v>Qatar</v>
          </cell>
          <cell r="AO232" t="str">
            <v>Qatar</v>
          </cell>
          <cell r="AP232" t="str">
            <v>Qatar</v>
          </cell>
          <cell r="AQ232" t="str">
            <v>Qatar</v>
          </cell>
          <cell r="AR232" t="str">
            <v>Qatar</v>
          </cell>
          <cell r="AS232" t="str">
            <v>Qatar</v>
          </cell>
          <cell r="AT232" t="str">
            <v>Qatar</v>
          </cell>
        </row>
        <row r="233">
          <cell r="B233">
            <v>2008</v>
          </cell>
          <cell r="C233" t="str">
            <v>BiocapTotGHA</v>
          </cell>
          <cell r="G233" t="str">
            <v>Hungary</v>
          </cell>
          <cell r="H233" t="str">
            <v>Hungary</v>
          </cell>
          <cell r="I233" t="str">
            <v>Hungary</v>
          </cell>
          <cell r="J233" t="str">
            <v>Hungary</v>
          </cell>
          <cell r="K233" t="str">
            <v>Hungary</v>
          </cell>
          <cell r="L233" t="str">
            <v>Hungary</v>
          </cell>
          <cell r="M233" t="str">
            <v>Hungary</v>
          </cell>
          <cell r="N233" t="str">
            <v>Hungary</v>
          </cell>
          <cell r="O233" t="str">
            <v>Hungary</v>
          </cell>
          <cell r="P233" t="str">
            <v>Hungary</v>
          </cell>
          <cell r="Q233" t="str">
            <v>Hungary</v>
          </cell>
          <cell r="R233" t="str">
            <v>Hungary</v>
          </cell>
          <cell r="S233" t="str">
            <v>Hungary</v>
          </cell>
          <cell r="T233" t="str">
            <v>Hungary</v>
          </cell>
          <cell r="U233" t="str">
            <v>Hungary</v>
          </cell>
          <cell r="V233" t="str">
            <v>Hungary</v>
          </cell>
          <cell r="W233" t="str">
            <v>Hungary</v>
          </cell>
          <cell r="X233" t="str">
            <v>Hungary</v>
          </cell>
          <cell r="Y233" t="str">
            <v>Hungary</v>
          </cell>
          <cell r="Z233" t="str">
            <v>Hungary</v>
          </cell>
          <cell r="AA233" t="str">
            <v>Hungary</v>
          </cell>
          <cell r="AB233" t="str">
            <v>Hungary</v>
          </cell>
          <cell r="AC233" t="str">
            <v>Hungary</v>
          </cell>
          <cell r="AD233" t="str">
            <v>Hungary</v>
          </cell>
          <cell r="AE233" t="str">
            <v>Hungary</v>
          </cell>
          <cell r="AF233" t="str">
            <v>Hungary</v>
          </cell>
          <cell r="AG233" t="str">
            <v>Hungary</v>
          </cell>
          <cell r="AH233" t="str">
            <v>Hungary</v>
          </cell>
          <cell r="AI233" t="str">
            <v>Hungary</v>
          </cell>
          <cell r="AJ233" t="str">
            <v>Hungary</v>
          </cell>
          <cell r="AK233" t="str">
            <v>Hungary</v>
          </cell>
          <cell r="AL233" t="str">
            <v>Hungary</v>
          </cell>
          <cell r="AM233" t="str">
            <v>Hungary</v>
          </cell>
          <cell r="AN233" t="str">
            <v>Hungary</v>
          </cell>
          <cell r="AO233" t="str">
            <v>Hungary</v>
          </cell>
          <cell r="AP233" t="str">
            <v>Hungary</v>
          </cell>
          <cell r="AQ233" t="str">
            <v>Hungary</v>
          </cell>
          <cell r="AR233" t="str">
            <v>Hungary</v>
          </cell>
          <cell r="AS233" t="str">
            <v>Hungary</v>
          </cell>
          <cell r="AT233" t="str">
            <v>Hungary</v>
          </cell>
        </row>
        <row r="234">
          <cell r="B234">
            <v>2008</v>
          </cell>
          <cell r="C234" t="str">
            <v>BiocapTotGHA</v>
          </cell>
          <cell r="G234" t="str">
            <v>Poland</v>
          </cell>
          <cell r="H234" t="str">
            <v>Poland</v>
          </cell>
          <cell r="I234" t="str">
            <v>Poland</v>
          </cell>
          <cell r="J234" t="str">
            <v>Poland</v>
          </cell>
          <cell r="K234" t="str">
            <v>Poland</v>
          </cell>
          <cell r="L234" t="str">
            <v>Poland</v>
          </cell>
          <cell r="M234" t="str">
            <v>Poland</v>
          </cell>
          <cell r="N234" t="str">
            <v>Poland</v>
          </cell>
          <cell r="O234" t="str">
            <v>Poland</v>
          </cell>
          <cell r="P234" t="str">
            <v>Poland</v>
          </cell>
          <cell r="Q234" t="str">
            <v>Poland</v>
          </cell>
          <cell r="R234" t="str">
            <v>Poland</v>
          </cell>
          <cell r="S234" t="str">
            <v>Poland</v>
          </cell>
          <cell r="T234" t="str">
            <v>Poland</v>
          </cell>
          <cell r="U234" t="str">
            <v>Poland</v>
          </cell>
          <cell r="V234" t="str">
            <v>Poland</v>
          </cell>
          <cell r="W234" t="str">
            <v>Poland</v>
          </cell>
          <cell r="X234" t="str">
            <v>Poland</v>
          </cell>
          <cell r="Y234" t="str">
            <v>Poland</v>
          </cell>
          <cell r="Z234" t="str">
            <v>Poland</v>
          </cell>
          <cell r="AA234" t="str">
            <v>Poland</v>
          </cell>
          <cell r="AB234" t="str">
            <v>Poland</v>
          </cell>
          <cell r="AC234" t="str">
            <v>Poland</v>
          </cell>
          <cell r="AD234" t="str">
            <v>Poland</v>
          </cell>
          <cell r="AE234" t="str">
            <v>Poland</v>
          </cell>
          <cell r="AF234" t="str">
            <v>Poland</v>
          </cell>
          <cell r="AG234" t="str">
            <v>Poland</v>
          </cell>
          <cell r="AH234" t="str">
            <v>Poland</v>
          </cell>
          <cell r="AI234" t="str">
            <v>Poland</v>
          </cell>
          <cell r="AJ234" t="str">
            <v>Poland</v>
          </cell>
          <cell r="AK234" t="str">
            <v>Poland</v>
          </cell>
          <cell r="AL234" t="str">
            <v>Poland</v>
          </cell>
          <cell r="AM234" t="str">
            <v>Poland</v>
          </cell>
          <cell r="AN234" t="str">
            <v>Poland</v>
          </cell>
          <cell r="AO234" t="str">
            <v>Poland</v>
          </cell>
          <cell r="AP234" t="str">
            <v>Poland</v>
          </cell>
          <cell r="AQ234" t="str">
            <v>Poland</v>
          </cell>
          <cell r="AR234" t="str">
            <v>Poland</v>
          </cell>
          <cell r="AS234" t="str">
            <v>Poland</v>
          </cell>
          <cell r="AT234" t="str">
            <v>Poland</v>
          </cell>
        </row>
        <row r="235">
          <cell r="B235">
            <v>2008</v>
          </cell>
          <cell r="C235" t="str">
            <v>BiocapTotGHA</v>
          </cell>
          <cell r="G235" t="str">
            <v>Lithuania</v>
          </cell>
          <cell r="H235" t="str">
            <v>Lithuania</v>
          </cell>
          <cell r="I235" t="str">
            <v>Lithuania</v>
          </cell>
          <cell r="J235" t="str">
            <v>Lithuania</v>
          </cell>
          <cell r="K235" t="str">
            <v>Lithuania</v>
          </cell>
          <cell r="L235" t="str">
            <v>Lithuania</v>
          </cell>
          <cell r="M235" t="str">
            <v>Lithuania</v>
          </cell>
          <cell r="N235" t="str">
            <v>Lithuania</v>
          </cell>
          <cell r="O235" t="str">
            <v>Lithuania</v>
          </cell>
          <cell r="P235" t="str">
            <v>Lithuania</v>
          </cell>
          <cell r="Q235" t="str">
            <v>Lithuania</v>
          </cell>
          <cell r="R235" t="str">
            <v>Lithuania</v>
          </cell>
          <cell r="S235" t="str">
            <v>Lithuania</v>
          </cell>
          <cell r="T235" t="str">
            <v>Lithuania</v>
          </cell>
          <cell r="U235" t="str">
            <v>Lithuania</v>
          </cell>
          <cell r="V235" t="str">
            <v>Lithuania</v>
          </cell>
          <cell r="W235" t="str">
            <v>Lithuania</v>
          </cell>
          <cell r="X235" t="str">
            <v>Lithuania</v>
          </cell>
          <cell r="Y235" t="str">
            <v>Lithuania</v>
          </cell>
          <cell r="Z235" t="str">
            <v>Lithuania</v>
          </cell>
          <cell r="AA235" t="str">
            <v>Lithuania</v>
          </cell>
          <cell r="AB235" t="str">
            <v>Lithuania</v>
          </cell>
          <cell r="AC235" t="str">
            <v>Lithuania</v>
          </cell>
          <cell r="AD235" t="str">
            <v>Lithuania</v>
          </cell>
          <cell r="AE235" t="str">
            <v>Lithuania</v>
          </cell>
          <cell r="AF235" t="str">
            <v>Lithuania</v>
          </cell>
          <cell r="AG235" t="str">
            <v>Lithuania</v>
          </cell>
          <cell r="AH235" t="str">
            <v>Lithuania</v>
          </cell>
          <cell r="AI235" t="str">
            <v>Lithuania</v>
          </cell>
          <cell r="AJ235" t="str">
            <v>Lithuania</v>
          </cell>
          <cell r="AK235" t="str">
            <v>Lithuania</v>
          </cell>
          <cell r="AL235" t="str">
            <v>Lithuania</v>
          </cell>
          <cell r="AM235" t="str">
            <v>Lithuania</v>
          </cell>
          <cell r="AN235" t="str">
            <v>Lithuania</v>
          </cell>
          <cell r="AO235" t="str">
            <v>Lithuania</v>
          </cell>
          <cell r="AP235" t="str">
            <v>Lithuania</v>
          </cell>
          <cell r="AQ235" t="str">
            <v>Lithuania</v>
          </cell>
          <cell r="AR235" t="str">
            <v>Lithuania</v>
          </cell>
          <cell r="AS235" t="str">
            <v>Lithuania</v>
          </cell>
          <cell r="AT235" t="str">
            <v>Lithuania</v>
          </cell>
        </row>
        <row r="236">
          <cell r="B236">
            <v>2008</v>
          </cell>
          <cell r="C236" t="str">
            <v>BiocapTotGHA</v>
          </cell>
          <cell r="G236" t="str">
            <v>Portugal</v>
          </cell>
          <cell r="H236" t="str">
            <v>Portugal</v>
          </cell>
          <cell r="I236" t="str">
            <v>Portugal</v>
          </cell>
          <cell r="J236" t="str">
            <v>Portugal</v>
          </cell>
          <cell r="K236" t="str">
            <v>Portugal</v>
          </cell>
          <cell r="L236" t="str">
            <v>Portugal</v>
          </cell>
          <cell r="M236" t="str">
            <v>Portugal</v>
          </cell>
          <cell r="N236" t="str">
            <v>Portugal</v>
          </cell>
          <cell r="O236" t="str">
            <v>Portugal</v>
          </cell>
          <cell r="P236" t="str">
            <v>Portugal</v>
          </cell>
          <cell r="Q236" t="str">
            <v>Portugal</v>
          </cell>
          <cell r="R236" t="str">
            <v>Portugal</v>
          </cell>
          <cell r="S236" t="str">
            <v>Portugal</v>
          </cell>
          <cell r="T236" t="str">
            <v>Portugal</v>
          </cell>
          <cell r="U236" t="str">
            <v>Portugal</v>
          </cell>
          <cell r="V236" t="str">
            <v>Portugal</v>
          </cell>
          <cell r="W236" t="str">
            <v>Portugal</v>
          </cell>
          <cell r="X236" t="str">
            <v>Portugal</v>
          </cell>
          <cell r="Y236" t="str">
            <v>Portugal</v>
          </cell>
          <cell r="Z236" t="str">
            <v>Portugal</v>
          </cell>
          <cell r="AA236" t="str">
            <v>Portugal</v>
          </cell>
          <cell r="AB236" t="str">
            <v>Portugal</v>
          </cell>
          <cell r="AC236" t="str">
            <v>Portugal</v>
          </cell>
          <cell r="AD236" t="str">
            <v>Portugal</v>
          </cell>
          <cell r="AE236" t="str">
            <v>Portugal</v>
          </cell>
          <cell r="AF236" t="str">
            <v>Portugal</v>
          </cell>
          <cell r="AG236" t="str">
            <v>Portugal</v>
          </cell>
          <cell r="AH236" t="str">
            <v>Portugal</v>
          </cell>
          <cell r="AI236" t="str">
            <v>Portugal</v>
          </cell>
          <cell r="AJ236" t="str">
            <v>Portugal</v>
          </cell>
          <cell r="AK236" t="str">
            <v>Portugal</v>
          </cell>
          <cell r="AL236" t="str">
            <v>Portugal</v>
          </cell>
          <cell r="AM236" t="str">
            <v>Portugal</v>
          </cell>
          <cell r="AN236" t="str">
            <v>Portugal</v>
          </cell>
          <cell r="AO236" t="str">
            <v>Portugal</v>
          </cell>
          <cell r="AP236" t="str">
            <v>Portugal</v>
          </cell>
          <cell r="AQ236" t="str">
            <v>Portugal</v>
          </cell>
          <cell r="AR236" t="str">
            <v>Portugal</v>
          </cell>
          <cell r="AS236" t="str">
            <v>Portugal</v>
          </cell>
          <cell r="AT236" t="str">
            <v>Portugal</v>
          </cell>
        </row>
        <row r="237">
          <cell r="B237">
            <v>2008</v>
          </cell>
          <cell r="C237" t="str">
            <v>BiocapTotGHA</v>
          </cell>
          <cell r="G237" t="str">
            <v>Bahrain</v>
          </cell>
          <cell r="H237" t="str">
            <v>Bahrain</v>
          </cell>
          <cell r="I237" t="str">
            <v>Bahrain</v>
          </cell>
          <cell r="J237" t="str">
            <v>Bahrain</v>
          </cell>
          <cell r="K237" t="str">
            <v>Bahrain</v>
          </cell>
          <cell r="L237" t="str">
            <v>Bahrain</v>
          </cell>
          <cell r="M237" t="str">
            <v>Bahrain</v>
          </cell>
          <cell r="N237" t="str">
            <v>Bahrain</v>
          </cell>
          <cell r="O237" t="str">
            <v>Bahrain</v>
          </cell>
          <cell r="P237" t="str">
            <v>Bahrain</v>
          </cell>
          <cell r="Q237" t="str">
            <v>Bahrain</v>
          </cell>
          <cell r="R237" t="str">
            <v>Bahrain</v>
          </cell>
          <cell r="S237" t="str">
            <v>Bahrain</v>
          </cell>
          <cell r="T237" t="str">
            <v>Bahrain</v>
          </cell>
          <cell r="U237" t="str">
            <v>Bahrain</v>
          </cell>
          <cell r="V237" t="str">
            <v>Bahrain</v>
          </cell>
          <cell r="W237" t="str">
            <v>Bahrain</v>
          </cell>
          <cell r="X237" t="str">
            <v>Bahrain</v>
          </cell>
          <cell r="Y237" t="str">
            <v>Bahrain</v>
          </cell>
          <cell r="Z237" t="str">
            <v>Bahrain</v>
          </cell>
          <cell r="AA237" t="str">
            <v>Bahrain</v>
          </cell>
          <cell r="AB237" t="str">
            <v>Bahrain</v>
          </cell>
          <cell r="AC237" t="str">
            <v>Bahrain</v>
          </cell>
          <cell r="AD237" t="str">
            <v>Bahrain</v>
          </cell>
          <cell r="AE237" t="str">
            <v>Bahrain</v>
          </cell>
          <cell r="AF237" t="str">
            <v>Bahrain</v>
          </cell>
          <cell r="AG237" t="str">
            <v>Bahrain</v>
          </cell>
          <cell r="AH237" t="str">
            <v>Bahrain</v>
          </cell>
          <cell r="AI237" t="str">
            <v>Bahrain</v>
          </cell>
          <cell r="AJ237" t="str">
            <v>Bahrain</v>
          </cell>
          <cell r="AK237" t="str">
            <v>Bahrain</v>
          </cell>
          <cell r="AL237" t="str">
            <v>Bahrain</v>
          </cell>
          <cell r="AM237" t="str">
            <v>Bahrain</v>
          </cell>
          <cell r="AN237" t="str">
            <v>Bahrain</v>
          </cell>
          <cell r="AO237" t="str">
            <v>Bahrain</v>
          </cell>
          <cell r="AP237" t="str">
            <v>Bahrain</v>
          </cell>
          <cell r="AQ237" t="str">
            <v>Bahrain</v>
          </cell>
          <cell r="AR237" t="str">
            <v>Bahrain</v>
          </cell>
          <cell r="AS237" t="str">
            <v>Bahrain</v>
          </cell>
          <cell r="AT237" t="str">
            <v>Bahrain</v>
          </cell>
        </row>
        <row r="238">
          <cell r="B238">
            <v>2008</v>
          </cell>
          <cell r="C238" t="str">
            <v>BiocapTotGHA</v>
          </cell>
          <cell r="G238" t="str">
            <v>Latvia</v>
          </cell>
          <cell r="H238" t="str">
            <v>Latvia</v>
          </cell>
          <cell r="I238" t="str">
            <v>Latvia</v>
          </cell>
          <cell r="J238" t="str">
            <v>Latvia</v>
          </cell>
          <cell r="K238" t="str">
            <v>Latvia</v>
          </cell>
          <cell r="L238" t="str">
            <v>Latvia</v>
          </cell>
          <cell r="M238" t="str">
            <v>Latvia</v>
          </cell>
          <cell r="N238" t="str">
            <v>Latvia</v>
          </cell>
          <cell r="O238" t="str">
            <v>Latvia</v>
          </cell>
          <cell r="P238" t="str">
            <v>Latvia</v>
          </cell>
          <cell r="Q238" t="str">
            <v>Latvia</v>
          </cell>
          <cell r="R238" t="str">
            <v>Latvia</v>
          </cell>
          <cell r="S238" t="str">
            <v>Latvia</v>
          </cell>
          <cell r="T238" t="str">
            <v>Latvia</v>
          </cell>
          <cell r="U238" t="str">
            <v>Latvia</v>
          </cell>
          <cell r="V238" t="str">
            <v>Latvia</v>
          </cell>
          <cell r="W238" t="str">
            <v>Latvia</v>
          </cell>
          <cell r="X238" t="str">
            <v>Latvia</v>
          </cell>
          <cell r="Y238" t="str">
            <v>Latvia</v>
          </cell>
          <cell r="Z238" t="str">
            <v>Latvia</v>
          </cell>
          <cell r="AA238" t="str">
            <v>Latvia</v>
          </cell>
          <cell r="AB238" t="str">
            <v>Latvia</v>
          </cell>
          <cell r="AC238" t="str">
            <v>Latvia</v>
          </cell>
          <cell r="AD238" t="str">
            <v>Latvia</v>
          </cell>
          <cell r="AE238" t="str">
            <v>Latvia</v>
          </cell>
          <cell r="AF238" t="str">
            <v>Latvia</v>
          </cell>
          <cell r="AG238" t="str">
            <v>Latvia</v>
          </cell>
          <cell r="AH238" t="str">
            <v>Latvia</v>
          </cell>
          <cell r="AI238" t="str">
            <v>Latvia</v>
          </cell>
          <cell r="AJ238" t="str">
            <v>Latvia</v>
          </cell>
          <cell r="AK238" t="str">
            <v>Latvia</v>
          </cell>
          <cell r="AL238" t="str">
            <v>Latvia</v>
          </cell>
          <cell r="AM238" t="str">
            <v>Latvia</v>
          </cell>
          <cell r="AN238" t="str">
            <v>Latvia</v>
          </cell>
          <cell r="AO238" t="str">
            <v>Latvia</v>
          </cell>
          <cell r="AP238" t="str">
            <v>Latvia</v>
          </cell>
          <cell r="AQ238" t="str">
            <v>Latvia</v>
          </cell>
          <cell r="AR238" t="str">
            <v>Latvia</v>
          </cell>
          <cell r="AS238" t="str">
            <v>Latvia</v>
          </cell>
          <cell r="AT238" t="str">
            <v>Latvia</v>
          </cell>
        </row>
        <row r="239">
          <cell r="B239">
            <v>2008</v>
          </cell>
          <cell r="C239" t="str">
            <v>BiocapTotGHA</v>
          </cell>
          <cell r="G239" t="str">
            <v>Chile</v>
          </cell>
          <cell r="H239" t="str">
            <v>Chile</v>
          </cell>
          <cell r="I239" t="str">
            <v>Chile</v>
          </cell>
          <cell r="J239" t="str">
            <v>Chile</v>
          </cell>
          <cell r="K239" t="str">
            <v>Chile</v>
          </cell>
          <cell r="L239" t="str">
            <v>Chile</v>
          </cell>
          <cell r="M239" t="str">
            <v>Chile</v>
          </cell>
          <cell r="N239" t="str">
            <v>Chile</v>
          </cell>
          <cell r="O239" t="str">
            <v>Chile</v>
          </cell>
          <cell r="P239" t="str">
            <v>Chile</v>
          </cell>
          <cell r="Q239" t="str">
            <v>Chile</v>
          </cell>
          <cell r="R239" t="str">
            <v>Chile</v>
          </cell>
          <cell r="S239" t="str">
            <v>Chile</v>
          </cell>
          <cell r="T239" t="str">
            <v>Chile</v>
          </cell>
          <cell r="U239" t="str">
            <v>Chile</v>
          </cell>
          <cell r="V239" t="str">
            <v>Chile</v>
          </cell>
          <cell r="W239" t="str">
            <v>Chile</v>
          </cell>
          <cell r="X239" t="str">
            <v>Chile</v>
          </cell>
          <cell r="Y239" t="str">
            <v>Chile</v>
          </cell>
          <cell r="Z239" t="str">
            <v>Chile</v>
          </cell>
          <cell r="AA239" t="str">
            <v>Chile</v>
          </cell>
          <cell r="AB239" t="str">
            <v>Chile</v>
          </cell>
          <cell r="AC239" t="str">
            <v>Chile</v>
          </cell>
          <cell r="AD239" t="str">
            <v>Chile</v>
          </cell>
          <cell r="AE239" t="str">
            <v>Chile</v>
          </cell>
          <cell r="AF239" t="str">
            <v>Chile</v>
          </cell>
          <cell r="AG239" t="str">
            <v>Chile</v>
          </cell>
          <cell r="AH239" t="str">
            <v>Chile</v>
          </cell>
          <cell r="AI239" t="str">
            <v>Chile</v>
          </cell>
          <cell r="AJ239" t="str">
            <v>Chile</v>
          </cell>
          <cell r="AK239" t="str">
            <v>Chile</v>
          </cell>
          <cell r="AL239" t="str">
            <v>Chile</v>
          </cell>
          <cell r="AM239" t="str">
            <v>Chile</v>
          </cell>
          <cell r="AN239" t="str">
            <v>Chile</v>
          </cell>
          <cell r="AO239" t="str">
            <v>Chile</v>
          </cell>
          <cell r="AP239" t="str">
            <v>Chile</v>
          </cell>
          <cell r="AQ239" t="str">
            <v>Chile</v>
          </cell>
          <cell r="AR239" t="str">
            <v>Chile</v>
          </cell>
          <cell r="AS239" t="str">
            <v>Chile</v>
          </cell>
          <cell r="AT239" t="str">
            <v>Chile</v>
          </cell>
        </row>
        <row r="240">
          <cell r="B240">
            <v>2008</v>
          </cell>
          <cell r="C240" t="str">
            <v>BiocapTotGHA</v>
          </cell>
          <cell r="G240" t="str">
            <v>Argentina</v>
          </cell>
          <cell r="H240" t="str">
            <v>Argentina</v>
          </cell>
          <cell r="I240" t="str">
            <v>Argentina</v>
          </cell>
          <cell r="J240" t="str">
            <v>Argentina</v>
          </cell>
          <cell r="K240" t="str">
            <v>Argentina</v>
          </cell>
          <cell r="L240" t="str">
            <v>Argentina</v>
          </cell>
          <cell r="M240" t="str">
            <v>Argentina</v>
          </cell>
          <cell r="N240" t="str">
            <v>Argentina</v>
          </cell>
          <cell r="O240" t="str">
            <v>Argentina</v>
          </cell>
          <cell r="P240" t="str">
            <v>Argentina</v>
          </cell>
          <cell r="Q240" t="str">
            <v>Argentina</v>
          </cell>
          <cell r="R240" t="str">
            <v>Argentina</v>
          </cell>
          <cell r="S240" t="str">
            <v>Argentina</v>
          </cell>
          <cell r="T240" t="str">
            <v>Argentina</v>
          </cell>
          <cell r="U240" t="str">
            <v>Argentina</v>
          </cell>
          <cell r="V240" t="str">
            <v>Argentina</v>
          </cell>
          <cell r="W240" t="str">
            <v>Argentina</v>
          </cell>
          <cell r="X240" t="str">
            <v>Argentina</v>
          </cell>
          <cell r="Y240" t="str">
            <v>Argentina</v>
          </cell>
          <cell r="Z240" t="str">
            <v>Argentina</v>
          </cell>
          <cell r="AA240" t="str">
            <v>Argentina</v>
          </cell>
          <cell r="AB240" t="str">
            <v>Argentina</v>
          </cell>
          <cell r="AC240" t="str">
            <v>Argentina</v>
          </cell>
          <cell r="AD240" t="str">
            <v>Argentina</v>
          </cell>
          <cell r="AE240" t="str">
            <v>Argentina</v>
          </cell>
          <cell r="AF240" t="str">
            <v>Argentina</v>
          </cell>
          <cell r="AG240" t="str">
            <v>Argentina</v>
          </cell>
          <cell r="AH240" t="str">
            <v>Argentina</v>
          </cell>
          <cell r="AI240" t="str">
            <v>Argentina</v>
          </cell>
          <cell r="AJ240" t="str">
            <v>Argentina</v>
          </cell>
          <cell r="AK240" t="str">
            <v>Argentina</v>
          </cell>
          <cell r="AL240" t="str">
            <v>Argentina</v>
          </cell>
          <cell r="AM240" t="str">
            <v>Argentina</v>
          </cell>
          <cell r="AN240" t="str">
            <v>Argentina</v>
          </cell>
          <cell r="AO240" t="str">
            <v>Argentina</v>
          </cell>
          <cell r="AP240" t="str">
            <v>Argentina</v>
          </cell>
          <cell r="AQ240" t="str">
            <v>Argentina</v>
          </cell>
          <cell r="AR240" t="str">
            <v>Argentina</v>
          </cell>
          <cell r="AS240" t="str">
            <v>Argentina</v>
          </cell>
          <cell r="AT240" t="str">
            <v>Argentina</v>
          </cell>
        </row>
        <row r="241">
          <cell r="B241">
            <v>2008</v>
          </cell>
          <cell r="C241" t="str">
            <v>BiocapTotGHA</v>
          </cell>
          <cell r="G241" t="str">
            <v>Croatia</v>
          </cell>
          <cell r="H241" t="str">
            <v>Croatia</v>
          </cell>
          <cell r="I241" t="str">
            <v>Croatia</v>
          </cell>
          <cell r="J241" t="str">
            <v>Croatia</v>
          </cell>
          <cell r="K241" t="str">
            <v>Croatia</v>
          </cell>
          <cell r="L241" t="str">
            <v>Croatia</v>
          </cell>
          <cell r="M241" t="str">
            <v>Croatia</v>
          </cell>
          <cell r="N241" t="str">
            <v>Croatia</v>
          </cell>
          <cell r="O241" t="str">
            <v>Croatia</v>
          </cell>
          <cell r="P241" t="str">
            <v>Croatia</v>
          </cell>
          <cell r="Q241" t="str">
            <v>Croatia</v>
          </cell>
          <cell r="R241" t="str">
            <v>Croatia</v>
          </cell>
          <cell r="S241" t="str">
            <v>Croatia</v>
          </cell>
          <cell r="T241" t="str">
            <v>Croatia</v>
          </cell>
          <cell r="U241" t="str">
            <v>Croatia</v>
          </cell>
          <cell r="V241" t="str">
            <v>Croatia</v>
          </cell>
          <cell r="W241" t="str">
            <v>Croatia</v>
          </cell>
          <cell r="X241" t="str">
            <v>Croatia</v>
          </cell>
          <cell r="Y241" t="str">
            <v>Croatia</v>
          </cell>
          <cell r="Z241" t="str">
            <v>Croatia</v>
          </cell>
          <cell r="AA241" t="str">
            <v>Croatia</v>
          </cell>
          <cell r="AB241" t="str">
            <v>Croatia</v>
          </cell>
          <cell r="AC241" t="str">
            <v>Croatia</v>
          </cell>
          <cell r="AD241" t="str">
            <v>Croatia</v>
          </cell>
          <cell r="AE241" t="str">
            <v>Croatia</v>
          </cell>
          <cell r="AF241" t="str">
            <v>Croatia</v>
          </cell>
          <cell r="AG241" t="str">
            <v>Croatia</v>
          </cell>
          <cell r="AH241" t="str">
            <v>Croatia</v>
          </cell>
          <cell r="AI241" t="str">
            <v>Croatia</v>
          </cell>
          <cell r="AJ241" t="str">
            <v>Croatia</v>
          </cell>
          <cell r="AK241" t="str">
            <v>Croatia</v>
          </cell>
          <cell r="AL241" t="str">
            <v>Croatia</v>
          </cell>
          <cell r="AM241" t="str">
            <v>Croatia</v>
          </cell>
          <cell r="AN241" t="str">
            <v>Croatia</v>
          </cell>
          <cell r="AO241" t="str">
            <v>Croatia</v>
          </cell>
          <cell r="AP241" t="str">
            <v>Croatia</v>
          </cell>
          <cell r="AQ241" t="str">
            <v>Croatia</v>
          </cell>
          <cell r="AR241" t="str">
            <v>Croatia</v>
          </cell>
          <cell r="AS241" t="str">
            <v>Croatia</v>
          </cell>
          <cell r="AT241" t="str">
            <v>Croatia</v>
          </cell>
        </row>
        <row r="242">
          <cell r="B242">
            <v>2008</v>
          </cell>
          <cell r="C242" t="str">
            <v>BiocapTotGHA</v>
          </cell>
          <cell r="G242" t="str">
            <v>Barbados</v>
          </cell>
          <cell r="H242" t="str">
            <v>Barbados</v>
          </cell>
          <cell r="I242" t="str">
            <v>Barbados</v>
          </cell>
          <cell r="J242" t="str">
            <v>Barbados</v>
          </cell>
          <cell r="K242" t="str">
            <v>Barbados</v>
          </cell>
          <cell r="L242" t="str">
            <v>Barbados</v>
          </cell>
          <cell r="M242" t="str">
            <v>Barbados</v>
          </cell>
          <cell r="N242" t="str">
            <v>Barbados</v>
          </cell>
          <cell r="O242" t="str">
            <v>Barbados</v>
          </cell>
          <cell r="P242" t="str">
            <v>Barbados</v>
          </cell>
          <cell r="Q242" t="str">
            <v>Barbados</v>
          </cell>
          <cell r="R242" t="str">
            <v>Barbados</v>
          </cell>
          <cell r="S242" t="str">
            <v>Barbados</v>
          </cell>
          <cell r="T242" t="str">
            <v>Barbados</v>
          </cell>
          <cell r="U242" t="str">
            <v>Barbados</v>
          </cell>
          <cell r="V242" t="str">
            <v>Barbados</v>
          </cell>
          <cell r="W242" t="str">
            <v>Barbados</v>
          </cell>
          <cell r="X242" t="str">
            <v>Barbados</v>
          </cell>
          <cell r="Y242" t="str">
            <v>Barbados</v>
          </cell>
          <cell r="Z242" t="str">
            <v>Barbados</v>
          </cell>
          <cell r="AA242" t="str">
            <v>Barbados</v>
          </cell>
          <cell r="AB242" t="str">
            <v>Barbados</v>
          </cell>
          <cell r="AC242" t="str">
            <v>Barbados</v>
          </cell>
          <cell r="AD242" t="str">
            <v>Barbados</v>
          </cell>
          <cell r="AE242" t="str">
            <v>Barbados</v>
          </cell>
          <cell r="AF242" t="str">
            <v>Barbados</v>
          </cell>
          <cell r="AG242" t="str">
            <v>Barbados</v>
          </cell>
          <cell r="AH242" t="str">
            <v>Barbados</v>
          </cell>
          <cell r="AI242" t="str">
            <v>Barbados</v>
          </cell>
          <cell r="AJ242" t="str">
            <v>Barbados</v>
          </cell>
          <cell r="AK242" t="str">
            <v>Barbados</v>
          </cell>
          <cell r="AL242" t="str">
            <v>Barbados</v>
          </cell>
          <cell r="AM242" t="str">
            <v>Barbados</v>
          </cell>
          <cell r="AN242" t="str">
            <v>Barbados</v>
          </cell>
          <cell r="AO242" t="str">
            <v>Barbados</v>
          </cell>
          <cell r="AP242" t="str">
            <v>Barbados</v>
          </cell>
          <cell r="AQ242" t="str">
            <v>Barbados</v>
          </cell>
          <cell r="AR242" t="str">
            <v>Barbados</v>
          </cell>
          <cell r="AS242" t="str">
            <v>Barbados</v>
          </cell>
          <cell r="AT242" t="str">
            <v>Barbados</v>
          </cell>
        </row>
        <row r="243">
          <cell r="B243">
            <v>2008</v>
          </cell>
          <cell r="C243" t="str">
            <v>BiocapTotGHA</v>
          </cell>
          <cell r="G243" t="str">
            <v>Uruguay</v>
          </cell>
          <cell r="H243" t="str">
            <v>Uruguay</v>
          </cell>
          <cell r="I243" t="str">
            <v>Uruguay</v>
          </cell>
          <cell r="J243" t="str">
            <v>Uruguay</v>
          </cell>
          <cell r="K243" t="str">
            <v>Uruguay</v>
          </cell>
          <cell r="L243" t="str">
            <v>Uruguay</v>
          </cell>
          <cell r="M243" t="str">
            <v>Uruguay</v>
          </cell>
          <cell r="N243" t="str">
            <v>Uruguay</v>
          </cell>
          <cell r="O243" t="str">
            <v>Uruguay</v>
          </cell>
          <cell r="P243" t="str">
            <v>Uruguay</v>
          </cell>
          <cell r="Q243" t="str">
            <v>Uruguay</v>
          </cell>
          <cell r="R243" t="str">
            <v>Uruguay</v>
          </cell>
          <cell r="S243" t="str">
            <v>Uruguay</v>
          </cell>
          <cell r="T243" t="str">
            <v>Uruguay</v>
          </cell>
          <cell r="U243" t="str">
            <v>Uruguay</v>
          </cell>
          <cell r="V243" t="str">
            <v>Uruguay</v>
          </cell>
          <cell r="W243" t="str">
            <v>Uruguay</v>
          </cell>
          <cell r="X243" t="str">
            <v>Uruguay</v>
          </cell>
          <cell r="Y243" t="str">
            <v>Uruguay</v>
          </cell>
          <cell r="Z243" t="str">
            <v>Uruguay</v>
          </cell>
          <cell r="AA243" t="str">
            <v>Uruguay</v>
          </cell>
          <cell r="AB243" t="str">
            <v>Uruguay</v>
          </cell>
          <cell r="AC243" t="str">
            <v>Uruguay</v>
          </cell>
          <cell r="AD243" t="str">
            <v>Uruguay</v>
          </cell>
          <cell r="AE243" t="str">
            <v>Uruguay</v>
          </cell>
          <cell r="AF243" t="str">
            <v>Uruguay</v>
          </cell>
          <cell r="AG243" t="str">
            <v>Uruguay</v>
          </cell>
          <cell r="AH243" t="str">
            <v>Uruguay</v>
          </cell>
          <cell r="AI243" t="str">
            <v>Uruguay</v>
          </cell>
          <cell r="AJ243" t="str">
            <v>Uruguay</v>
          </cell>
          <cell r="AK243" t="str">
            <v>Uruguay</v>
          </cell>
          <cell r="AL243" t="str">
            <v>Uruguay</v>
          </cell>
          <cell r="AM243" t="str">
            <v>Uruguay</v>
          </cell>
          <cell r="AN243" t="str">
            <v>Uruguay</v>
          </cell>
          <cell r="AO243" t="str">
            <v>Uruguay</v>
          </cell>
          <cell r="AP243" t="str">
            <v>Uruguay</v>
          </cell>
          <cell r="AQ243" t="str">
            <v>Uruguay</v>
          </cell>
          <cell r="AR243" t="str">
            <v>Uruguay</v>
          </cell>
          <cell r="AS243" t="str">
            <v>Uruguay</v>
          </cell>
          <cell r="AT243" t="str">
            <v>Uruguay</v>
          </cell>
        </row>
        <row r="244">
          <cell r="B244">
            <v>2008</v>
          </cell>
          <cell r="C244" t="str">
            <v>BiocapTotGHA</v>
          </cell>
          <cell r="G244" t="str">
            <v>Palau</v>
          </cell>
          <cell r="H244" t="str">
            <v>Palau</v>
          </cell>
          <cell r="I244" t="str">
            <v>Palau</v>
          </cell>
          <cell r="J244" t="str">
            <v>Palau</v>
          </cell>
          <cell r="K244" t="str">
            <v>Palau</v>
          </cell>
          <cell r="L244" t="str">
            <v>Palau</v>
          </cell>
          <cell r="M244" t="str">
            <v>Palau</v>
          </cell>
          <cell r="N244" t="str">
            <v>Palau</v>
          </cell>
          <cell r="O244" t="str">
            <v>Palau</v>
          </cell>
          <cell r="P244" t="str">
            <v>Palau</v>
          </cell>
          <cell r="Q244" t="str">
            <v>Palau</v>
          </cell>
          <cell r="R244" t="str">
            <v>Palau</v>
          </cell>
          <cell r="S244" t="str">
            <v>Palau</v>
          </cell>
          <cell r="T244" t="str">
            <v>Palau</v>
          </cell>
          <cell r="U244" t="str">
            <v>Palau</v>
          </cell>
          <cell r="V244" t="str">
            <v>Palau</v>
          </cell>
          <cell r="W244" t="str">
            <v>Palau</v>
          </cell>
          <cell r="X244" t="str">
            <v>Palau</v>
          </cell>
          <cell r="Y244" t="str">
            <v>Palau</v>
          </cell>
          <cell r="Z244" t="str">
            <v>Palau</v>
          </cell>
          <cell r="AA244" t="str">
            <v>Palau</v>
          </cell>
          <cell r="AB244" t="str">
            <v>Palau</v>
          </cell>
          <cell r="AC244" t="str">
            <v>Palau</v>
          </cell>
          <cell r="AD244" t="str">
            <v>Palau</v>
          </cell>
          <cell r="AE244" t="str">
            <v>Palau</v>
          </cell>
          <cell r="AF244" t="str">
            <v>Palau</v>
          </cell>
          <cell r="AG244" t="str">
            <v>Palau</v>
          </cell>
          <cell r="AH244" t="str">
            <v>Palau</v>
          </cell>
          <cell r="AI244" t="str">
            <v>Palau</v>
          </cell>
          <cell r="AJ244" t="str">
            <v>Palau</v>
          </cell>
          <cell r="AK244" t="str">
            <v>Palau</v>
          </cell>
          <cell r="AL244" t="str">
            <v>Palau</v>
          </cell>
          <cell r="AM244" t="str">
            <v>Palau</v>
          </cell>
          <cell r="AN244" t="str">
            <v>Palau</v>
          </cell>
          <cell r="AO244" t="str">
            <v>Palau</v>
          </cell>
          <cell r="AP244" t="str">
            <v>Palau</v>
          </cell>
          <cell r="AQ244" t="str">
            <v>Palau</v>
          </cell>
          <cell r="AR244" t="str">
            <v>Palau</v>
          </cell>
          <cell r="AS244" t="str">
            <v>Palau</v>
          </cell>
          <cell r="AT244" t="str">
            <v>Palau</v>
          </cell>
        </row>
        <row r="245">
          <cell r="B245">
            <v>2008</v>
          </cell>
          <cell r="C245" t="str">
            <v>BiocapTotGHA</v>
          </cell>
          <cell r="G245" t="str">
            <v>Romania</v>
          </cell>
          <cell r="H245" t="str">
            <v>Romania</v>
          </cell>
          <cell r="I245" t="str">
            <v>Romania</v>
          </cell>
          <cell r="J245" t="str">
            <v>Romania</v>
          </cell>
          <cell r="K245" t="str">
            <v>Romania</v>
          </cell>
          <cell r="L245" t="str">
            <v>Romania</v>
          </cell>
          <cell r="M245" t="str">
            <v>Romania</v>
          </cell>
          <cell r="N245" t="str">
            <v>Romania</v>
          </cell>
          <cell r="O245" t="str">
            <v>Romania</v>
          </cell>
          <cell r="P245" t="str">
            <v>Romania</v>
          </cell>
          <cell r="Q245" t="str">
            <v>Romania</v>
          </cell>
          <cell r="R245" t="str">
            <v>Romania</v>
          </cell>
          <cell r="S245" t="str">
            <v>Romania</v>
          </cell>
          <cell r="T245" t="str">
            <v>Romania</v>
          </cell>
          <cell r="U245" t="str">
            <v>Romania</v>
          </cell>
          <cell r="V245" t="str">
            <v>Romania</v>
          </cell>
          <cell r="W245" t="str">
            <v>Romania</v>
          </cell>
          <cell r="X245" t="str">
            <v>Romania</v>
          </cell>
          <cell r="Y245" t="str">
            <v>Romania</v>
          </cell>
          <cell r="Z245" t="str">
            <v>Romania</v>
          </cell>
          <cell r="AA245" t="str">
            <v>Romania</v>
          </cell>
          <cell r="AB245" t="str">
            <v>Romania</v>
          </cell>
          <cell r="AC245" t="str">
            <v>Romania</v>
          </cell>
          <cell r="AD245" t="str">
            <v>Romania</v>
          </cell>
          <cell r="AE245" t="str">
            <v>Romania</v>
          </cell>
          <cell r="AF245" t="str">
            <v>Romania</v>
          </cell>
          <cell r="AG245" t="str">
            <v>Romania</v>
          </cell>
          <cell r="AH245" t="str">
            <v>Romania</v>
          </cell>
          <cell r="AI245" t="str">
            <v>Romania</v>
          </cell>
          <cell r="AJ245" t="str">
            <v>Romania</v>
          </cell>
          <cell r="AK245" t="str">
            <v>Romania</v>
          </cell>
          <cell r="AL245" t="str">
            <v>Romania</v>
          </cell>
          <cell r="AM245" t="str">
            <v>Romania</v>
          </cell>
          <cell r="AN245" t="str">
            <v>Romania</v>
          </cell>
          <cell r="AO245" t="str">
            <v>Romania</v>
          </cell>
          <cell r="AP245" t="str">
            <v>Romania</v>
          </cell>
          <cell r="AQ245" t="str">
            <v>Romania</v>
          </cell>
          <cell r="AR245" t="str">
            <v>Romania</v>
          </cell>
          <cell r="AS245" t="str">
            <v>Romania</v>
          </cell>
          <cell r="AT245" t="str">
            <v>Romania</v>
          </cell>
        </row>
        <row r="246">
          <cell r="B246">
            <v>2008</v>
          </cell>
          <cell r="C246" t="str">
            <v>BiocapTotGHA</v>
          </cell>
          <cell r="G246" t="str">
            <v>Cuba</v>
          </cell>
          <cell r="H246" t="str">
            <v>Cuba</v>
          </cell>
          <cell r="I246" t="str">
            <v>Cuba</v>
          </cell>
          <cell r="J246" t="str">
            <v>Cuba</v>
          </cell>
          <cell r="K246" t="str">
            <v>Cuba</v>
          </cell>
          <cell r="L246" t="str">
            <v>Cuba</v>
          </cell>
          <cell r="M246" t="str">
            <v>Cuba</v>
          </cell>
          <cell r="N246" t="str">
            <v>Cuba</v>
          </cell>
          <cell r="O246" t="str">
            <v>Cuba</v>
          </cell>
          <cell r="P246" t="str">
            <v>Cuba</v>
          </cell>
          <cell r="Q246" t="str">
            <v>Cuba</v>
          </cell>
          <cell r="R246" t="str">
            <v>Cuba</v>
          </cell>
          <cell r="S246" t="str">
            <v>Cuba</v>
          </cell>
          <cell r="T246" t="str">
            <v>Cuba</v>
          </cell>
          <cell r="U246" t="str">
            <v>Cuba</v>
          </cell>
          <cell r="V246" t="str">
            <v>Cuba</v>
          </cell>
          <cell r="W246" t="str">
            <v>Cuba</v>
          </cell>
          <cell r="X246" t="str">
            <v>Cuba</v>
          </cell>
          <cell r="Y246" t="str">
            <v>Cuba</v>
          </cell>
          <cell r="Z246" t="str">
            <v>Cuba</v>
          </cell>
          <cell r="AA246" t="str">
            <v>Cuba</v>
          </cell>
          <cell r="AB246" t="str">
            <v>Cuba</v>
          </cell>
          <cell r="AC246" t="str">
            <v>Cuba</v>
          </cell>
          <cell r="AD246" t="str">
            <v>Cuba</v>
          </cell>
          <cell r="AE246" t="str">
            <v>Cuba</v>
          </cell>
          <cell r="AF246" t="str">
            <v>Cuba</v>
          </cell>
          <cell r="AG246" t="str">
            <v>Cuba</v>
          </cell>
          <cell r="AH246" t="str">
            <v>Cuba</v>
          </cell>
          <cell r="AI246" t="str">
            <v>Cuba</v>
          </cell>
          <cell r="AJ246" t="str">
            <v>Cuba</v>
          </cell>
          <cell r="AK246" t="str">
            <v>Cuba</v>
          </cell>
          <cell r="AL246" t="str">
            <v>Cuba</v>
          </cell>
          <cell r="AM246" t="str">
            <v>Cuba</v>
          </cell>
          <cell r="AN246" t="str">
            <v>Cuba</v>
          </cell>
          <cell r="AO246" t="str">
            <v>Cuba</v>
          </cell>
          <cell r="AP246" t="str">
            <v>Cuba</v>
          </cell>
          <cell r="AQ246" t="str">
            <v>Cuba</v>
          </cell>
          <cell r="AR246" t="str">
            <v>Cuba</v>
          </cell>
          <cell r="AS246" t="str">
            <v>Cuba</v>
          </cell>
          <cell r="AT246" t="str">
            <v>Cuba</v>
          </cell>
        </row>
        <row r="247">
          <cell r="B247">
            <v>2008</v>
          </cell>
          <cell r="C247" t="str">
            <v>BiocapTotGHA</v>
          </cell>
          <cell r="G247" t="str">
            <v>Seychelles</v>
          </cell>
          <cell r="H247" t="str">
            <v>Seychelles</v>
          </cell>
          <cell r="I247" t="str">
            <v>Seychelles</v>
          </cell>
          <cell r="J247" t="str">
            <v>Seychelles</v>
          </cell>
          <cell r="K247" t="str">
            <v>Seychelles</v>
          </cell>
          <cell r="L247" t="str">
            <v>Seychelles</v>
          </cell>
          <cell r="M247" t="str">
            <v>Seychelles</v>
          </cell>
          <cell r="N247" t="str">
            <v>Seychelles</v>
          </cell>
          <cell r="O247" t="str">
            <v>Seychelles</v>
          </cell>
          <cell r="P247" t="str">
            <v>Seychelles</v>
          </cell>
          <cell r="Q247" t="str">
            <v>Seychelles</v>
          </cell>
          <cell r="R247" t="str">
            <v>Seychelles</v>
          </cell>
          <cell r="S247" t="str">
            <v>Seychelles</v>
          </cell>
          <cell r="T247" t="str">
            <v>Seychelles</v>
          </cell>
          <cell r="U247" t="str">
            <v>Seychelles</v>
          </cell>
          <cell r="V247" t="str">
            <v>Seychelles</v>
          </cell>
          <cell r="W247" t="str">
            <v>Seychelles</v>
          </cell>
          <cell r="X247" t="str">
            <v>Seychelles</v>
          </cell>
          <cell r="Y247" t="str">
            <v>Seychelles</v>
          </cell>
          <cell r="Z247" t="str">
            <v>Seychelles</v>
          </cell>
          <cell r="AA247" t="str">
            <v>Seychelles</v>
          </cell>
          <cell r="AB247" t="str">
            <v>Seychelles</v>
          </cell>
          <cell r="AC247" t="str">
            <v>Seychelles</v>
          </cell>
          <cell r="AD247" t="str">
            <v>Seychelles</v>
          </cell>
          <cell r="AE247" t="str">
            <v>Seychelles</v>
          </cell>
          <cell r="AF247" t="str">
            <v>Seychelles</v>
          </cell>
          <cell r="AG247" t="str">
            <v>Seychelles</v>
          </cell>
          <cell r="AH247" t="str">
            <v>Seychelles</v>
          </cell>
          <cell r="AI247" t="str">
            <v>Seychelles</v>
          </cell>
          <cell r="AJ247" t="str">
            <v>Seychelles</v>
          </cell>
          <cell r="AK247" t="str">
            <v>Seychelles</v>
          </cell>
          <cell r="AL247" t="str">
            <v>Seychelles</v>
          </cell>
          <cell r="AM247" t="str">
            <v>Seychelles</v>
          </cell>
          <cell r="AN247" t="str">
            <v>Seychelles</v>
          </cell>
          <cell r="AO247" t="str">
            <v>Seychelles</v>
          </cell>
          <cell r="AP247" t="str">
            <v>Seychelles</v>
          </cell>
          <cell r="AQ247" t="str">
            <v>Seychelles</v>
          </cell>
          <cell r="AR247" t="str">
            <v>Seychelles</v>
          </cell>
          <cell r="AS247" t="str">
            <v>Seychelles</v>
          </cell>
          <cell r="AT247" t="str">
            <v>Seychelles</v>
          </cell>
        </row>
        <row r="248">
          <cell r="B248">
            <v>2008</v>
          </cell>
          <cell r="C248" t="str">
            <v>BiocapTotGHA</v>
          </cell>
          <cell r="G248" t="str">
            <v>Bahamas</v>
          </cell>
          <cell r="H248" t="str">
            <v>Bahamas</v>
          </cell>
          <cell r="I248" t="str">
            <v>Bahamas</v>
          </cell>
          <cell r="J248" t="str">
            <v>Bahamas</v>
          </cell>
          <cell r="K248" t="str">
            <v>Bahamas</v>
          </cell>
          <cell r="L248" t="str">
            <v>Bahamas</v>
          </cell>
          <cell r="M248" t="str">
            <v>Bahamas</v>
          </cell>
          <cell r="N248" t="str">
            <v>Bahamas</v>
          </cell>
          <cell r="O248" t="str">
            <v>Bahamas</v>
          </cell>
          <cell r="P248" t="str">
            <v>Bahamas</v>
          </cell>
          <cell r="Q248" t="str">
            <v>Bahamas</v>
          </cell>
          <cell r="R248" t="str">
            <v>Bahamas</v>
          </cell>
          <cell r="S248" t="str">
            <v>Bahamas</v>
          </cell>
          <cell r="T248" t="str">
            <v>Bahamas</v>
          </cell>
          <cell r="U248" t="str">
            <v>Bahamas</v>
          </cell>
          <cell r="V248" t="str">
            <v>Bahamas</v>
          </cell>
          <cell r="W248" t="str">
            <v>Bahamas</v>
          </cell>
          <cell r="X248" t="str">
            <v>Bahamas</v>
          </cell>
          <cell r="Y248" t="str">
            <v>Bahamas</v>
          </cell>
          <cell r="Z248" t="str">
            <v>Bahamas</v>
          </cell>
          <cell r="AA248" t="str">
            <v>Bahamas</v>
          </cell>
          <cell r="AB248" t="str">
            <v>Bahamas</v>
          </cell>
          <cell r="AC248" t="str">
            <v>Bahamas</v>
          </cell>
          <cell r="AD248" t="str">
            <v>Bahamas</v>
          </cell>
          <cell r="AE248" t="str">
            <v>Bahamas</v>
          </cell>
          <cell r="AF248" t="str">
            <v>Bahamas</v>
          </cell>
          <cell r="AG248" t="str">
            <v>Bahamas</v>
          </cell>
          <cell r="AH248" t="str">
            <v>Bahamas</v>
          </cell>
          <cell r="AI248" t="str">
            <v>Bahamas</v>
          </cell>
          <cell r="AJ248" t="str">
            <v>Bahamas</v>
          </cell>
          <cell r="AK248" t="str">
            <v>Bahamas</v>
          </cell>
          <cell r="AL248" t="str">
            <v>Bahamas</v>
          </cell>
          <cell r="AM248" t="str">
            <v>Bahamas</v>
          </cell>
          <cell r="AN248" t="str">
            <v>Bahamas</v>
          </cell>
          <cell r="AO248" t="str">
            <v>Bahamas</v>
          </cell>
          <cell r="AP248" t="str">
            <v>Bahamas</v>
          </cell>
          <cell r="AQ248" t="str">
            <v>Bahamas</v>
          </cell>
          <cell r="AR248" t="str">
            <v>Bahamas</v>
          </cell>
          <cell r="AS248" t="str">
            <v>Bahamas</v>
          </cell>
          <cell r="AT248" t="str">
            <v>Bahamas</v>
          </cell>
        </row>
        <row r="249">
          <cell r="B249">
            <v>2008</v>
          </cell>
          <cell r="C249" t="str">
            <v>BiocapTotGHA</v>
          </cell>
          <cell r="G249" t="str">
            <v>Montenegro</v>
          </cell>
          <cell r="H249" t="str">
            <v>Montenegro</v>
          </cell>
          <cell r="I249" t="str">
            <v>Montenegro</v>
          </cell>
          <cell r="J249" t="str">
            <v>Montenegro</v>
          </cell>
          <cell r="K249" t="str">
            <v>Montenegro</v>
          </cell>
          <cell r="L249" t="str">
            <v>Montenegro</v>
          </cell>
          <cell r="M249" t="str">
            <v>Montenegro</v>
          </cell>
          <cell r="N249" t="str">
            <v>Montenegro</v>
          </cell>
          <cell r="O249" t="str">
            <v>Montenegro</v>
          </cell>
          <cell r="P249" t="str">
            <v>Montenegro</v>
          </cell>
          <cell r="Q249" t="str">
            <v>Montenegro</v>
          </cell>
          <cell r="R249" t="str">
            <v>Montenegro</v>
          </cell>
          <cell r="S249" t="str">
            <v>Montenegro</v>
          </cell>
          <cell r="T249" t="str">
            <v>Montenegro</v>
          </cell>
          <cell r="U249" t="str">
            <v>Montenegro</v>
          </cell>
          <cell r="V249" t="str">
            <v>Montenegro</v>
          </cell>
          <cell r="W249" t="str">
            <v>Montenegro</v>
          </cell>
          <cell r="X249" t="str">
            <v>Montenegro</v>
          </cell>
          <cell r="Y249" t="str">
            <v>Montenegro</v>
          </cell>
          <cell r="Z249" t="str">
            <v>Montenegro</v>
          </cell>
          <cell r="AA249" t="str">
            <v>Montenegro</v>
          </cell>
          <cell r="AB249" t="str">
            <v>Montenegro</v>
          </cell>
          <cell r="AC249" t="str">
            <v>Montenegro</v>
          </cell>
          <cell r="AD249" t="str">
            <v>Montenegro</v>
          </cell>
          <cell r="AE249" t="str">
            <v>Montenegro</v>
          </cell>
          <cell r="AF249" t="str">
            <v>Montenegro</v>
          </cell>
          <cell r="AG249" t="str">
            <v>Montenegro</v>
          </cell>
          <cell r="AH249" t="str">
            <v>Montenegro</v>
          </cell>
          <cell r="AI249" t="str">
            <v>Montenegro</v>
          </cell>
          <cell r="AJ249" t="str">
            <v>Montenegro</v>
          </cell>
          <cell r="AK249" t="str">
            <v>Montenegro</v>
          </cell>
          <cell r="AL249" t="str">
            <v>Montenegro</v>
          </cell>
          <cell r="AM249" t="str">
            <v>Montenegro</v>
          </cell>
          <cell r="AN249" t="str">
            <v>Montenegro</v>
          </cell>
          <cell r="AO249" t="str">
            <v>Montenegro</v>
          </cell>
          <cell r="AP249" t="str">
            <v>Montenegro</v>
          </cell>
          <cell r="AQ249" t="str">
            <v>Montenegro</v>
          </cell>
          <cell r="AR249" t="str">
            <v>Montenegro</v>
          </cell>
          <cell r="AS249" t="str">
            <v>Montenegro</v>
          </cell>
          <cell r="AT249" t="str">
            <v>Montenegro</v>
          </cell>
        </row>
        <row r="250">
          <cell r="B250">
            <v>2008</v>
          </cell>
          <cell r="C250" t="str">
            <v>BiocapTotGHA</v>
          </cell>
          <cell r="G250" t="str">
            <v>Bulgaria</v>
          </cell>
          <cell r="H250" t="str">
            <v>Bulgaria</v>
          </cell>
          <cell r="I250" t="str">
            <v>Bulgaria</v>
          </cell>
          <cell r="J250" t="str">
            <v>Bulgaria</v>
          </cell>
          <cell r="K250" t="str">
            <v>Bulgaria</v>
          </cell>
          <cell r="L250" t="str">
            <v>Bulgaria</v>
          </cell>
          <cell r="M250" t="str">
            <v>Bulgaria</v>
          </cell>
          <cell r="N250" t="str">
            <v>Bulgaria</v>
          </cell>
          <cell r="O250" t="str">
            <v>Bulgaria</v>
          </cell>
          <cell r="P250" t="str">
            <v>Bulgaria</v>
          </cell>
          <cell r="Q250" t="str">
            <v>Bulgaria</v>
          </cell>
          <cell r="R250" t="str">
            <v>Bulgaria</v>
          </cell>
          <cell r="S250" t="str">
            <v>Bulgaria</v>
          </cell>
          <cell r="T250" t="str">
            <v>Bulgaria</v>
          </cell>
          <cell r="U250" t="str">
            <v>Bulgaria</v>
          </cell>
          <cell r="V250" t="str">
            <v>Bulgaria</v>
          </cell>
          <cell r="W250" t="str">
            <v>Bulgaria</v>
          </cell>
          <cell r="X250" t="str">
            <v>Bulgaria</v>
          </cell>
          <cell r="Y250" t="str">
            <v>Bulgaria</v>
          </cell>
          <cell r="Z250" t="str">
            <v>Bulgaria</v>
          </cell>
          <cell r="AA250" t="str">
            <v>Bulgaria</v>
          </cell>
          <cell r="AB250" t="str">
            <v>Bulgaria</v>
          </cell>
          <cell r="AC250" t="str">
            <v>Bulgaria</v>
          </cell>
          <cell r="AD250" t="str">
            <v>Bulgaria</v>
          </cell>
          <cell r="AE250" t="str">
            <v>Bulgaria</v>
          </cell>
          <cell r="AF250" t="str">
            <v>Bulgaria</v>
          </cell>
          <cell r="AG250" t="str">
            <v>Bulgaria</v>
          </cell>
          <cell r="AH250" t="str">
            <v>Bulgaria</v>
          </cell>
          <cell r="AI250" t="str">
            <v>Bulgaria</v>
          </cell>
          <cell r="AJ250" t="str">
            <v>Bulgaria</v>
          </cell>
          <cell r="AK250" t="str">
            <v>Bulgaria</v>
          </cell>
          <cell r="AL250" t="str">
            <v>Bulgaria</v>
          </cell>
          <cell r="AM250" t="str">
            <v>Bulgaria</v>
          </cell>
          <cell r="AN250" t="str">
            <v>Bulgaria</v>
          </cell>
          <cell r="AO250" t="str">
            <v>Bulgaria</v>
          </cell>
          <cell r="AP250" t="str">
            <v>Bulgaria</v>
          </cell>
          <cell r="AQ250" t="str">
            <v>Bulgaria</v>
          </cell>
          <cell r="AR250" t="str">
            <v>Bulgaria</v>
          </cell>
          <cell r="AS250" t="str">
            <v>Bulgaria</v>
          </cell>
          <cell r="AT250" t="str">
            <v>Bulgaria</v>
          </cell>
        </row>
        <row r="251">
          <cell r="B251">
            <v>2008</v>
          </cell>
          <cell r="C251" t="str">
            <v>BiocapTotGHA</v>
          </cell>
          <cell r="G251" t="str">
            <v>Saudi Arabia</v>
          </cell>
          <cell r="H251" t="str">
            <v>Saudi Arabia</v>
          </cell>
          <cell r="I251" t="str">
            <v>Saudi Arabia</v>
          </cell>
          <cell r="J251" t="str">
            <v>Saudi Arabia</v>
          </cell>
          <cell r="K251" t="str">
            <v>Saudi Arabia</v>
          </cell>
          <cell r="L251" t="str">
            <v>Saudi Arabia</v>
          </cell>
          <cell r="M251" t="str">
            <v>Saudi Arabia</v>
          </cell>
          <cell r="N251" t="str">
            <v>Saudi Arabia</v>
          </cell>
          <cell r="O251" t="str">
            <v>Saudi Arabia</v>
          </cell>
          <cell r="P251" t="str">
            <v>Saudi Arabia</v>
          </cell>
          <cell r="Q251" t="str">
            <v>Saudi Arabia</v>
          </cell>
          <cell r="R251" t="str">
            <v>Saudi Arabia</v>
          </cell>
          <cell r="S251" t="str">
            <v>Saudi Arabia</v>
          </cell>
          <cell r="T251" t="str">
            <v>Saudi Arabia</v>
          </cell>
          <cell r="U251" t="str">
            <v>Saudi Arabia</v>
          </cell>
          <cell r="V251" t="str">
            <v>Saudi Arabia</v>
          </cell>
          <cell r="W251" t="str">
            <v>Saudi Arabia</v>
          </cell>
          <cell r="X251" t="str">
            <v>Saudi Arabia</v>
          </cell>
          <cell r="Y251" t="str">
            <v>Saudi Arabia</v>
          </cell>
          <cell r="Z251" t="str">
            <v>Saudi Arabia</v>
          </cell>
          <cell r="AA251" t="str">
            <v>Saudi Arabia</v>
          </cell>
          <cell r="AB251" t="str">
            <v>Saudi Arabia</v>
          </cell>
          <cell r="AC251" t="str">
            <v>Saudi Arabia</v>
          </cell>
          <cell r="AD251" t="str">
            <v>Saudi Arabia</v>
          </cell>
          <cell r="AE251" t="str">
            <v>Saudi Arabia</v>
          </cell>
          <cell r="AF251" t="str">
            <v>Saudi Arabia</v>
          </cell>
          <cell r="AG251" t="str">
            <v>Saudi Arabia</v>
          </cell>
          <cell r="AH251" t="str">
            <v>Saudi Arabia</v>
          </cell>
          <cell r="AI251" t="str">
            <v>Saudi Arabia</v>
          </cell>
          <cell r="AJ251" t="str">
            <v>Saudi Arabia</v>
          </cell>
          <cell r="AK251" t="str">
            <v>Saudi Arabia</v>
          </cell>
          <cell r="AL251" t="str">
            <v>Saudi Arabia</v>
          </cell>
          <cell r="AM251" t="str">
            <v>Saudi Arabia</v>
          </cell>
          <cell r="AN251" t="str">
            <v>Saudi Arabia</v>
          </cell>
          <cell r="AO251" t="str">
            <v>Saudi Arabia</v>
          </cell>
          <cell r="AP251" t="str">
            <v>Saudi Arabia</v>
          </cell>
          <cell r="AQ251" t="str">
            <v>Saudi Arabia</v>
          </cell>
          <cell r="AR251" t="str">
            <v>Saudi Arabia</v>
          </cell>
          <cell r="AS251" t="str">
            <v>Saudi Arabia</v>
          </cell>
          <cell r="AT251" t="str">
            <v>Saudi Arabia</v>
          </cell>
        </row>
        <row r="252">
          <cell r="B252">
            <v>2008</v>
          </cell>
          <cell r="C252" t="str">
            <v>BiocapTotGHA</v>
          </cell>
          <cell r="G252" t="str">
            <v>Mexico</v>
          </cell>
          <cell r="H252" t="str">
            <v>Mexico</v>
          </cell>
          <cell r="I252" t="str">
            <v>Mexico</v>
          </cell>
          <cell r="J252" t="str">
            <v>Mexico</v>
          </cell>
          <cell r="K252" t="str">
            <v>Mexico</v>
          </cell>
          <cell r="L252" t="str">
            <v>Mexico</v>
          </cell>
          <cell r="M252" t="str">
            <v>Mexico</v>
          </cell>
          <cell r="N252" t="str">
            <v>Mexico</v>
          </cell>
          <cell r="O252" t="str">
            <v>Mexico</v>
          </cell>
          <cell r="P252" t="str">
            <v>Mexico</v>
          </cell>
          <cell r="Q252" t="str">
            <v>Mexico</v>
          </cell>
          <cell r="R252" t="str">
            <v>Mexico</v>
          </cell>
          <cell r="S252" t="str">
            <v>Mexico</v>
          </cell>
          <cell r="T252" t="str">
            <v>Mexico</v>
          </cell>
          <cell r="U252" t="str">
            <v>Mexico</v>
          </cell>
          <cell r="V252" t="str">
            <v>Mexico</v>
          </cell>
          <cell r="W252" t="str">
            <v>Mexico</v>
          </cell>
          <cell r="X252" t="str">
            <v>Mexico</v>
          </cell>
          <cell r="Y252" t="str">
            <v>Mexico</v>
          </cell>
          <cell r="Z252" t="str">
            <v>Mexico</v>
          </cell>
          <cell r="AA252" t="str">
            <v>Mexico</v>
          </cell>
          <cell r="AB252" t="str">
            <v>Mexico</v>
          </cell>
          <cell r="AC252" t="str">
            <v>Mexico</v>
          </cell>
          <cell r="AD252" t="str">
            <v>Mexico</v>
          </cell>
          <cell r="AE252" t="str">
            <v>Mexico</v>
          </cell>
          <cell r="AF252" t="str">
            <v>Mexico</v>
          </cell>
          <cell r="AG252" t="str">
            <v>Mexico</v>
          </cell>
          <cell r="AH252" t="str">
            <v>Mexico</v>
          </cell>
          <cell r="AI252" t="str">
            <v>Mexico</v>
          </cell>
          <cell r="AJ252" t="str">
            <v>Mexico</v>
          </cell>
          <cell r="AK252" t="str">
            <v>Mexico</v>
          </cell>
          <cell r="AL252" t="str">
            <v>Mexico</v>
          </cell>
          <cell r="AM252" t="str">
            <v>Mexico</v>
          </cell>
          <cell r="AN252" t="str">
            <v>Mexico</v>
          </cell>
          <cell r="AO252" t="str">
            <v>Mexico</v>
          </cell>
          <cell r="AP252" t="str">
            <v>Mexico</v>
          </cell>
          <cell r="AQ252" t="str">
            <v>Mexico</v>
          </cell>
          <cell r="AR252" t="str">
            <v>Mexico</v>
          </cell>
          <cell r="AS252" t="str">
            <v>Mexico</v>
          </cell>
          <cell r="AT252" t="str">
            <v>Mexico</v>
          </cell>
        </row>
        <row r="253">
          <cell r="B253">
            <v>2008</v>
          </cell>
          <cell r="C253" t="str">
            <v>BiocapTotGHA</v>
          </cell>
          <cell r="G253" t="str">
            <v>Panama</v>
          </cell>
          <cell r="H253" t="str">
            <v>Panama</v>
          </cell>
          <cell r="I253" t="str">
            <v>Panama</v>
          </cell>
          <cell r="J253" t="str">
            <v>Panama</v>
          </cell>
          <cell r="K253" t="str">
            <v>Panama</v>
          </cell>
          <cell r="L253" t="str">
            <v>Panama</v>
          </cell>
          <cell r="M253" t="str">
            <v>Panama</v>
          </cell>
          <cell r="N253" t="str">
            <v>Panama</v>
          </cell>
          <cell r="O253" t="str">
            <v>Panama</v>
          </cell>
          <cell r="P253" t="str">
            <v>Panama</v>
          </cell>
          <cell r="Q253" t="str">
            <v>Panama</v>
          </cell>
          <cell r="R253" t="str">
            <v>Panama</v>
          </cell>
          <cell r="S253" t="str">
            <v>Panama</v>
          </cell>
          <cell r="T253" t="str">
            <v>Panama</v>
          </cell>
          <cell r="U253" t="str">
            <v>Panama</v>
          </cell>
          <cell r="V253" t="str">
            <v>Panama</v>
          </cell>
          <cell r="W253" t="str">
            <v>Panama</v>
          </cell>
          <cell r="X253" t="str">
            <v>Panama</v>
          </cell>
          <cell r="Y253" t="str">
            <v>Panama</v>
          </cell>
          <cell r="Z253" t="str">
            <v>Panama</v>
          </cell>
          <cell r="AA253" t="str">
            <v>Panama</v>
          </cell>
          <cell r="AB253" t="str">
            <v>Panama</v>
          </cell>
          <cell r="AC253" t="str">
            <v>Panama</v>
          </cell>
          <cell r="AD253" t="str">
            <v>Panama</v>
          </cell>
          <cell r="AE253" t="str">
            <v>Panama</v>
          </cell>
          <cell r="AF253" t="str">
            <v>Panama</v>
          </cell>
          <cell r="AG253" t="str">
            <v>Panama</v>
          </cell>
          <cell r="AH253" t="str">
            <v>Panama</v>
          </cell>
          <cell r="AI253" t="str">
            <v>Panama</v>
          </cell>
          <cell r="AJ253" t="str">
            <v>Panama</v>
          </cell>
          <cell r="AK253" t="str">
            <v>Panama</v>
          </cell>
          <cell r="AL253" t="str">
            <v>Panama</v>
          </cell>
          <cell r="AM253" t="str">
            <v>Panama</v>
          </cell>
          <cell r="AN253" t="str">
            <v>Panama</v>
          </cell>
          <cell r="AO253" t="str">
            <v>Panama</v>
          </cell>
          <cell r="AP253" t="str">
            <v>Panama</v>
          </cell>
          <cell r="AQ253" t="str">
            <v>Panama</v>
          </cell>
          <cell r="AR253" t="str">
            <v>Panama</v>
          </cell>
          <cell r="AS253" t="str">
            <v>Panama</v>
          </cell>
          <cell r="AT253" t="str">
            <v>Panama</v>
          </cell>
        </row>
        <row r="254">
          <cell r="B254">
            <v>2008</v>
          </cell>
          <cell r="C254" t="str">
            <v>BiocapTotGHA</v>
          </cell>
          <cell r="G254" t="str">
            <v>Serbia</v>
          </cell>
          <cell r="H254" t="str">
            <v>Serbia</v>
          </cell>
          <cell r="I254" t="str">
            <v>Serbia</v>
          </cell>
          <cell r="J254" t="str">
            <v>Serbia</v>
          </cell>
          <cell r="K254" t="str">
            <v>Serbia</v>
          </cell>
          <cell r="L254" t="str">
            <v>Serbia</v>
          </cell>
          <cell r="M254" t="str">
            <v>Serbia</v>
          </cell>
          <cell r="N254" t="str">
            <v>Serbia</v>
          </cell>
          <cell r="O254" t="str">
            <v>Serbia</v>
          </cell>
          <cell r="P254" t="str">
            <v>Serbia</v>
          </cell>
          <cell r="Q254" t="str">
            <v>Serbia</v>
          </cell>
          <cell r="R254" t="str">
            <v>Serbia</v>
          </cell>
          <cell r="S254" t="str">
            <v>Serbia</v>
          </cell>
          <cell r="T254" t="str">
            <v>Serbia</v>
          </cell>
          <cell r="U254" t="str">
            <v>Serbia</v>
          </cell>
          <cell r="V254" t="str">
            <v>Serbia</v>
          </cell>
          <cell r="W254" t="str">
            <v>Serbia</v>
          </cell>
          <cell r="X254" t="str">
            <v>Serbia</v>
          </cell>
          <cell r="Y254" t="str">
            <v>Serbia</v>
          </cell>
          <cell r="Z254" t="str">
            <v>Serbia</v>
          </cell>
          <cell r="AA254" t="str">
            <v>Serbia</v>
          </cell>
          <cell r="AB254" t="str">
            <v>Serbia</v>
          </cell>
          <cell r="AC254" t="str">
            <v>Serbia</v>
          </cell>
          <cell r="AD254" t="str">
            <v>Serbia</v>
          </cell>
          <cell r="AE254" t="str">
            <v>Serbia</v>
          </cell>
          <cell r="AF254" t="str">
            <v>Serbia</v>
          </cell>
          <cell r="AG254" t="str">
            <v>Serbia</v>
          </cell>
          <cell r="AH254" t="str">
            <v>Serbia</v>
          </cell>
          <cell r="AI254" t="str">
            <v>Serbia</v>
          </cell>
          <cell r="AJ254" t="str">
            <v>Serbia</v>
          </cell>
          <cell r="AK254" t="str">
            <v>Serbia</v>
          </cell>
          <cell r="AL254" t="str">
            <v>Serbia</v>
          </cell>
          <cell r="AM254" t="str">
            <v>Serbia</v>
          </cell>
          <cell r="AN254" t="str">
            <v>Serbia</v>
          </cell>
          <cell r="AO254" t="str">
            <v>Serbia</v>
          </cell>
          <cell r="AP254" t="str">
            <v>Serbia</v>
          </cell>
          <cell r="AQ254" t="str">
            <v>Serbia</v>
          </cell>
          <cell r="AR254" t="str">
            <v>Serbia</v>
          </cell>
          <cell r="AS254" t="str">
            <v>Serbia</v>
          </cell>
          <cell r="AT254" t="str">
            <v>Serbia</v>
          </cell>
        </row>
        <row r="255">
          <cell r="B255">
            <v>2008</v>
          </cell>
          <cell r="C255" t="str">
            <v>BiocapTotGHA</v>
          </cell>
          <cell r="G255" t="str">
            <v>Antigua and Barbuda</v>
          </cell>
          <cell r="H255" t="str">
            <v>Antigua and Barbuda</v>
          </cell>
          <cell r="I255" t="str">
            <v>Antigua and Barbuda</v>
          </cell>
          <cell r="J255" t="str">
            <v>Antigua and Barbuda</v>
          </cell>
          <cell r="K255" t="str">
            <v>Antigua and Barbuda</v>
          </cell>
          <cell r="L255" t="str">
            <v>Antigua and Barbuda</v>
          </cell>
          <cell r="M255" t="str">
            <v>Antigua and Barbuda</v>
          </cell>
          <cell r="N255" t="str">
            <v>Antigua and Barbuda</v>
          </cell>
          <cell r="O255" t="str">
            <v>Antigua and Barbuda</v>
          </cell>
          <cell r="P255" t="str">
            <v>Antigua and Barbuda</v>
          </cell>
          <cell r="Q255" t="str">
            <v>Antigua and Barbuda</v>
          </cell>
          <cell r="R255" t="str">
            <v>Antigua and Barbuda</v>
          </cell>
          <cell r="S255" t="str">
            <v>Antigua and Barbuda</v>
          </cell>
          <cell r="T255" t="str">
            <v>Antigua and Barbuda</v>
          </cell>
          <cell r="U255" t="str">
            <v>Antigua and Barbuda</v>
          </cell>
          <cell r="V255" t="str">
            <v>Antigua and Barbuda</v>
          </cell>
          <cell r="W255" t="str">
            <v>Antigua and Barbuda</v>
          </cell>
          <cell r="X255" t="str">
            <v>Antigua and Barbuda</v>
          </cell>
          <cell r="Y255" t="str">
            <v>Antigua and Barbuda</v>
          </cell>
          <cell r="Z255" t="str">
            <v>Antigua and Barbuda</v>
          </cell>
          <cell r="AA255" t="str">
            <v>Antigua and Barbuda</v>
          </cell>
          <cell r="AB255" t="str">
            <v>Antigua and Barbuda</v>
          </cell>
          <cell r="AC255" t="str">
            <v>Antigua and Barbuda</v>
          </cell>
          <cell r="AD255" t="str">
            <v>Antigua and Barbuda</v>
          </cell>
          <cell r="AE255" t="str">
            <v>Antigua and Barbuda</v>
          </cell>
          <cell r="AF255" t="str">
            <v>Antigua and Barbuda</v>
          </cell>
          <cell r="AG255" t="str">
            <v>Antigua and Barbuda</v>
          </cell>
          <cell r="AH255" t="str">
            <v>Antigua and Barbuda</v>
          </cell>
          <cell r="AI255" t="str">
            <v>Antigua and Barbuda</v>
          </cell>
          <cell r="AJ255" t="str">
            <v>Antigua and Barbuda</v>
          </cell>
          <cell r="AK255" t="str">
            <v>Antigua and Barbuda</v>
          </cell>
          <cell r="AL255" t="str">
            <v>Antigua and Barbuda</v>
          </cell>
          <cell r="AM255" t="str">
            <v>Antigua and Barbuda</v>
          </cell>
          <cell r="AN255" t="str">
            <v>Antigua and Barbuda</v>
          </cell>
          <cell r="AO255" t="str">
            <v>Antigua and Barbuda</v>
          </cell>
          <cell r="AP255" t="str">
            <v>Antigua and Barbuda</v>
          </cell>
          <cell r="AQ255" t="str">
            <v>Antigua and Barbuda</v>
          </cell>
          <cell r="AR255" t="str">
            <v>Antigua and Barbuda</v>
          </cell>
          <cell r="AS255" t="str">
            <v>Antigua and Barbuda</v>
          </cell>
          <cell r="AT255" t="str">
            <v>Antigua and Barbuda</v>
          </cell>
        </row>
        <row r="256">
          <cell r="B256">
            <v>2008</v>
          </cell>
          <cell r="C256" t="str">
            <v>BiocapTotGHA</v>
          </cell>
          <cell r="G256" t="str">
            <v>Malaysia</v>
          </cell>
          <cell r="H256" t="str">
            <v>Malaysia</v>
          </cell>
          <cell r="I256" t="str">
            <v>Malaysia</v>
          </cell>
          <cell r="J256" t="str">
            <v>Malaysia</v>
          </cell>
          <cell r="K256" t="str">
            <v>Malaysia</v>
          </cell>
          <cell r="L256" t="str">
            <v>Malaysia</v>
          </cell>
          <cell r="M256" t="str">
            <v>Malaysia</v>
          </cell>
          <cell r="N256" t="str">
            <v>Malaysia</v>
          </cell>
          <cell r="O256" t="str">
            <v>Malaysia</v>
          </cell>
          <cell r="P256" t="str">
            <v>Malaysia</v>
          </cell>
          <cell r="Q256" t="str">
            <v>Malaysia</v>
          </cell>
          <cell r="R256" t="str">
            <v>Malaysia</v>
          </cell>
          <cell r="S256" t="str">
            <v>Malaysia</v>
          </cell>
          <cell r="T256" t="str">
            <v>Malaysia</v>
          </cell>
          <cell r="U256" t="str">
            <v>Malaysia</v>
          </cell>
          <cell r="V256" t="str">
            <v>Malaysia</v>
          </cell>
          <cell r="W256" t="str">
            <v>Malaysia</v>
          </cell>
          <cell r="X256" t="str">
            <v>Malaysia</v>
          </cell>
          <cell r="Y256" t="str">
            <v>Malaysia</v>
          </cell>
          <cell r="Z256" t="str">
            <v>Malaysia</v>
          </cell>
          <cell r="AA256" t="str">
            <v>Malaysia</v>
          </cell>
          <cell r="AB256" t="str">
            <v>Malaysia</v>
          </cell>
          <cell r="AC256" t="str">
            <v>Malaysia</v>
          </cell>
          <cell r="AD256" t="str">
            <v>Malaysia</v>
          </cell>
          <cell r="AE256" t="str">
            <v>Malaysia</v>
          </cell>
          <cell r="AF256" t="str">
            <v>Malaysia</v>
          </cell>
          <cell r="AG256" t="str">
            <v>Malaysia</v>
          </cell>
          <cell r="AH256" t="str">
            <v>Malaysia</v>
          </cell>
          <cell r="AI256" t="str">
            <v>Malaysia</v>
          </cell>
          <cell r="AJ256" t="str">
            <v>Malaysia</v>
          </cell>
          <cell r="AK256" t="str">
            <v>Malaysia</v>
          </cell>
          <cell r="AL256" t="str">
            <v>Malaysia</v>
          </cell>
          <cell r="AM256" t="str">
            <v>Malaysia</v>
          </cell>
          <cell r="AN256" t="str">
            <v>Malaysia</v>
          </cell>
          <cell r="AO256" t="str">
            <v>Malaysia</v>
          </cell>
          <cell r="AP256" t="str">
            <v>Malaysia</v>
          </cell>
          <cell r="AQ256" t="str">
            <v>Malaysia</v>
          </cell>
          <cell r="AR256" t="str">
            <v>Malaysia</v>
          </cell>
          <cell r="AS256" t="str">
            <v>Malaysia</v>
          </cell>
          <cell r="AT256" t="str">
            <v>Malaysia</v>
          </cell>
        </row>
        <row r="257">
          <cell r="B257">
            <v>2008</v>
          </cell>
          <cell r="C257" t="str">
            <v>BiocapTotGHA</v>
          </cell>
          <cell r="G257" t="str">
            <v>Trinidad and Tobago</v>
          </cell>
          <cell r="H257" t="str">
            <v>Trinidad and Tobago</v>
          </cell>
          <cell r="I257" t="str">
            <v>Trinidad and Tobago</v>
          </cell>
          <cell r="J257" t="str">
            <v>Trinidad and Tobago</v>
          </cell>
          <cell r="K257" t="str">
            <v>Trinidad and Tobago</v>
          </cell>
          <cell r="L257" t="str">
            <v>Trinidad and Tobago</v>
          </cell>
          <cell r="M257" t="str">
            <v>Trinidad and Tobago</v>
          </cell>
          <cell r="N257" t="str">
            <v>Trinidad and Tobago</v>
          </cell>
          <cell r="O257" t="str">
            <v>Trinidad and Tobago</v>
          </cell>
          <cell r="P257" t="str">
            <v>Trinidad and Tobago</v>
          </cell>
          <cell r="Q257" t="str">
            <v>Trinidad and Tobago</v>
          </cell>
          <cell r="R257" t="str">
            <v>Trinidad and Tobago</v>
          </cell>
          <cell r="S257" t="str">
            <v>Trinidad and Tobago</v>
          </cell>
          <cell r="T257" t="str">
            <v>Trinidad and Tobago</v>
          </cell>
          <cell r="U257" t="str">
            <v>Trinidad and Tobago</v>
          </cell>
          <cell r="V257" t="str">
            <v>Trinidad and Tobago</v>
          </cell>
          <cell r="W257" t="str">
            <v>Trinidad and Tobago</v>
          </cell>
          <cell r="X257" t="str">
            <v>Trinidad and Tobago</v>
          </cell>
          <cell r="Y257" t="str">
            <v>Trinidad and Tobago</v>
          </cell>
          <cell r="Z257" t="str">
            <v>Trinidad and Tobago</v>
          </cell>
          <cell r="AA257" t="str">
            <v>Trinidad and Tobago</v>
          </cell>
          <cell r="AB257" t="str">
            <v>Trinidad and Tobago</v>
          </cell>
          <cell r="AC257" t="str">
            <v>Trinidad and Tobago</v>
          </cell>
          <cell r="AD257" t="str">
            <v>Trinidad and Tobago</v>
          </cell>
          <cell r="AE257" t="str">
            <v>Trinidad and Tobago</v>
          </cell>
          <cell r="AF257" t="str">
            <v>Trinidad and Tobago</v>
          </cell>
          <cell r="AG257" t="str">
            <v>Trinidad and Tobago</v>
          </cell>
          <cell r="AH257" t="str">
            <v>Trinidad and Tobago</v>
          </cell>
          <cell r="AI257" t="str">
            <v>Trinidad and Tobago</v>
          </cell>
          <cell r="AJ257" t="str">
            <v>Trinidad and Tobago</v>
          </cell>
          <cell r="AK257" t="str">
            <v>Trinidad and Tobago</v>
          </cell>
          <cell r="AL257" t="str">
            <v>Trinidad and Tobago</v>
          </cell>
          <cell r="AM257" t="str">
            <v>Trinidad and Tobago</v>
          </cell>
          <cell r="AN257" t="str">
            <v>Trinidad and Tobago</v>
          </cell>
          <cell r="AO257" t="str">
            <v>Trinidad and Tobago</v>
          </cell>
          <cell r="AP257" t="str">
            <v>Trinidad and Tobago</v>
          </cell>
          <cell r="AQ257" t="str">
            <v>Trinidad and Tobago</v>
          </cell>
          <cell r="AR257" t="str">
            <v>Trinidad and Tobago</v>
          </cell>
          <cell r="AS257" t="str">
            <v>Trinidad and Tobago</v>
          </cell>
          <cell r="AT257" t="str">
            <v>Trinidad and Tobago</v>
          </cell>
        </row>
        <row r="258">
          <cell r="B258">
            <v>2008</v>
          </cell>
          <cell r="C258" t="str">
            <v>BiocapTotGHA</v>
          </cell>
          <cell r="G258" t="str">
            <v>Kuwait</v>
          </cell>
          <cell r="H258" t="str">
            <v>Kuwait</v>
          </cell>
          <cell r="I258" t="str">
            <v>Kuwait</v>
          </cell>
          <cell r="J258" t="str">
            <v>Kuwait</v>
          </cell>
          <cell r="K258" t="str">
            <v>Kuwait</v>
          </cell>
          <cell r="L258" t="str">
            <v>Kuwait</v>
          </cell>
          <cell r="M258" t="str">
            <v>Kuwait</v>
          </cell>
          <cell r="N258" t="str">
            <v>Kuwait</v>
          </cell>
          <cell r="O258" t="str">
            <v>Kuwait</v>
          </cell>
          <cell r="P258" t="str">
            <v>Kuwait</v>
          </cell>
          <cell r="Q258" t="str">
            <v>Kuwait</v>
          </cell>
          <cell r="R258" t="str">
            <v>Kuwait</v>
          </cell>
          <cell r="S258" t="str">
            <v>Kuwait</v>
          </cell>
          <cell r="T258" t="str">
            <v>Kuwait</v>
          </cell>
          <cell r="U258" t="str">
            <v>Kuwait</v>
          </cell>
          <cell r="V258" t="str">
            <v>Kuwait</v>
          </cell>
          <cell r="W258" t="str">
            <v>Kuwait</v>
          </cell>
          <cell r="X258" t="str">
            <v>Kuwait</v>
          </cell>
          <cell r="Y258" t="str">
            <v>Kuwait</v>
          </cell>
          <cell r="Z258" t="str">
            <v>Kuwait</v>
          </cell>
          <cell r="AA258" t="str">
            <v>Kuwait</v>
          </cell>
          <cell r="AB258" t="str">
            <v>Kuwait</v>
          </cell>
          <cell r="AC258" t="str">
            <v>Kuwait</v>
          </cell>
          <cell r="AD258" t="str">
            <v>Kuwait</v>
          </cell>
          <cell r="AE258" t="str">
            <v>Kuwait</v>
          </cell>
          <cell r="AF258" t="str">
            <v>Kuwait</v>
          </cell>
          <cell r="AG258" t="str">
            <v>Kuwait</v>
          </cell>
          <cell r="AH258" t="str">
            <v>Kuwait</v>
          </cell>
          <cell r="AI258" t="str">
            <v>Kuwait</v>
          </cell>
          <cell r="AJ258" t="str">
            <v>Kuwait</v>
          </cell>
          <cell r="AK258" t="str">
            <v>Kuwait</v>
          </cell>
          <cell r="AL258" t="str">
            <v>Kuwait</v>
          </cell>
          <cell r="AM258" t="str">
            <v>Kuwait</v>
          </cell>
          <cell r="AN258" t="str">
            <v>Kuwait</v>
          </cell>
          <cell r="AO258" t="str">
            <v>Kuwait</v>
          </cell>
          <cell r="AP258" t="str">
            <v>Kuwait</v>
          </cell>
          <cell r="AQ258" t="str">
            <v>Kuwait</v>
          </cell>
          <cell r="AR258" t="str">
            <v>Kuwait</v>
          </cell>
          <cell r="AS258" t="str">
            <v>Kuwait</v>
          </cell>
          <cell r="AT258" t="str">
            <v>Kuwait</v>
          </cell>
        </row>
        <row r="259">
          <cell r="B259">
            <v>2008</v>
          </cell>
          <cell r="C259" t="str">
            <v>BiocapTotGHA</v>
          </cell>
          <cell r="G259" t="str">
            <v>Libyan Arab Jamahiriya</v>
          </cell>
          <cell r="H259" t="str">
            <v>Libyan Arab Jamahiriya</v>
          </cell>
          <cell r="I259" t="str">
            <v>Libyan Arab Jamahiriya</v>
          </cell>
          <cell r="J259" t="str">
            <v>Libyan Arab Jamahiriya</v>
          </cell>
          <cell r="K259" t="str">
            <v>Libyan Arab Jamahiriya</v>
          </cell>
          <cell r="L259" t="str">
            <v>Libyan Arab Jamahiriya</v>
          </cell>
          <cell r="M259" t="str">
            <v>Libyan Arab Jamahiriya</v>
          </cell>
          <cell r="N259" t="str">
            <v>Libyan Arab Jamahiriya</v>
          </cell>
          <cell r="O259" t="str">
            <v>Libyan Arab Jamahiriya</v>
          </cell>
          <cell r="P259" t="str">
            <v>Libyan Arab Jamahiriya</v>
          </cell>
          <cell r="Q259" t="str">
            <v>Libyan Arab Jamahiriya</v>
          </cell>
          <cell r="R259" t="str">
            <v>Libyan Arab Jamahiriya</v>
          </cell>
          <cell r="S259" t="str">
            <v>Libyan Arab Jamahiriya</v>
          </cell>
          <cell r="T259" t="str">
            <v>Libyan Arab Jamahiriya</v>
          </cell>
          <cell r="U259" t="str">
            <v>Libyan Arab Jamahiriya</v>
          </cell>
          <cell r="V259" t="str">
            <v>Libyan Arab Jamahiriya</v>
          </cell>
          <cell r="W259" t="str">
            <v>Libyan Arab Jamahiriya</v>
          </cell>
          <cell r="X259" t="str">
            <v>Libyan Arab Jamahiriya</v>
          </cell>
          <cell r="Y259" t="str">
            <v>Libyan Arab Jamahiriya</v>
          </cell>
          <cell r="Z259" t="str">
            <v>Libyan Arab Jamahiriya</v>
          </cell>
          <cell r="AA259" t="str">
            <v>Libyan Arab Jamahiriya</v>
          </cell>
          <cell r="AB259" t="str">
            <v>Libyan Arab Jamahiriya</v>
          </cell>
          <cell r="AC259" t="str">
            <v>Libyan Arab Jamahiriya</v>
          </cell>
          <cell r="AD259" t="str">
            <v>Libyan Arab Jamahiriya</v>
          </cell>
          <cell r="AE259" t="str">
            <v>Libyan Arab Jamahiriya</v>
          </cell>
          <cell r="AF259" t="str">
            <v>Libyan Arab Jamahiriya</v>
          </cell>
          <cell r="AG259" t="str">
            <v>Libyan Arab Jamahiriya</v>
          </cell>
          <cell r="AH259" t="str">
            <v>Libyan Arab Jamahiriya</v>
          </cell>
          <cell r="AI259" t="str">
            <v>Libyan Arab Jamahiriya</v>
          </cell>
          <cell r="AJ259" t="str">
            <v>Libyan Arab Jamahiriya</v>
          </cell>
          <cell r="AK259" t="str">
            <v>Libyan Arab Jamahiriya</v>
          </cell>
          <cell r="AL259" t="str">
            <v>Libyan Arab Jamahiriya</v>
          </cell>
          <cell r="AM259" t="str">
            <v>Libyan Arab Jamahiriya</v>
          </cell>
          <cell r="AN259" t="str">
            <v>Libyan Arab Jamahiriya</v>
          </cell>
          <cell r="AO259" t="str">
            <v>Libyan Arab Jamahiriya</v>
          </cell>
          <cell r="AP259" t="str">
            <v>Libyan Arab Jamahiriya</v>
          </cell>
          <cell r="AQ259" t="str">
            <v>Libyan Arab Jamahiriya</v>
          </cell>
          <cell r="AR259" t="str">
            <v>Libyan Arab Jamahiriya</v>
          </cell>
          <cell r="AS259" t="str">
            <v>Libyan Arab Jamahiriya</v>
          </cell>
          <cell r="AT259" t="str">
            <v>Libyan Arab Jamahiriya</v>
          </cell>
        </row>
        <row r="260">
          <cell r="B260">
            <v>2008</v>
          </cell>
          <cell r="C260" t="str">
            <v>BiocapTotGHA</v>
          </cell>
          <cell r="G260" t="str">
            <v>Belarus</v>
          </cell>
          <cell r="H260" t="str">
            <v>Belarus</v>
          </cell>
          <cell r="I260" t="str">
            <v>Belarus</v>
          </cell>
          <cell r="J260" t="str">
            <v>Belarus</v>
          </cell>
          <cell r="K260" t="str">
            <v>Belarus</v>
          </cell>
          <cell r="L260" t="str">
            <v>Belarus</v>
          </cell>
          <cell r="M260" t="str">
            <v>Belarus</v>
          </cell>
          <cell r="N260" t="str">
            <v>Belarus</v>
          </cell>
          <cell r="O260" t="str">
            <v>Belarus</v>
          </cell>
          <cell r="P260" t="str">
            <v>Belarus</v>
          </cell>
          <cell r="Q260" t="str">
            <v>Belarus</v>
          </cell>
          <cell r="R260" t="str">
            <v>Belarus</v>
          </cell>
          <cell r="S260" t="str">
            <v>Belarus</v>
          </cell>
          <cell r="T260" t="str">
            <v>Belarus</v>
          </cell>
          <cell r="U260" t="str">
            <v>Belarus</v>
          </cell>
          <cell r="V260" t="str">
            <v>Belarus</v>
          </cell>
          <cell r="W260" t="str">
            <v>Belarus</v>
          </cell>
          <cell r="X260" t="str">
            <v>Belarus</v>
          </cell>
          <cell r="Y260" t="str">
            <v>Belarus</v>
          </cell>
          <cell r="Z260" t="str">
            <v>Belarus</v>
          </cell>
          <cell r="AA260" t="str">
            <v>Belarus</v>
          </cell>
          <cell r="AB260" t="str">
            <v>Belarus</v>
          </cell>
          <cell r="AC260" t="str">
            <v>Belarus</v>
          </cell>
          <cell r="AD260" t="str">
            <v>Belarus</v>
          </cell>
          <cell r="AE260" t="str">
            <v>Belarus</v>
          </cell>
          <cell r="AF260" t="str">
            <v>Belarus</v>
          </cell>
          <cell r="AG260" t="str">
            <v>Belarus</v>
          </cell>
          <cell r="AH260" t="str">
            <v>Belarus</v>
          </cell>
          <cell r="AI260" t="str">
            <v>Belarus</v>
          </cell>
          <cell r="AJ260" t="str">
            <v>Belarus</v>
          </cell>
          <cell r="AK260" t="str">
            <v>Belarus</v>
          </cell>
          <cell r="AL260" t="str">
            <v>Belarus</v>
          </cell>
          <cell r="AM260" t="str">
            <v>Belarus</v>
          </cell>
          <cell r="AN260" t="str">
            <v>Belarus</v>
          </cell>
          <cell r="AO260" t="str">
            <v>Belarus</v>
          </cell>
          <cell r="AP260" t="str">
            <v>Belarus</v>
          </cell>
          <cell r="AQ260" t="str">
            <v>Belarus</v>
          </cell>
          <cell r="AR260" t="str">
            <v>Belarus</v>
          </cell>
          <cell r="AS260" t="str">
            <v>Belarus</v>
          </cell>
          <cell r="AT260" t="str">
            <v>Belarus</v>
          </cell>
        </row>
        <row r="261">
          <cell r="B261">
            <v>2008</v>
          </cell>
          <cell r="C261" t="str">
            <v>BiocapTotGHA</v>
          </cell>
          <cell r="G261" t="str">
            <v>Russian Federation</v>
          </cell>
          <cell r="H261" t="str">
            <v>Russian Federation</v>
          </cell>
          <cell r="I261" t="str">
            <v>Russian Federation</v>
          </cell>
          <cell r="J261" t="str">
            <v>Russian Federation</v>
          </cell>
          <cell r="K261" t="str">
            <v>Russian Federation</v>
          </cell>
          <cell r="L261" t="str">
            <v>Russian Federation</v>
          </cell>
          <cell r="M261" t="str">
            <v>Russian Federation</v>
          </cell>
          <cell r="N261" t="str">
            <v>Russian Federation</v>
          </cell>
          <cell r="O261" t="str">
            <v>Russian Federation</v>
          </cell>
          <cell r="P261" t="str">
            <v>Russian Federation</v>
          </cell>
          <cell r="Q261" t="str">
            <v>Russian Federation</v>
          </cell>
          <cell r="R261" t="str">
            <v>Russian Federation</v>
          </cell>
          <cell r="S261" t="str">
            <v>Russian Federation</v>
          </cell>
          <cell r="T261" t="str">
            <v>Russian Federation</v>
          </cell>
          <cell r="U261" t="str">
            <v>Russian Federation</v>
          </cell>
          <cell r="V261" t="str">
            <v>Russian Federation</v>
          </cell>
          <cell r="W261" t="str">
            <v>Russian Federation</v>
          </cell>
          <cell r="X261" t="str">
            <v>Russian Federation</v>
          </cell>
          <cell r="Y261" t="str">
            <v>Russian Federation</v>
          </cell>
          <cell r="Z261" t="str">
            <v>Russian Federation</v>
          </cell>
          <cell r="AA261" t="str">
            <v>Russian Federation</v>
          </cell>
          <cell r="AB261" t="str">
            <v>Russian Federation</v>
          </cell>
          <cell r="AC261" t="str">
            <v>Russian Federation</v>
          </cell>
          <cell r="AD261" t="str">
            <v>Russian Federation</v>
          </cell>
          <cell r="AE261" t="str">
            <v>Russian Federation</v>
          </cell>
          <cell r="AF261" t="str">
            <v>Russian Federation</v>
          </cell>
          <cell r="AG261" t="str">
            <v>Russian Federation</v>
          </cell>
          <cell r="AH261" t="str">
            <v>Russian Federation</v>
          </cell>
          <cell r="AI261" t="str">
            <v>Russian Federation</v>
          </cell>
          <cell r="AJ261" t="str">
            <v>Russian Federation</v>
          </cell>
          <cell r="AK261" t="str">
            <v>Russian Federation</v>
          </cell>
          <cell r="AL261" t="str">
            <v>Russian Federation</v>
          </cell>
          <cell r="AM261" t="str">
            <v>Russian Federation</v>
          </cell>
          <cell r="AN261" t="str">
            <v>Russian Federation</v>
          </cell>
          <cell r="AO261" t="str">
            <v>Russian Federation</v>
          </cell>
          <cell r="AP261" t="str">
            <v>Russian Federation</v>
          </cell>
          <cell r="AQ261" t="str">
            <v>Russian Federation</v>
          </cell>
          <cell r="AR261" t="str">
            <v>Russian Federation</v>
          </cell>
          <cell r="AS261" t="str">
            <v>Russian Federation</v>
          </cell>
          <cell r="AT261" t="str">
            <v>Russian Federation</v>
          </cell>
        </row>
        <row r="262">
          <cell r="B262">
            <v>2008</v>
          </cell>
          <cell r="C262" t="str">
            <v>BiocapTotGHA</v>
          </cell>
          <cell r="G262" t="str">
            <v>Grenada</v>
          </cell>
          <cell r="H262" t="str">
            <v>Grenada</v>
          </cell>
          <cell r="I262" t="str">
            <v>Grenada</v>
          </cell>
          <cell r="J262" t="str">
            <v>Grenada</v>
          </cell>
          <cell r="K262" t="str">
            <v>Grenada</v>
          </cell>
          <cell r="L262" t="str">
            <v>Grenada</v>
          </cell>
          <cell r="M262" t="str">
            <v>Grenada</v>
          </cell>
          <cell r="N262" t="str">
            <v>Grenada</v>
          </cell>
          <cell r="O262" t="str">
            <v>Grenada</v>
          </cell>
          <cell r="P262" t="str">
            <v>Grenada</v>
          </cell>
          <cell r="Q262" t="str">
            <v>Grenada</v>
          </cell>
          <cell r="R262" t="str">
            <v>Grenada</v>
          </cell>
          <cell r="S262" t="str">
            <v>Grenada</v>
          </cell>
          <cell r="T262" t="str">
            <v>Grenada</v>
          </cell>
          <cell r="U262" t="str">
            <v>Grenada</v>
          </cell>
          <cell r="V262" t="str">
            <v>Grenada</v>
          </cell>
          <cell r="W262" t="str">
            <v>Grenada</v>
          </cell>
          <cell r="X262" t="str">
            <v>Grenada</v>
          </cell>
          <cell r="Y262" t="str">
            <v>Grenada</v>
          </cell>
          <cell r="Z262" t="str">
            <v>Grenada</v>
          </cell>
          <cell r="AA262" t="str">
            <v>Grenada</v>
          </cell>
          <cell r="AB262" t="str">
            <v>Grenada</v>
          </cell>
          <cell r="AC262" t="str">
            <v>Grenada</v>
          </cell>
          <cell r="AD262" t="str">
            <v>Grenada</v>
          </cell>
          <cell r="AE262" t="str">
            <v>Grenada</v>
          </cell>
          <cell r="AF262" t="str">
            <v>Grenada</v>
          </cell>
          <cell r="AG262" t="str">
            <v>Grenada</v>
          </cell>
          <cell r="AH262" t="str">
            <v>Grenada</v>
          </cell>
          <cell r="AI262" t="str">
            <v>Grenada</v>
          </cell>
          <cell r="AJ262" t="str">
            <v>Grenada</v>
          </cell>
          <cell r="AK262" t="str">
            <v>Grenada</v>
          </cell>
          <cell r="AL262" t="str">
            <v>Grenada</v>
          </cell>
          <cell r="AM262" t="str">
            <v>Grenada</v>
          </cell>
          <cell r="AN262" t="str">
            <v>Grenada</v>
          </cell>
          <cell r="AO262" t="str">
            <v>Grenada</v>
          </cell>
          <cell r="AP262" t="str">
            <v>Grenada</v>
          </cell>
          <cell r="AQ262" t="str">
            <v>Grenada</v>
          </cell>
          <cell r="AR262" t="str">
            <v>Grenada</v>
          </cell>
          <cell r="AS262" t="str">
            <v>Grenada</v>
          </cell>
          <cell r="AT262" t="str">
            <v>Grenada</v>
          </cell>
        </row>
        <row r="263">
          <cell r="B263">
            <v>2008</v>
          </cell>
          <cell r="C263" t="str">
            <v>BiocapTotGHA</v>
          </cell>
          <cell r="G263" t="str">
            <v>Kazakhstan</v>
          </cell>
          <cell r="H263" t="str">
            <v>Kazakhstan</v>
          </cell>
          <cell r="I263" t="str">
            <v>Kazakhstan</v>
          </cell>
          <cell r="J263" t="str">
            <v>Kazakhstan</v>
          </cell>
          <cell r="K263" t="str">
            <v>Kazakhstan</v>
          </cell>
          <cell r="L263" t="str">
            <v>Kazakhstan</v>
          </cell>
          <cell r="M263" t="str">
            <v>Kazakhstan</v>
          </cell>
          <cell r="N263" t="str">
            <v>Kazakhstan</v>
          </cell>
          <cell r="O263" t="str">
            <v>Kazakhstan</v>
          </cell>
          <cell r="P263" t="str">
            <v>Kazakhstan</v>
          </cell>
          <cell r="Q263" t="str">
            <v>Kazakhstan</v>
          </cell>
          <cell r="R263" t="str">
            <v>Kazakhstan</v>
          </cell>
          <cell r="S263" t="str">
            <v>Kazakhstan</v>
          </cell>
          <cell r="T263" t="str">
            <v>Kazakhstan</v>
          </cell>
          <cell r="U263" t="str">
            <v>Kazakhstan</v>
          </cell>
          <cell r="V263" t="str">
            <v>Kazakhstan</v>
          </cell>
          <cell r="W263" t="str">
            <v>Kazakhstan</v>
          </cell>
          <cell r="X263" t="str">
            <v>Kazakhstan</v>
          </cell>
          <cell r="Y263" t="str">
            <v>Kazakhstan</v>
          </cell>
          <cell r="Z263" t="str">
            <v>Kazakhstan</v>
          </cell>
          <cell r="AA263" t="str">
            <v>Kazakhstan</v>
          </cell>
          <cell r="AB263" t="str">
            <v>Kazakhstan</v>
          </cell>
          <cell r="AC263" t="str">
            <v>Kazakhstan</v>
          </cell>
          <cell r="AD263" t="str">
            <v>Kazakhstan</v>
          </cell>
          <cell r="AE263" t="str">
            <v>Kazakhstan</v>
          </cell>
          <cell r="AF263" t="str">
            <v>Kazakhstan</v>
          </cell>
          <cell r="AG263" t="str">
            <v>Kazakhstan</v>
          </cell>
          <cell r="AH263" t="str">
            <v>Kazakhstan</v>
          </cell>
          <cell r="AI263" t="str">
            <v>Kazakhstan</v>
          </cell>
          <cell r="AJ263" t="str">
            <v>Kazakhstan</v>
          </cell>
          <cell r="AK263" t="str">
            <v>Kazakhstan</v>
          </cell>
          <cell r="AL263" t="str">
            <v>Kazakhstan</v>
          </cell>
          <cell r="AM263" t="str">
            <v>Kazakhstan</v>
          </cell>
          <cell r="AN263" t="str">
            <v>Kazakhstan</v>
          </cell>
          <cell r="AO263" t="str">
            <v>Kazakhstan</v>
          </cell>
          <cell r="AP263" t="str">
            <v>Kazakhstan</v>
          </cell>
          <cell r="AQ263" t="str">
            <v>Kazakhstan</v>
          </cell>
          <cell r="AR263" t="str">
            <v>Kazakhstan</v>
          </cell>
          <cell r="AS263" t="str">
            <v>Kazakhstan</v>
          </cell>
          <cell r="AT263" t="str">
            <v>Kazakhstan</v>
          </cell>
        </row>
        <row r="264">
          <cell r="B264">
            <v>2008</v>
          </cell>
          <cell r="C264" t="str">
            <v>BiocapTotGHA</v>
          </cell>
          <cell r="G264" t="str">
            <v>Costa Rica</v>
          </cell>
          <cell r="H264" t="str">
            <v>Costa Rica</v>
          </cell>
          <cell r="I264" t="str">
            <v>Costa Rica</v>
          </cell>
          <cell r="J264" t="str">
            <v>Costa Rica</v>
          </cell>
          <cell r="K264" t="str">
            <v>Costa Rica</v>
          </cell>
          <cell r="L264" t="str">
            <v>Costa Rica</v>
          </cell>
          <cell r="M264" t="str">
            <v>Costa Rica</v>
          </cell>
          <cell r="N264" t="str">
            <v>Costa Rica</v>
          </cell>
          <cell r="O264" t="str">
            <v>Costa Rica</v>
          </cell>
          <cell r="P264" t="str">
            <v>Costa Rica</v>
          </cell>
          <cell r="Q264" t="str">
            <v>Costa Rica</v>
          </cell>
          <cell r="R264" t="str">
            <v>Costa Rica</v>
          </cell>
          <cell r="S264" t="str">
            <v>Costa Rica</v>
          </cell>
          <cell r="T264" t="str">
            <v>Costa Rica</v>
          </cell>
          <cell r="U264" t="str">
            <v>Costa Rica</v>
          </cell>
          <cell r="V264" t="str">
            <v>Costa Rica</v>
          </cell>
          <cell r="W264" t="str">
            <v>Costa Rica</v>
          </cell>
          <cell r="X264" t="str">
            <v>Costa Rica</v>
          </cell>
          <cell r="Y264" t="str">
            <v>Costa Rica</v>
          </cell>
          <cell r="Z264" t="str">
            <v>Costa Rica</v>
          </cell>
          <cell r="AA264" t="str">
            <v>Costa Rica</v>
          </cell>
          <cell r="AB264" t="str">
            <v>Costa Rica</v>
          </cell>
          <cell r="AC264" t="str">
            <v>Costa Rica</v>
          </cell>
          <cell r="AD264" t="str">
            <v>Costa Rica</v>
          </cell>
          <cell r="AE264" t="str">
            <v>Costa Rica</v>
          </cell>
          <cell r="AF264" t="str">
            <v>Costa Rica</v>
          </cell>
          <cell r="AG264" t="str">
            <v>Costa Rica</v>
          </cell>
          <cell r="AH264" t="str">
            <v>Costa Rica</v>
          </cell>
          <cell r="AI264" t="str">
            <v>Costa Rica</v>
          </cell>
          <cell r="AJ264" t="str">
            <v>Costa Rica</v>
          </cell>
          <cell r="AK264" t="str">
            <v>Costa Rica</v>
          </cell>
          <cell r="AL264" t="str">
            <v>Costa Rica</v>
          </cell>
          <cell r="AM264" t="str">
            <v>Costa Rica</v>
          </cell>
          <cell r="AN264" t="str">
            <v>Costa Rica</v>
          </cell>
          <cell r="AO264" t="str">
            <v>Costa Rica</v>
          </cell>
          <cell r="AP264" t="str">
            <v>Costa Rica</v>
          </cell>
          <cell r="AQ264" t="str">
            <v>Costa Rica</v>
          </cell>
          <cell r="AR264" t="str">
            <v>Costa Rica</v>
          </cell>
          <cell r="AS264" t="str">
            <v>Costa Rica</v>
          </cell>
          <cell r="AT264" t="str">
            <v>Costa Rica</v>
          </cell>
        </row>
        <row r="265">
          <cell r="B265">
            <v>2008</v>
          </cell>
          <cell r="C265" t="str">
            <v>BiocapTotGHA</v>
          </cell>
          <cell r="G265" t="str">
            <v>Albania</v>
          </cell>
          <cell r="H265" t="str">
            <v>Albania</v>
          </cell>
          <cell r="I265" t="str">
            <v>Albania</v>
          </cell>
          <cell r="J265" t="str">
            <v>Albania</v>
          </cell>
          <cell r="K265" t="str">
            <v>Albania</v>
          </cell>
          <cell r="L265" t="str">
            <v>Albania</v>
          </cell>
          <cell r="M265" t="str">
            <v>Albania</v>
          </cell>
          <cell r="N265" t="str">
            <v>Albania</v>
          </cell>
          <cell r="O265" t="str">
            <v>Albania</v>
          </cell>
          <cell r="P265" t="str">
            <v>Albania</v>
          </cell>
          <cell r="Q265" t="str">
            <v>Albania</v>
          </cell>
          <cell r="R265" t="str">
            <v>Albania</v>
          </cell>
          <cell r="S265" t="str">
            <v>Albania</v>
          </cell>
          <cell r="T265" t="str">
            <v>Albania</v>
          </cell>
          <cell r="U265" t="str">
            <v>Albania</v>
          </cell>
          <cell r="V265" t="str">
            <v>Albania</v>
          </cell>
          <cell r="W265" t="str">
            <v>Albania</v>
          </cell>
          <cell r="X265" t="str">
            <v>Albania</v>
          </cell>
          <cell r="Y265" t="str">
            <v>Albania</v>
          </cell>
          <cell r="Z265" t="str">
            <v>Albania</v>
          </cell>
          <cell r="AA265" t="str">
            <v>Albania</v>
          </cell>
          <cell r="AB265" t="str">
            <v>Albania</v>
          </cell>
          <cell r="AC265" t="str">
            <v>Albania</v>
          </cell>
          <cell r="AD265" t="str">
            <v>Albania</v>
          </cell>
          <cell r="AE265" t="str">
            <v>Albania</v>
          </cell>
          <cell r="AF265" t="str">
            <v>Albania</v>
          </cell>
          <cell r="AG265" t="str">
            <v>Albania</v>
          </cell>
          <cell r="AH265" t="str">
            <v>Albania</v>
          </cell>
          <cell r="AI265" t="str">
            <v>Albania</v>
          </cell>
          <cell r="AJ265" t="str">
            <v>Albania</v>
          </cell>
          <cell r="AK265" t="str">
            <v>Albania</v>
          </cell>
          <cell r="AL265" t="str">
            <v>Albania</v>
          </cell>
          <cell r="AM265" t="str">
            <v>Albania</v>
          </cell>
          <cell r="AN265" t="str">
            <v>Albania</v>
          </cell>
          <cell r="AO265" t="str">
            <v>Albania</v>
          </cell>
          <cell r="AP265" t="str">
            <v>Albania</v>
          </cell>
          <cell r="AQ265" t="str">
            <v>Albania</v>
          </cell>
          <cell r="AR265" t="str">
            <v>Albania</v>
          </cell>
          <cell r="AS265" t="str">
            <v>Albania</v>
          </cell>
          <cell r="AT265" t="str">
            <v>Albania</v>
          </cell>
        </row>
        <row r="266">
          <cell r="B266">
            <v>2008</v>
          </cell>
          <cell r="C266" t="str">
            <v>BiocapTotGHA</v>
          </cell>
          <cell r="G266" t="str">
            <v>Lebanon</v>
          </cell>
          <cell r="H266" t="str">
            <v>Lebanon</v>
          </cell>
          <cell r="I266" t="str">
            <v>Lebanon</v>
          </cell>
          <cell r="J266" t="str">
            <v>Lebanon</v>
          </cell>
          <cell r="K266" t="str">
            <v>Lebanon</v>
          </cell>
          <cell r="L266" t="str">
            <v>Lebanon</v>
          </cell>
          <cell r="M266" t="str">
            <v>Lebanon</v>
          </cell>
          <cell r="N266" t="str">
            <v>Lebanon</v>
          </cell>
          <cell r="O266" t="str">
            <v>Lebanon</v>
          </cell>
          <cell r="P266" t="str">
            <v>Lebanon</v>
          </cell>
          <cell r="Q266" t="str">
            <v>Lebanon</v>
          </cell>
          <cell r="R266" t="str">
            <v>Lebanon</v>
          </cell>
          <cell r="S266" t="str">
            <v>Lebanon</v>
          </cell>
          <cell r="T266" t="str">
            <v>Lebanon</v>
          </cell>
          <cell r="U266" t="str">
            <v>Lebanon</v>
          </cell>
          <cell r="V266" t="str">
            <v>Lebanon</v>
          </cell>
          <cell r="W266" t="str">
            <v>Lebanon</v>
          </cell>
          <cell r="X266" t="str">
            <v>Lebanon</v>
          </cell>
          <cell r="Y266" t="str">
            <v>Lebanon</v>
          </cell>
          <cell r="Z266" t="str">
            <v>Lebanon</v>
          </cell>
          <cell r="AA266" t="str">
            <v>Lebanon</v>
          </cell>
          <cell r="AB266" t="str">
            <v>Lebanon</v>
          </cell>
          <cell r="AC266" t="str">
            <v>Lebanon</v>
          </cell>
          <cell r="AD266" t="str">
            <v>Lebanon</v>
          </cell>
          <cell r="AE266" t="str">
            <v>Lebanon</v>
          </cell>
          <cell r="AF266" t="str">
            <v>Lebanon</v>
          </cell>
          <cell r="AG266" t="str">
            <v>Lebanon</v>
          </cell>
          <cell r="AH266" t="str">
            <v>Lebanon</v>
          </cell>
          <cell r="AI266" t="str">
            <v>Lebanon</v>
          </cell>
          <cell r="AJ266" t="str">
            <v>Lebanon</v>
          </cell>
          <cell r="AK266" t="str">
            <v>Lebanon</v>
          </cell>
          <cell r="AL266" t="str">
            <v>Lebanon</v>
          </cell>
          <cell r="AM266" t="str">
            <v>Lebanon</v>
          </cell>
          <cell r="AN266" t="str">
            <v>Lebanon</v>
          </cell>
          <cell r="AO266" t="str">
            <v>Lebanon</v>
          </cell>
          <cell r="AP266" t="str">
            <v>Lebanon</v>
          </cell>
          <cell r="AQ266" t="str">
            <v>Lebanon</v>
          </cell>
          <cell r="AR266" t="str">
            <v>Lebanon</v>
          </cell>
          <cell r="AS266" t="str">
            <v>Lebanon</v>
          </cell>
          <cell r="AT266" t="str">
            <v>Lebanon</v>
          </cell>
        </row>
        <row r="267">
          <cell r="B267">
            <v>2008</v>
          </cell>
          <cell r="C267" t="str">
            <v>BiocapTotGHA</v>
          </cell>
          <cell r="G267" t="str">
            <v>Saint Kitts and Nevis</v>
          </cell>
          <cell r="H267" t="str">
            <v>Saint Kitts and Nevis</v>
          </cell>
          <cell r="I267" t="str">
            <v>Saint Kitts and Nevis</v>
          </cell>
          <cell r="J267" t="str">
            <v>Saint Kitts and Nevis</v>
          </cell>
          <cell r="K267" t="str">
            <v>Saint Kitts and Nevis</v>
          </cell>
          <cell r="L267" t="str">
            <v>Saint Kitts and Nevis</v>
          </cell>
          <cell r="M267" t="str">
            <v>Saint Kitts and Nevis</v>
          </cell>
          <cell r="N267" t="str">
            <v>Saint Kitts and Nevis</v>
          </cell>
          <cell r="O267" t="str">
            <v>Saint Kitts and Nevis</v>
          </cell>
          <cell r="P267" t="str">
            <v>Saint Kitts and Nevis</v>
          </cell>
          <cell r="Q267" t="str">
            <v>Saint Kitts and Nevis</v>
          </cell>
          <cell r="R267" t="str">
            <v>Saint Kitts and Nevis</v>
          </cell>
          <cell r="S267" t="str">
            <v>Saint Kitts and Nevis</v>
          </cell>
          <cell r="T267" t="str">
            <v>Saint Kitts and Nevis</v>
          </cell>
          <cell r="U267" t="str">
            <v>Saint Kitts and Nevis</v>
          </cell>
          <cell r="V267" t="str">
            <v>Saint Kitts and Nevis</v>
          </cell>
          <cell r="W267" t="str">
            <v>Saint Kitts and Nevis</v>
          </cell>
          <cell r="X267" t="str">
            <v>Saint Kitts and Nevis</v>
          </cell>
          <cell r="Y267" t="str">
            <v>Saint Kitts and Nevis</v>
          </cell>
          <cell r="Z267" t="str">
            <v>Saint Kitts and Nevis</v>
          </cell>
          <cell r="AA267" t="str">
            <v>Saint Kitts and Nevis</v>
          </cell>
          <cell r="AB267" t="str">
            <v>Saint Kitts and Nevis</v>
          </cell>
          <cell r="AC267" t="str">
            <v>Saint Kitts and Nevis</v>
          </cell>
          <cell r="AD267" t="str">
            <v>Saint Kitts and Nevis</v>
          </cell>
          <cell r="AE267" t="str">
            <v>Saint Kitts and Nevis</v>
          </cell>
          <cell r="AF267" t="str">
            <v>Saint Kitts and Nevis</v>
          </cell>
          <cell r="AG267" t="str">
            <v>Saint Kitts and Nevis</v>
          </cell>
          <cell r="AH267" t="str">
            <v>Saint Kitts and Nevis</v>
          </cell>
          <cell r="AI267" t="str">
            <v>Saint Kitts and Nevis</v>
          </cell>
          <cell r="AJ267" t="str">
            <v>Saint Kitts and Nevis</v>
          </cell>
          <cell r="AK267" t="str">
            <v>Saint Kitts and Nevis</v>
          </cell>
          <cell r="AL267" t="str">
            <v>Saint Kitts and Nevis</v>
          </cell>
          <cell r="AM267" t="str">
            <v>Saint Kitts and Nevis</v>
          </cell>
          <cell r="AN267" t="str">
            <v>Saint Kitts and Nevis</v>
          </cell>
          <cell r="AO267" t="str">
            <v>Saint Kitts and Nevis</v>
          </cell>
          <cell r="AP267" t="str">
            <v>Saint Kitts and Nevis</v>
          </cell>
          <cell r="AQ267" t="str">
            <v>Saint Kitts and Nevis</v>
          </cell>
          <cell r="AR267" t="str">
            <v>Saint Kitts and Nevis</v>
          </cell>
          <cell r="AS267" t="str">
            <v>Saint Kitts and Nevis</v>
          </cell>
          <cell r="AT267" t="str">
            <v>Saint Kitts and Nevis</v>
          </cell>
        </row>
        <row r="268">
          <cell r="B268">
            <v>2008</v>
          </cell>
          <cell r="C268" t="str">
            <v>BiocapTotGHA</v>
          </cell>
          <cell r="G268" t="str">
            <v>Venezuela (Bolivarian Republic of)</v>
          </cell>
          <cell r="H268" t="str">
            <v>Venezuela (Bolivarian Republic of)</v>
          </cell>
          <cell r="I268" t="str">
            <v>Venezuela (Bolivarian Republic of)</v>
          </cell>
          <cell r="J268" t="str">
            <v>Venezuela (Bolivarian Republic of)</v>
          </cell>
          <cell r="K268" t="str">
            <v>Venezuela (Bolivarian Republic of)</v>
          </cell>
          <cell r="L268" t="str">
            <v>Venezuela (Bolivarian Republic of)</v>
          </cell>
          <cell r="M268" t="str">
            <v>Venezuela (Bolivarian Republic of)</v>
          </cell>
          <cell r="N268" t="str">
            <v>Venezuela (Bolivarian Republic of)</v>
          </cell>
          <cell r="O268" t="str">
            <v>Venezuela (Bolivarian Republic of)</v>
          </cell>
          <cell r="P268" t="str">
            <v>Venezuela (Bolivarian Republic of)</v>
          </cell>
          <cell r="Q268" t="str">
            <v>Venezuela (Bolivarian Republic of)</v>
          </cell>
          <cell r="R268" t="str">
            <v>Venezuela (Bolivarian Republic of)</v>
          </cell>
          <cell r="S268" t="str">
            <v>Venezuela (Bolivarian Republic of)</v>
          </cell>
          <cell r="T268" t="str">
            <v>Venezuela (Bolivarian Republic of)</v>
          </cell>
          <cell r="U268" t="str">
            <v>Venezuela (Bolivarian Republic of)</v>
          </cell>
          <cell r="V268" t="str">
            <v>Venezuela (Bolivarian Republic of)</v>
          </cell>
          <cell r="W268" t="str">
            <v>Venezuela (Bolivarian Republic of)</v>
          </cell>
          <cell r="X268" t="str">
            <v>Venezuela (Bolivarian Republic of)</v>
          </cell>
          <cell r="Y268" t="str">
            <v>Venezuela (Bolivarian Republic of)</v>
          </cell>
          <cell r="Z268" t="str">
            <v>Venezuela (Bolivarian Republic of)</v>
          </cell>
          <cell r="AA268" t="str">
            <v>Venezuela (Bolivarian Republic of)</v>
          </cell>
          <cell r="AB268" t="str">
            <v>Venezuela (Bolivarian Republic of)</v>
          </cell>
          <cell r="AC268" t="str">
            <v>Venezuela (Bolivarian Republic of)</v>
          </cell>
          <cell r="AD268" t="str">
            <v>Venezuela (Bolivarian Republic of)</v>
          </cell>
          <cell r="AE268" t="str">
            <v>Venezuela (Bolivarian Republic of)</v>
          </cell>
          <cell r="AF268" t="str">
            <v>Venezuela (Bolivarian Republic of)</v>
          </cell>
          <cell r="AG268" t="str">
            <v>Venezuela (Bolivarian Republic of)</v>
          </cell>
          <cell r="AH268" t="str">
            <v>Venezuela (Bolivarian Republic of)</v>
          </cell>
          <cell r="AI268" t="str">
            <v>Venezuela (Bolivarian Republic of)</v>
          </cell>
          <cell r="AJ268" t="str">
            <v>Venezuela (Bolivarian Republic of)</v>
          </cell>
          <cell r="AK268" t="str">
            <v>Venezuela (Bolivarian Republic of)</v>
          </cell>
          <cell r="AL268" t="str">
            <v>Venezuela (Bolivarian Republic of)</v>
          </cell>
          <cell r="AM268" t="str">
            <v>Venezuela (Bolivarian Republic of)</v>
          </cell>
          <cell r="AN268" t="str">
            <v>Venezuela (Bolivarian Republic of)</v>
          </cell>
          <cell r="AO268" t="str">
            <v>Venezuela (Bolivarian Republic of)</v>
          </cell>
          <cell r="AP268" t="str">
            <v>Venezuela (Bolivarian Republic of)</v>
          </cell>
          <cell r="AQ268" t="str">
            <v>Venezuela (Bolivarian Republic of)</v>
          </cell>
          <cell r="AR268" t="str">
            <v>Venezuela (Bolivarian Republic of)</v>
          </cell>
          <cell r="AS268" t="str">
            <v>Venezuela (Bolivarian Republic of)</v>
          </cell>
          <cell r="AT268" t="str">
            <v>Venezuela (Bolivarian Republic of)</v>
          </cell>
        </row>
        <row r="269">
          <cell r="B269">
            <v>2008</v>
          </cell>
          <cell r="C269" t="str">
            <v>BiocapTotGHA</v>
          </cell>
          <cell r="G269" t="str">
            <v>Bosnia and Herzegovina</v>
          </cell>
          <cell r="H269" t="str">
            <v>Bosnia and Herzegovina</v>
          </cell>
          <cell r="I269" t="str">
            <v>Bosnia and Herzegovina</v>
          </cell>
          <cell r="J269" t="str">
            <v>Bosnia and Herzegovina</v>
          </cell>
          <cell r="K269" t="str">
            <v>Bosnia and Herzegovina</v>
          </cell>
          <cell r="L269" t="str">
            <v>Bosnia and Herzegovina</v>
          </cell>
          <cell r="M269" t="str">
            <v>Bosnia and Herzegovina</v>
          </cell>
          <cell r="N269" t="str">
            <v>Bosnia and Herzegovina</v>
          </cell>
          <cell r="O269" t="str">
            <v>Bosnia and Herzegovina</v>
          </cell>
          <cell r="P269" t="str">
            <v>Bosnia and Herzegovina</v>
          </cell>
          <cell r="Q269" t="str">
            <v>Bosnia and Herzegovina</v>
          </cell>
          <cell r="R269" t="str">
            <v>Bosnia and Herzegovina</v>
          </cell>
          <cell r="S269" t="str">
            <v>Bosnia and Herzegovina</v>
          </cell>
          <cell r="T269" t="str">
            <v>Bosnia and Herzegovina</v>
          </cell>
          <cell r="U269" t="str">
            <v>Bosnia and Herzegovina</v>
          </cell>
          <cell r="V269" t="str">
            <v>Bosnia and Herzegovina</v>
          </cell>
          <cell r="W269" t="str">
            <v>Bosnia and Herzegovina</v>
          </cell>
          <cell r="X269" t="str">
            <v>Bosnia and Herzegovina</v>
          </cell>
          <cell r="Y269" t="str">
            <v>Bosnia and Herzegovina</v>
          </cell>
          <cell r="Z269" t="str">
            <v>Bosnia and Herzegovina</v>
          </cell>
          <cell r="AA269" t="str">
            <v>Bosnia and Herzegovina</v>
          </cell>
          <cell r="AB269" t="str">
            <v>Bosnia and Herzegovina</v>
          </cell>
          <cell r="AC269" t="str">
            <v>Bosnia and Herzegovina</v>
          </cell>
          <cell r="AD269" t="str">
            <v>Bosnia and Herzegovina</v>
          </cell>
          <cell r="AE269" t="str">
            <v>Bosnia and Herzegovina</v>
          </cell>
          <cell r="AF269" t="str">
            <v>Bosnia and Herzegovina</v>
          </cell>
          <cell r="AG269" t="str">
            <v>Bosnia and Herzegovina</v>
          </cell>
          <cell r="AH269" t="str">
            <v>Bosnia and Herzegovina</v>
          </cell>
          <cell r="AI269" t="str">
            <v>Bosnia and Herzegovina</v>
          </cell>
          <cell r="AJ269" t="str">
            <v>Bosnia and Herzegovina</v>
          </cell>
          <cell r="AK269" t="str">
            <v>Bosnia and Herzegovina</v>
          </cell>
          <cell r="AL269" t="str">
            <v>Bosnia and Herzegovina</v>
          </cell>
          <cell r="AM269" t="str">
            <v>Bosnia and Herzegovina</v>
          </cell>
          <cell r="AN269" t="str">
            <v>Bosnia and Herzegovina</v>
          </cell>
          <cell r="AO269" t="str">
            <v>Bosnia and Herzegovina</v>
          </cell>
          <cell r="AP269" t="str">
            <v>Bosnia and Herzegovina</v>
          </cell>
          <cell r="AQ269" t="str">
            <v>Bosnia and Herzegovina</v>
          </cell>
          <cell r="AR269" t="str">
            <v>Bosnia and Herzegovina</v>
          </cell>
          <cell r="AS269" t="str">
            <v>Bosnia and Herzegovina</v>
          </cell>
          <cell r="AT269" t="str">
            <v>Bosnia and Herzegovina</v>
          </cell>
        </row>
        <row r="270">
          <cell r="B270">
            <v>2008</v>
          </cell>
          <cell r="C270" t="str">
            <v>BiocapTotGHA</v>
          </cell>
          <cell r="G270" t="str">
            <v>Georgia</v>
          </cell>
          <cell r="H270" t="str">
            <v>Georgia</v>
          </cell>
          <cell r="I270" t="str">
            <v>Georgia</v>
          </cell>
          <cell r="J270" t="str">
            <v>Georgia</v>
          </cell>
          <cell r="K270" t="str">
            <v>Georgia</v>
          </cell>
          <cell r="L270" t="str">
            <v>Georgia</v>
          </cell>
          <cell r="M270" t="str">
            <v>Georgia</v>
          </cell>
          <cell r="N270" t="str">
            <v>Georgia</v>
          </cell>
          <cell r="O270" t="str">
            <v>Georgia</v>
          </cell>
          <cell r="P270" t="str">
            <v>Georgia</v>
          </cell>
          <cell r="Q270" t="str">
            <v>Georgia</v>
          </cell>
          <cell r="R270" t="str">
            <v>Georgia</v>
          </cell>
          <cell r="S270" t="str">
            <v>Georgia</v>
          </cell>
          <cell r="T270" t="str">
            <v>Georgia</v>
          </cell>
          <cell r="U270" t="str">
            <v>Georgia</v>
          </cell>
          <cell r="V270" t="str">
            <v>Georgia</v>
          </cell>
          <cell r="W270" t="str">
            <v>Georgia</v>
          </cell>
          <cell r="X270" t="str">
            <v>Georgia</v>
          </cell>
          <cell r="Y270" t="str">
            <v>Georgia</v>
          </cell>
          <cell r="Z270" t="str">
            <v>Georgia</v>
          </cell>
          <cell r="AA270" t="str">
            <v>Georgia</v>
          </cell>
          <cell r="AB270" t="str">
            <v>Georgia</v>
          </cell>
          <cell r="AC270" t="str">
            <v>Georgia</v>
          </cell>
          <cell r="AD270" t="str">
            <v>Georgia</v>
          </cell>
          <cell r="AE270" t="str">
            <v>Georgia</v>
          </cell>
          <cell r="AF270" t="str">
            <v>Georgia</v>
          </cell>
          <cell r="AG270" t="str">
            <v>Georgia</v>
          </cell>
          <cell r="AH270" t="str">
            <v>Georgia</v>
          </cell>
          <cell r="AI270" t="str">
            <v>Georgia</v>
          </cell>
          <cell r="AJ270" t="str">
            <v>Georgia</v>
          </cell>
          <cell r="AK270" t="str">
            <v>Georgia</v>
          </cell>
          <cell r="AL270" t="str">
            <v>Georgia</v>
          </cell>
          <cell r="AM270" t="str">
            <v>Georgia</v>
          </cell>
          <cell r="AN270" t="str">
            <v>Georgia</v>
          </cell>
          <cell r="AO270" t="str">
            <v>Georgia</v>
          </cell>
          <cell r="AP270" t="str">
            <v>Georgia</v>
          </cell>
          <cell r="AQ270" t="str">
            <v>Georgia</v>
          </cell>
          <cell r="AR270" t="str">
            <v>Georgia</v>
          </cell>
          <cell r="AS270" t="str">
            <v>Georgia</v>
          </cell>
          <cell r="AT270" t="str">
            <v>Georgia</v>
          </cell>
        </row>
        <row r="271">
          <cell r="B271">
            <v>2008</v>
          </cell>
          <cell r="C271" t="str">
            <v>BiocapTotGHA</v>
          </cell>
          <cell r="G271" t="str">
            <v>Ukraine</v>
          </cell>
          <cell r="H271" t="str">
            <v>Ukraine</v>
          </cell>
          <cell r="I271" t="str">
            <v>Ukraine</v>
          </cell>
          <cell r="J271" t="str">
            <v>Ukraine</v>
          </cell>
          <cell r="K271" t="str">
            <v>Ukraine</v>
          </cell>
          <cell r="L271" t="str">
            <v>Ukraine</v>
          </cell>
          <cell r="M271" t="str">
            <v>Ukraine</v>
          </cell>
          <cell r="N271" t="str">
            <v>Ukraine</v>
          </cell>
          <cell r="O271" t="str">
            <v>Ukraine</v>
          </cell>
          <cell r="P271" t="str">
            <v>Ukraine</v>
          </cell>
          <cell r="Q271" t="str">
            <v>Ukraine</v>
          </cell>
          <cell r="R271" t="str">
            <v>Ukraine</v>
          </cell>
          <cell r="S271" t="str">
            <v>Ukraine</v>
          </cell>
          <cell r="T271" t="str">
            <v>Ukraine</v>
          </cell>
          <cell r="U271" t="str">
            <v>Ukraine</v>
          </cell>
          <cell r="V271" t="str">
            <v>Ukraine</v>
          </cell>
          <cell r="W271" t="str">
            <v>Ukraine</v>
          </cell>
          <cell r="X271" t="str">
            <v>Ukraine</v>
          </cell>
          <cell r="Y271" t="str">
            <v>Ukraine</v>
          </cell>
          <cell r="Z271" t="str">
            <v>Ukraine</v>
          </cell>
          <cell r="AA271" t="str">
            <v>Ukraine</v>
          </cell>
          <cell r="AB271" t="str">
            <v>Ukraine</v>
          </cell>
          <cell r="AC271" t="str">
            <v>Ukraine</v>
          </cell>
          <cell r="AD271" t="str">
            <v>Ukraine</v>
          </cell>
          <cell r="AE271" t="str">
            <v>Ukraine</v>
          </cell>
          <cell r="AF271" t="str">
            <v>Ukraine</v>
          </cell>
          <cell r="AG271" t="str">
            <v>Ukraine</v>
          </cell>
          <cell r="AH271" t="str">
            <v>Ukraine</v>
          </cell>
          <cell r="AI271" t="str">
            <v>Ukraine</v>
          </cell>
          <cell r="AJ271" t="str">
            <v>Ukraine</v>
          </cell>
          <cell r="AK271" t="str">
            <v>Ukraine</v>
          </cell>
          <cell r="AL271" t="str">
            <v>Ukraine</v>
          </cell>
          <cell r="AM271" t="str">
            <v>Ukraine</v>
          </cell>
          <cell r="AN271" t="str">
            <v>Ukraine</v>
          </cell>
          <cell r="AO271" t="str">
            <v>Ukraine</v>
          </cell>
          <cell r="AP271" t="str">
            <v>Ukraine</v>
          </cell>
          <cell r="AQ271" t="str">
            <v>Ukraine</v>
          </cell>
          <cell r="AR271" t="str">
            <v>Ukraine</v>
          </cell>
          <cell r="AS271" t="str">
            <v>Ukraine</v>
          </cell>
          <cell r="AT271" t="str">
            <v>Ukraine</v>
          </cell>
        </row>
        <row r="272">
          <cell r="B272">
            <v>2008</v>
          </cell>
          <cell r="C272" t="str">
            <v>BiocapTotGHA</v>
          </cell>
          <cell r="G272" t="str">
            <v>Mauritius</v>
          </cell>
          <cell r="H272" t="str">
            <v>Mauritius</v>
          </cell>
          <cell r="I272" t="str">
            <v>Mauritius</v>
          </cell>
          <cell r="J272" t="str">
            <v>Mauritius</v>
          </cell>
          <cell r="K272" t="str">
            <v>Mauritius</v>
          </cell>
          <cell r="L272" t="str">
            <v>Mauritius</v>
          </cell>
          <cell r="M272" t="str">
            <v>Mauritius</v>
          </cell>
          <cell r="N272" t="str">
            <v>Mauritius</v>
          </cell>
          <cell r="O272" t="str">
            <v>Mauritius</v>
          </cell>
          <cell r="P272" t="str">
            <v>Mauritius</v>
          </cell>
          <cell r="Q272" t="str">
            <v>Mauritius</v>
          </cell>
          <cell r="R272" t="str">
            <v>Mauritius</v>
          </cell>
          <cell r="S272" t="str">
            <v>Mauritius</v>
          </cell>
          <cell r="T272" t="str">
            <v>Mauritius</v>
          </cell>
          <cell r="U272" t="str">
            <v>Mauritius</v>
          </cell>
          <cell r="V272" t="str">
            <v>Mauritius</v>
          </cell>
          <cell r="W272" t="str">
            <v>Mauritius</v>
          </cell>
          <cell r="X272" t="str">
            <v>Mauritius</v>
          </cell>
          <cell r="Y272" t="str">
            <v>Mauritius</v>
          </cell>
          <cell r="Z272" t="str">
            <v>Mauritius</v>
          </cell>
          <cell r="AA272" t="str">
            <v>Mauritius</v>
          </cell>
          <cell r="AB272" t="str">
            <v>Mauritius</v>
          </cell>
          <cell r="AC272" t="str">
            <v>Mauritius</v>
          </cell>
          <cell r="AD272" t="str">
            <v>Mauritius</v>
          </cell>
          <cell r="AE272" t="str">
            <v>Mauritius</v>
          </cell>
          <cell r="AF272" t="str">
            <v>Mauritius</v>
          </cell>
          <cell r="AG272" t="str">
            <v>Mauritius</v>
          </cell>
          <cell r="AH272" t="str">
            <v>Mauritius</v>
          </cell>
          <cell r="AI272" t="str">
            <v>Mauritius</v>
          </cell>
          <cell r="AJ272" t="str">
            <v>Mauritius</v>
          </cell>
          <cell r="AK272" t="str">
            <v>Mauritius</v>
          </cell>
          <cell r="AL272" t="str">
            <v>Mauritius</v>
          </cell>
          <cell r="AM272" t="str">
            <v>Mauritius</v>
          </cell>
          <cell r="AN272" t="str">
            <v>Mauritius</v>
          </cell>
          <cell r="AO272" t="str">
            <v>Mauritius</v>
          </cell>
          <cell r="AP272" t="str">
            <v>Mauritius</v>
          </cell>
          <cell r="AQ272" t="str">
            <v>Mauritius</v>
          </cell>
          <cell r="AR272" t="str">
            <v>Mauritius</v>
          </cell>
          <cell r="AS272" t="str">
            <v>Mauritius</v>
          </cell>
          <cell r="AT272" t="str">
            <v>Mauritius</v>
          </cell>
        </row>
        <row r="273">
          <cell r="B273">
            <v>2008</v>
          </cell>
          <cell r="C273" t="str">
            <v>BiocapTotGHA</v>
          </cell>
          <cell r="G273" t="str">
            <v>The former Yugoslav Republic of Macedonia</v>
          </cell>
          <cell r="H273" t="str">
            <v>The former Yugoslav Republic of Macedonia</v>
          </cell>
          <cell r="I273" t="str">
            <v>The former Yugoslav Republic of Macedonia</v>
          </cell>
          <cell r="J273" t="str">
            <v>The former Yugoslav Republic of Macedonia</v>
          </cell>
          <cell r="K273" t="str">
            <v>The former Yugoslav Republic of Macedonia</v>
          </cell>
          <cell r="L273" t="str">
            <v>The former Yugoslav Republic of Macedonia</v>
          </cell>
          <cell r="M273" t="str">
            <v>The former Yugoslav Republic of Macedonia</v>
          </cell>
          <cell r="N273" t="str">
            <v>The former Yugoslav Republic of Macedonia</v>
          </cell>
          <cell r="O273" t="str">
            <v>The former Yugoslav Republic of Macedonia</v>
          </cell>
          <cell r="P273" t="str">
            <v>The former Yugoslav Republic of Macedonia</v>
          </cell>
          <cell r="Q273" t="str">
            <v>The former Yugoslav Republic of Macedonia</v>
          </cell>
          <cell r="R273" t="str">
            <v>The former Yugoslav Republic of Macedonia</v>
          </cell>
          <cell r="S273" t="str">
            <v>The former Yugoslav Republic of Macedonia</v>
          </cell>
          <cell r="T273" t="str">
            <v>The former Yugoslav Republic of Macedonia</v>
          </cell>
          <cell r="U273" t="str">
            <v>The former Yugoslav Republic of Macedonia</v>
          </cell>
          <cell r="V273" t="str">
            <v>The former Yugoslav Republic of Macedonia</v>
          </cell>
          <cell r="W273" t="str">
            <v>The former Yugoslav Republic of Macedonia</v>
          </cell>
          <cell r="X273" t="str">
            <v>The former Yugoslav Republic of Macedonia</v>
          </cell>
          <cell r="Y273" t="str">
            <v>The former Yugoslav Republic of Macedonia</v>
          </cell>
          <cell r="Z273" t="str">
            <v>The former Yugoslav Republic of Macedonia</v>
          </cell>
          <cell r="AA273" t="str">
            <v>The former Yugoslav Republic of Macedonia</v>
          </cell>
          <cell r="AB273" t="str">
            <v>The former Yugoslav Republic of Macedonia</v>
          </cell>
          <cell r="AC273" t="str">
            <v>The former Yugoslav Republic of Macedonia</v>
          </cell>
          <cell r="AD273" t="str">
            <v>The former Yugoslav Republic of Macedonia</v>
          </cell>
          <cell r="AE273" t="str">
            <v>The former Yugoslav Republic of Macedonia</v>
          </cell>
          <cell r="AF273" t="str">
            <v>The former Yugoslav Republic of Macedonia</v>
          </cell>
          <cell r="AG273" t="str">
            <v>The former Yugoslav Republic of Macedonia</v>
          </cell>
          <cell r="AH273" t="str">
            <v>The former Yugoslav Republic of Macedonia</v>
          </cell>
          <cell r="AI273" t="str">
            <v>The former Yugoslav Republic of Macedonia</v>
          </cell>
          <cell r="AJ273" t="str">
            <v>The former Yugoslav Republic of Macedonia</v>
          </cell>
          <cell r="AK273" t="str">
            <v>The former Yugoslav Republic of Macedonia</v>
          </cell>
          <cell r="AL273" t="str">
            <v>The former Yugoslav Republic of Macedonia</v>
          </cell>
          <cell r="AM273" t="str">
            <v>The former Yugoslav Republic of Macedonia</v>
          </cell>
          <cell r="AN273" t="str">
            <v>The former Yugoslav Republic of Macedonia</v>
          </cell>
          <cell r="AO273" t="str">
            <v>The former Yugoslav Republic of Macedonia</v>
          </cell>
          <cell r="AP273" t="str">
            <v>The former Yugoslav Republic of Macedonia</v>
          </cell>
          <cell r="AQ273" t="str">
            <v>The former Yugoslav Republic of Macedonia</v>
          </cell>
          <cell r="AR273" t="str">
            <v>The former Yugoslav Republic of Macedonia</v>
          </cell>
          <cell r="AS273" t="str">
            <v>The former Yugoslav Republic of Macedonia</v>
          </cell>
          <cell r="AT273" t="str">
            <v>The former Yugoslav Republic of Macedonia</v>
          </cell>
        </row>
        <row r="274">
          <cell r="B274">
            <v>2008</v>
          </cell>
          <cell r="C274" t="str">
            <v>BiocapTotGHA</v>
          </cell>
          <cell r="G274" t="str">
            <v>Jamaica</v>
          </cell>
          <cell r="H274" t="str">
            <v>Jamaica</v>
          </cell>
          <cell r="I274" t="str">
            <v>Jamaica</v>
          </cell>
          <cell r="J274" t="str">
            <v>Jamaica</v>
          </cell>
          <cell r="K274" t="str">
            <v>Jamaica</v>
          </cell>
          <cell r="L274" t="str">
            <v>Jamaica</v>
          </cell>
          <cell r="M274" t="str">
            <v>Jamaica</v>
          </cell>
          <cell r="N274" t="str">
            <v>Jamaica</v>
          </cell>
          <cell r="O274" t="str">
            <v>Jamaica</v>
          </cell>
          <cell r="P274" t="str">
            <v>Jamaica</v>
          </cell>
          <cell r="Q274" t="str">
            <v>Jamaica</v>
          </cell>
          <cell r="R274" t="str">
            <v>Jamaica</v>
          </cell>
          <cell r="S274" t="str">
            <v>Jamaica</v>
          </cell>
          <cell r="T274" t="str">
            <v>Jamaica</v>
          </cell>
          <cell r="U274" t="str">
            <v>Jamaica</v>
          </cell>
          <cell r="V274" t="str">
            <v>Jamaica</v>
          </cell>
          <cell r="W274" t="str">
            <v>Jamaica</v>
          </cell>
          <cell r="X274" t="str">
            <v>Jamaica</v>
          </cell>
          <cell r="Y274" t="str">
            <v>Jamaica</v>
          </cell>
          <cell r="Z274" t="str">
            <v>Jamaica</v>
          </cell>
          <cell r="AA274" t="str">
            <v>Jamaica</v>
          </cell>
          <cell r="AB274" t="str">
            <v>Jamaica</v>
          </cell>
          <cell r="AC274" t="str">
            <v>Jamaica</v>
          </cell>
          <cell r="AD274" t="str">
            <v>Jamaica</v>
          </cell>
          <cell r="AE274" t="str">
            <v>Jamaica</v>
          </cell>
          <cell r="AF274" t="str">
            <v>Jamaica</v>
          </cell>
          <cell r="AG274" t="str">
            <v>Jamaica</v>
          </cell>
          <cell r="AH274" t="str">
            <v>Jamaica</v>
          </cell>
          <cell r="AI274" t="str">
            <v>Jamaica</v>
          </cell>
          <cell r="AJ274" t="str">
            <v>Jamaica</v>
          </cell>
          <cell r="AK274" t="str">
            <v>Jamaica</v>
          </cell>
          <cell r="AL274" t="str">
            <v>Jamaica</v>
          </cell>
          <cell r="AM274" t="str">
            <v>Jamaica</v>
          </cell>
          <cell r="AN274" t="str">
            <v>Jamaica</v>
          </cell>
          <cell r="AO274" t="str">
            <v>Jamaica</v>
          </cell>
          <cell r="AP274" t="str">
            <v>Jamaica</v>
          </cell>
          <cell r="AQ274" t="str">
            <v>Jamaica</v>
          </cell>
          <cell r="AR274" t="str">
            <v>Jamaica</v>
          </cell>
          <cell r="AS274" t="str">
            <v>Jamaica</v>
          </cell>
          <cell r="AT274" t="str">
            <v>Jamaica</v>
          </cell>
        </row>
        <row r="275">
          <cell r="B275">
            <v>2008</v>
          </cell>
          <cell r="C275" t="str">
            <v>BiocapTotGHA</v>
          </cell>
          <cell r="G275" t="str">
            <v>Peru</v>
          </cell>
          <cell r="H275" t="str">
            <v>Peru</v>
          </cell>
          <cell r="I275" t="str">
            <v>Peru</v>
          </cell>
          <cell r="J275" t="str">
            <v>Peru</v>
          </cell>
          <cell r="K275" t="str">
            <v>Peru</v>
          </cell>
          <cell r="L275" t="str">
            <v>Peru</v>
          </cell>
          <cell r="M275" t="str">
            <v>Peru</v>
          </cell>
          <cell r="N275" t="str">
            <v>Peru</v>
          </cell>
          <cell r="O275" t="str">
            <v>Peru</v>
          </cell>
          <cell r="P275" t="str">
            <v>Peru</v>
          </cell>
          <cell r="Q275" t="str">
            <v>Peru</v>
          </cell>
          <cell r="R275" t="str">
            <v>Peru</v>
          </cell>
          <cell r="S275" t="str">
            <v>Peru</v>
          </cell>
          <cell r="T275" t="str">
            <v>Peru</v>
          </cell>
          <cell r="U275" t="str">
            <v>Peru</v>
          </cell>
          <cell r="V275" t="str">
            <v>Peru</v>
          </cell>
          <cell r="W275" t="str">
            <v>Peru</v>
          </cell>
          <cell r="X275" t="str">
            <v>Peru</v>
          </cell>
          <cell r="Y275" t="str">
            <v>Peru</v>
          </cell>
          <cell r="Z275" t="str">
            <v>Peru</v>
          </cell>
          <cell r="AA275" t="str">
            <v>Peru</v>
          </cell>
          <cell r="AB275" t="str">
            <v>Peru</v>
          </cell>
          <cell r="AC275" t="str">
            <v>Peru</v>
          </cell>
          <cell r="AD275" t="str">
            <v>Peru</v>
          </cell>
          <cell r="AE275" t="str">
            <v>Peru</v>
          </cell>
          <cell r="AF275" t="str">
            <v>Peru</v>
          </cell>
          <cell r="AG275" t="str">
            <v>Peru</v>
          </cell>
          <cell r="AH275" t="str">
            <v>Peru</v>
          </cell>
          <cell r="AI275" t="str">
            <v>Peru</v>
          </cell>
          <cell r="AJ275" t="str">
            <v>Peru</v>
          </cell>
          <cell r="AK275" t="str">
            <v>Peru</v>
          </cell>
          <cell r="AL275" t="str">
            <v>Peru</v>
          </cell>
          <cell r="AM275" t="str">
            <v>Peru</v>
          </cell>
          <cell r="AN275" t="str">
            <v>Peru</v>
          </cell>
          <cell r="AO275" t="str">
            <v>Peru</v>
          </cell>
          <cell r="AP275" t="str">
            <v>Peru</v>
          </cell>
          <cell r="AQ275" t="str">
            <v>Peru</v>
          </cell>
          <cell r="AR275" t="str">
            <v>Peru</v>
          </cell>
          <cell r="AS275" t="str">
            <v>Peru</v>
          </cell>
          <cell r="AT275" t="str">
            <v>Peru</v>
          </cell>
        </row>
        <row r="276">
          <cell r="B276">
            <v>2008</v>
          </cell>
          <cell r="C276" t="str">
            <v>BiocapTotGHA</v>
          </cell>
          <cell r="G276" t="str">
            <v>Dominica</v>
          </cell>
          <cell r="H276" t="str">
            <v>Dominica</v>
          </cell>
          <cell r="I276" t="str">
            <v>Dominica</v>
          </cell>
          <cell r="J276" t="str">
            <v>Dominica</v>
          </cell>
          <cell r="K276" t="str">
            <v>Dominica</v>
          </cell>
          <cell r="L276" t="str">
            <v>Dominica</v>
          </cell>
          <cell r="M276" t="str">
            <v>Dominica</v>
          </cell>
          <cell r="N276" t="str">
            <v>Dominica</v>
          </cell>
          <cell r="O276" t="str">
            <v>Dominica</v>
          </cell>
          <cell r="P276" t="str">
            <v>Dominica</v>
          </cell>
          <cell r="Q276" t="str">
            <v>Dominica</v>
          </cell>
          <cell r="R276" t="str">
            <v>Dominica</v>
          </cell>
          <cell r="S276" t="str">
            <v>Dominica</v>
          </cell>
          <cell r="T276" t="str">
            <v>Dominica</v>
          </cell>
          <cell r="U276" t="str">
            <v>Dominica</v>
          </cell>
          <cell r="V276" t="str">
            <v>Dominica</v>
          </cell>
          <cell r="W276" t="str">
            <v>Dominica</v>
          </cell>
          <cell r="X276" t="str">
            <v>Dominica</v>
          </cell>
          <cell r="Y276" t="str">
            <v>Dominica</v>
          </cell>
          <cell r="Z276" t="str">
            <v>Dominica</v>
          </cell>
          <cell r="AA276" t="str">
            <v>Dominica</v>
          </cell>
          <cell r="AB276" t="str">
            <v>Dominica</v>
          </cell>
          <cell r="AC276" t="str">
            <v>Dominica</v>
          </cell>
          <cell r="AD276" t="str">
            <v>Dominica</v>
          </cell>
          <cell r="AE276" t="str">
            <v>Dominica</v>
          </cell>
          <cell r="AF276" t="str">
            <v>Dominica</v>
          </cell>
          <cell r="AG276" t="str">
            <v>Dominica</v>
          </cell>
          <cell r="AH276" t="str">
            <v>Dominica</v>
          </cell>
          <cell r="AI276" t="str">
            <v>Dominica</v>
          </cell>
          <cell r="AJ276" t="str">
            <v>Dominica</v>
          </cell>
          <cell r="AK276" t="str">
            <v>Dominica</v>
          </cell>
          <cell r="AL276" t="str">
            <v>Dominica</v>
          </cell>
          <cell r="AM276" t="str">
            <v>Dominica</v>
          </cell>
          <cell r="AN276" t="str">
            <v>Dominica</v>
          </cell>
          <cell r="AO276" t="str">
            <v>Dominica</v>
          </cell>
          <cell r="AP276" t="str">
            <v>Dominica</v>
          </cell>
          <cell r="AQ276" t="str">
            <v>Dominica</v>
          </cell>
          <cell r="AR276" t="str">
            <v>Dominica</v>
          </cell>
          <cell r="AS276" t="str">
            <v>Dominica</v>
          </cell>
          <cell r="AT276" t="str">
            <v>Dominica</v>
          </cell>
        </row>
        <row r="277">
          <cell r="B277">
            <v>2008</v>
          </cell>
          <cell r="C277" t="str">
            <v>BiocapTotGHA</v>
          </cell>
          <cell r="G277" t="str">
            <v>Saint Lucia</v>
          </cell>
          <cell r="H277" t="str">
            <v>Saint Lucia</v>
          </cell>
          <cell r="I277" t="str">
            <v>Saint Lucia</v>
          </cell>
          <cell r="J277" t="str">
            <v>Saint Lucia</v>
          </cell>
          <cell r="K277" t="str">
            <v>Saint Lucia</v>
          </cell>
          <cell r="L277" t="str">
            <v>Saint Lucia</v>
          </cell>
          <cell r="M277" t="str">
            <v>Saint Lucia</v>
          </cell>
          <cell r="N277" t="str">
            <v>Saint Lucia</v>
          </cell>
          <cell r="O277" t="str">
            <v>Saint Lucia</v>
          </cell>
          <cell r="P277" t="str">
            <v>Saint Lucia</v>
          </cell>
          <cell r="Q277" t="str">
            <v>Saint Lucia</v>
          </cell>
          <cell r="R277" t="str">
            <v>Saint Lucia</v>
          </cell>
          <cell r="S277" t="str">
            <v>Saint Lucia</v>
          </cell>
          <cell r="T277" t="str">
            <v>Saint Lucia</v>
          </cell>
          <cell r="U277" t="str">
            <v>Saint Lucia</v>
          </cell>
          <cell r="V277" t="str">
            <v>Saint Lucia</v>
          </cell>
          <cell r="W277" t="str">
            <v>Saint Lucia</v>
          </cell>
          <cell r="X277" t="str">
            <v>Saint Lucia</v>
          </cell>
          <cell r="Y277" t="str">
            <v>Saint Lucia</v>
          </cell>
          <cell r="Z277" t="str">
            <v>Saint Lucia</v>
          </cell>
          <cell r="AA277" t="str">
            <v>Saint Lucia</v>
          </cell>
          <cell r="AB277" t="str">
            <v>Saint Lucia</v>
          </cell>
          <cell r="AC277" t="str">
            <v>Saint Lucia</v>
          </cell>
          <cell r="AD277" t="str">
            <v>Saint Lucia</v>
          </cell>
          <cell r="AE277" t="str">
            <v>Saint Lucia</v>
          </cell>
          <cell r="AF277" t="str">
            <v>Saint Lucia</v>
          </cell>
          <cell r="AG277" t="str">
            <v>Saint Lucia</v>
          </cell>
          <cell r="AH277" t="str">
            <v>Saint Lucia</v>
          </cell>
          <cell r="AI277" t="str">
            <v>Saint Lucia</v>
          </cell>
          <cell r="AJ277" t="str">
            <v>Saint Lucia</v>
          </cell>
          <cell r="AK277" t="str">
            <v>Saint Lucia</v>
          </cell>
          <cell r="AL277" t="str">
            <v>Saint Lucia</v>
          </cell>
          <cell r="AM277" t="str">
            <v>Saint Lucia</v>
          </cell>
          <cell r="AN277" t="str">
            <v>Saint Lucia</v>
          </cell>
          <cell r="AO277" t="str">
            <v>Saint Lucia</v>
          </cell>
          <cell r="AP277" t="str">
            <v>Saint Lucia</v>
          </cell>
          <cell r="AQ277" t="str">
            <v>Saint Lucia</v>
          </cell>
          <cell r="AR277" t="str">
            <v>Saint Lucia</v>
          </cell>
          <cell r="AS277" t="str">
            <v>Saint Lucia</v>
          </cell>
          <cell r="AT277" t="str">
            <v>Saint Lucia</v>
          </cell>
        </row>
        <row r="278">
          <cell r="B278">
            <v>2008</v>
          </cell>
          <cell r="C278" t="str">
            <v>BiocapTotGHA</v>
          </cell>
          <cell r="G278" t="str">
            <v>Ecuador</v>
          </cell>
          <cell r="H278" t="str">
            <v>Ecuador</v>
          </cell>
          <cell r="I278" t="str">
            <v>Ecuador</v>
          </cell>
          <cell r="J278" t="str">
            <v>Ecuador</v>
          </cell>
          <cell r="K278" t="str">
            <v>Ecuador</v>
          </cell>
          <cell r="L278" t="str">
            <v>Ecuador</v>
          </cell>
          <cell r="M278" t="str">
            <v>Ecuador</v>
          </cell>
          <cell r="N278" t="str">
            <v>Ecuador</v>
          </cell>
          <cell r="O278" t="str">
            <v>Ecuador</v>
          </cell>
          <cell r="P278" t="str">
            <v>Ecuador</v>
          </cell>
          <cell r="Q278" t="str">
            <v>Ecuador</v>
          </cell>
          <cell r="R278" t="str">
            <v>Ecuador</v>
          </cell>
          <cell r="S278" t="str">
            <v>Ecuador</v>
          </cell>
          <cell r="T278" t="str">
            <v>Ecuador</v>
          </cell>
          <cell r="U278" t="str">
            <v>Ecuador</v>
          </cell>
          <cell r="V278" t="str">
            <v>Ecuador</v>
          </cell>
          <cell r="W278" t="str">
            <v>Ecuador</v>
          </cell>
          <cell r="X278" t="str">
            <v>Ecuador</v>
          </cell>
          <cell r="Y278" t="str">
            <v>Ecuador</v>
          </cell>
          <cell r="Z278" t="str">
            <v>Ecuador</v>
          </cell>
          <cell r="AA278" t="str">
            <v>Ecuador</v>
          </cell>
          <cell r="AB278" t="str">
            <v>Ecuador</v>
          </cell>
          <cell r="AC278" t="str">
            <v>Ecuador</v>
          </cell>
          <cell r="AD278" t="str">
            <v>Ecuador</v>
          </cell>
          <cell r="AE278" t="str">
            <v>Ecuador</v>
          </cell>
          <cell r="AF278" t="str">
            <v>Ecuador</v>
          </cell>
          <cell r="AG278" t="str">
            <v>Ecuador</v>
          </cell>
          <cell r="AH278" t="str">
            <v>Ecuador</v>
          </cell>
          <cell r="AI278" t="str">
            <v>Ecuador</v>
          </cell>
          <cell r="AJ278" t="str">
            <v>Ecuador</v>
          </cell>
          <cell r="AK278" t="str">
            <v>Ecuador</v>
          </cell>
          <cell r="AL278" t="str">
            <v>Ecuador</v>
          </cell>
          <cell r="AM278" t="str">
            <v>Ecuador</v>
          </cell>
          <cell r="AN278" t="str">
            <v>Ecuador</v>
          </cell>
          <cell r="AO278" t="str">
            <v>Ecuador</v>
          </cell>
          <cell r="AP278" t="str">
            <v>Ecuador</v>
          </cell>
          <cell r="AQ278" t="str">
            <v>Ecuador</v>
          </cell>
          <cell r="AR278" t="str">
            <v>Ecuador</v>
          </cell>
          <cell r="AS278" t="str">
            <v>Ecuador</v>
          </cell>
          <cell r="AT278" t="str">
            <v>Ecuador</v>
          </cell>
        </row>
        <row r="279">
          <cell r="B279">
            <v>2008</v>
          </cell>
          <cell r="C279" t="str">
            <v>BiocapTotGHA</v>
          </cell>
          <cell r="G279" t="str">
            <v>Brazil</v>
          </cell>
          <cell r="H279" t="str">
            <v>Brazil</v>
          </cell>
          <cell r="I279" t="str">
            <v>Brazil</v>
          </cell>
          <cell r="J279" t="str">
            <v>Brazil</v>
          </cell>
          <cell r="K279" t="str">
            <v>Brazil</v>
          </cell>
          <cell r="L279" t="str">
            <v>Brazil</v>
          </cell>
          <cell r="M279" t="str">
            <v>Brazil</v>
          </cell>
          <cell r="N279" t="str">
            <v>Brazil</v>
          </cell>
          <cell r="O279" t="str">
            <v>Brazil</v>
          </cell>
          <cell r="P279" t="str">
            <v>Brazil</v>
          </cell>
          <cell r="Q279" t="str">
            <v>Brazil</v>
          </cell>
          <cell r="R279" t="str">
            <v>Brazil</v>
          </cell>
          <cell r="S279" t="str">
            <v>Brazil</v>
          </cell>
          <cell r="T279" t="str">
            <v>Brazil</v>
          </cell>
          <cell r="U279" t="str">
            <v>Brazil</v>
          </cell>
          <cell r="V279" t="str">
            <v>Brazil</v>
          </cell>
          <cell r="W279" t="str">
            <v>Brazil</v>
          </cell>
          <cell r="X279" t="str">
            <v>Brazil</v>
          </cell>
          <cell r="Y279" t="str">
            <v>Brazil</v>
          </cell>
          <cell r="Z279" t="str">
            <v>Brazil</v>
          </cell>
          <cell r="AA279" t="str">
            <v>Brazil</v>
          </cell>
          <cell r="AB279" t="str">
            <v>Brazil</v>
          </cell>
          <cell r="AC279" t="str">
            <v>Brazil</v>
          </cell>
          <cell r="AD279" t="str">
            <v>Brazil</v>
          </cell>
          <cell r="AE279" t="str">
            <v>Brazil</v>
          </cell>
          <cell r="AF279" t="str">
            <v>Brazil</v>
          </cell>
          <cell r="AG279" t="str">
            <v>Brazil</v>
          </cell>
          <cell r="AH279" t="str">
            <v>Brazil</v>
          </cell>
          <cell r="AI279" t="str">
            <v>Brazil</v>
          </cell>
          <cell r="AJ279" t="str">
            <v>Brazil</v>
          </cell>
          <cell r="AK279" t="str">
            <v>Brazil</v>
          </cell>
          <cell r="AL279" t="str">
            <v>Brazil</v>
          </cell>
          <cell r="AM279" t="str">
            <v>Brazil</v>
          </cell>
          <cell r="AN279" t="str">
            <v>Brazil</v>
          </cell>
          <cell r="AO279" t="str">
            <v>Brazil</v>
          </cell>
          <cell r="AP279" t="str">
            <v>Brazil</v>
          </cell>
          <cell r="AQ279" t="str">
            <v>Brazil</v>
          </cell>
          <cell r="AR279" t="str">
            <v>Brazil</v>
          </cell>
          <cell r="AS279" t="str">
            <v>Brazil</v>
          </cell>
          <cell r="AT279" t="str">
            <v>Brazil</v>
          </cell>
        </row>
        <row r="280">
          <cell r="B280">
            <v>2008</v>
          </cell>
          <cell r="C280" t="str">
            <v>BiocapTotGHA</v>
          </cell>
          <cell r="G280" t="str">
            <v>Saint Vincent and the Grenadines</v>
          </cell>
          <cell r="H280" t="str">
            <v>Saint Vincent and the Grenadines</v>
          </cell>
          <cell r="I280" t="str">
            <v>Saint Vincent and the Grenadines</v>
          </cell>
          <cell r="J280" t="str">
            <v>Saint Vincent and the Grenadines</v>
          </cell>
          <cell r="K280" t="str">
            <v>Saint Vincent and the Grenadines</v>
          </cell>
          <cell r="L280" t="str">
            <v>Saint Vincent and the Grenadines</v>
          </cell>
          <cell r="M280" t="str">
            <v>Saint Vincent and the Grenadines</v>
          </cell>
          <cell r="N280" t="str">
            <v>Saint Vincent and the Grenadines</v>
          </cell>
          <cell r="O280" t="str">
            <v>Saint Vincent and the Grenadines</v>
          </cell>
          <cell r="P280" t="str">
            <v>Saint Vincent and the Grenadines</v>
          </cell>
          <cell r="Q280" t="str">
            <v>Saint Vincent and the Grenadines</v>
          </cell>
          <cell r="R280" t="str">
            <v>Saint Vincent and the Grenadines</v>
          </cell>
          <cell r="S280" t="str">
            <v>Saint Vincent and the Grenadines</v>
          </cell>
          <cell r="T280" t="str">
            <v>Saint Vincent and the Grenadines</v>
          </cell>
          <cell r="U280" t="str">
            <v>Saint Vincent and the Grenadines</v>
          </cell>
          <cell r="V280" t="str">
            <v>Saint Vincent and the Grenadines</v>
          </cell>
          <cell r="W280" t="str">
            <v>Saint Vincent and the Grenadines</v>
          </cell>
          <cell r="X280" t="str">
            <v>Saint Vincent and the Grenadines</v>
          </cell>
          <cell r="Y280" t="str">
            <v>Saint Vincent and the Grenadines</v>
          </cell>
          <cell r="Z280" t="str">
            <v>Saint Vincent and the Grenadines</v>
          </cell>
          <cell r="AA280" t="str">
            <v>Saint Vincent and the Grenadines</v>
          </cell>
          <cell r="AB280" t="str">
            <v>Saint Vincent and the Grenadines</v>
          </cell>
          <cell r="AC280" t="str">
            <v>Saint Vincent and the Grenadines</v>
          </cell>
          <cell r="AD280" t="str">
            <v>Saint Vincent and the Grenadines</v>
          </cell>
          <cell r="AE280" t="str">
            <v>Saint Vincent and the Grenadines</v>
          </cell>
          <cell r="AF280" t="str">
            <v>Saint Vincent and the Grenadines</v>
          </cell>
          <cell r="AG280" t="str">
            <v>Saint Vincent and the Grenadines</v>
          </cell>
          <cell r="AH280" t="str">
            <v>Saint Vincent and the Grenadines</v>
          </cell>
          <cell r="AI280" t="str">
            <v>Saint Vincent and the Grenadines</v>
          </cell>
          <cell r="AJ280" t="str">
            <v>Saint Vincent and the Grenadines</v>
          </cell>
          <cell r="AK280" t="str">
            <v>Saint Vincent and the Grenadines</v>
          </cell>
          <cell r="AL280" t="str">
            <v>Saint Vincent and the Grenadines</v>
          </cell>
          <cell r="AM280" t="str">
            <v>Saint Vincent and the Grenadines</v>
          </cell>
          <cell r="AN280" t="str">
            <v>Saint Vincent and the Grenadines</v>
          </cell>
          <cell r="AO280" t="str">
            <v>Saint Vincent and the Grenadines</v>
          </cell>
          <cell r="AP280" t="str">
            <v>Saint Vincent and the Grenadines</v>
          </cell>
          <cell r="AQ280" t="str">
            <v>Saint Vincent and the Grenadines</v>
          </cell>
          <cell r="AR280" t="str">
            <v>Saint Vincent and the Grenadines</v>
          </cell>
          <cell r="AS280" t="str">
            <v>Saint Vincent and the Grenadines</v>
          </cell>
          <cell r="AT280" t="str">
            <v>Saint Vincent and the Grenadines</v>
          </cell>
        </row>
        <row r="281">
          <cell r="B281">
            <v>2008</v>
          </cell>
          <cell r="C281" t="str">
            <v>BiocapTotGHA</v>
          </cell>
          <cell r="G281" t="str">
            <v>Armenia</v>
          </cell>
          <cell r="H281" t="str">
            <v>Armenia</v>
          </cell>
          <cell r="I281" t="str">
            <v>Armenia</v>
          </cell>
          <cell r="J281" t="str">
            <v>Armenia</v>
          </cell>
          <cell r="K281" t="str">
            <v>Armenia</v>
          </cell>
          <cell r="L281" t="str">
            <v>Armenia</v>
          </cell>
          <cell r="M281" t="str">
            <v>Armenia</v>
          </cell>
          <cell r="N281" t="str">
            <v>Armenia</v>
          </cell>
          <cell r="O281" t="str">
            <v>Armenia</v>
          </cell>
          <cell r="P281" t="str">
            <v>Armenia</v>
          </cell>
          <cell r="Q281" t="str">
            <v>Armenia</v>
          </cell>
          <cell r="R281" t="str">
            <v>Armenia</v>
          </cell>
          <cell r="S281" t="str">
            <v>Armenia</v>
          </cell>
          <cell r="T281" t="str">
            <v>Armenia</v>
          </cell>
          <cell r="U281" t="str">
            <v>Armenia</v>
          </cell>
          <cell r="V281" t="str">
            <v>Armenia</v>
          </cell>
          <cell r="W281" t="str">
            <v>Armenia</v>
          </cell>
          <cell r="X281" t="str">
            <v>Armenia</v>
          </cell>
          <cell r="Y281" t="str">
            <v>Armenia</v>
          </cell>
          <cell r="Z281" t="str">
            <v>Armenia</v>
          </cell>
          <cell r="AA281" t="str">
            <v>Armenia</v>
          </cell>
          <cell r="AB281" t="str">
            <v>Armenia</v>
          </cell>
          <cell r="AC281" t="str">
            <v>Armenia</v>
          </cell>
          <cell r="AD281" t="str">
            <v>Armenia</v>
          </cell>
          <cell r="AE281" t="str">
            <v>Armenia</v>
          </cell>
          <cell r="AF281" t="str">
            <v>Armenia</v>
          </cell>
          <cell r="AG281" t="str">
            <v>Armenia</v>
          </cell>
          <cell r="AH281" t="str">
            <v>Armenia</v>
          </cell>
          <cell r="AI281" t="str">
            <v>Armenia</v>
          </cell>
          <cell r="AJ281" t="str">
            <v>Armenia</v>
          </cell>
          <cell r="AK281" t="str">
            <v>Armenia</v>
          </cell>
          <cell r="AL281" t="str">
            <v>Armenia</v>
          </cell>
          <cell r="AM281" t="str">
            <v>Armenia</v>
          </cell>
          <cell r="AN281" t="str">
            <v>Armenia</v>
          </cell>
          <cell r="AO281" t="str">
            <v>Armenia</v>
          </cell>
          <cell r="AP281" t="str">
            <v>Armenia</v>
          </cell>
          <cell r="AQ281" t="str">
            <v>Armenia</v>
          </cell>
          <cell r="AR281" t="str">
            <v>Armenia</v>
          </cell>
          <cell r="AS281" t="str">
            <v>Armenia</v>
          </cell>
          <cell r="AT281" t="str">
            <v>Armenia</v>
          </cell>
        </row>
        <row r="282">
          <cell r="B282">
            <v>2008</v>
          </cell>
          <cell r="C282" t="str">
            <v>BiocapTotGHA</v>
          </cell>
          <cell r="G282" t="str">
            <v>Colombia</v>
          </cell>
          <cell r="H282" t="str">
            <v>Colombia</v>
          </cell>
          <cell r="I282" t="str">
            <v>Colombia</v>
          </cell>
          <cell r="J282" t="str">
            <v>Colombia</v>
          </cell>
          <cell r="K282" t="str">
            <v>Colombia</v>
          </cell>
          <cell r="L282" t="str">
            <v>Colombia</v>
          </cell>
          <cell r="M282" t="str">
            <v>Colombia</v>
          </cell>
          <cell r="N282" t="str">
            <v>Colombia</v>
          </cell>
          <cell r="O282" t="str">
            <v>Colombia</v>
          </cell>
          <cell r="P282" t="str">
            <v>Colombia</v>
          </cell>
          <cell r="Q282" t="str">
            <v>Colombia</v>
          </cell>
          <cell r="R282" t="str">
            <v>Colombia</v>
          </cell>
          <cell r="S282" t="str">
            <v>Colombia</v>
          </cell>
          <cell r="T282" t="str">
            <v>Colombia</v>
          </cell>
          <cell r="U282" t="str">
            <v>Colombia</v>
          </cell>
          <cell r="V282" t="str">
            <v>Colombia</v>
          </cell>
          <cell r="W282" t="str">
            <v>Colombia</v>
          </cell>
          <cell r="X282" t="str">
            <v>Colombia</v>
          </cell>
          <cell r="Y282" t="str">
            <v>Colombia</v>
          </cell>
          <cell r="Z282" t="str">
            <v>Colombia</v>
          </cell>
          <cell r="AA282" t="str">
            <v>Colombia</v>
          </cell>
          <cell r="AB282" t="str">
            <v>Colombia</v>
          </cell>
          <cell r="AC282" t="str">
            <v>Colombia</v>
          </cell>
          <cell r="AD282" t="str">
            <v>Colombia</v>
          </cell>
          <cell r="AE282" t="str">
            <v>Colombia</v>
          </cell>
          <cell r="AF282" t="str">
            <v>Colombia</v>
          </cell>
          <cell r="AG282" t="str">
            <v>Colombia</v>
          </cell>
          <cell r="AH282" t="str">
            <v>Colombia</v>
          </cell>
          <cell r="AI282" t="str">
            <v>Colombia</v>
          </cell>
          <cell r="AJ282" t="str">
            <v>Colombia</v>
          </cell>
          <cell r="AK282" t="str">
            <v>Colombia</v>
          </cell>
          <cell r="AL282" t="str">
            <v>Colombia</v>
          </cell>
          <cell r="AM282" t="str">
            <v>Colombia</v>
          </cell>
          <cell r="AN282" t="str">
            <v>Colombia</v>
          </cell>
          <cell r="AO282" t="str">
            <v>Colombia</v>
          </cell>
          <cell r="AP282" t="str">
            <v>Colombia</v>
          </cell>
          <cell r="AQ282" t="str">
            <v>Colombia</v>
          </cell>
          <cell r="AR282" t="str">
            <v>Colombia</v>
          </cell>
          <cell r="AS282" t="str">
            <v>Colombia</v>
          </cell>
          <cell r="AT282" t="str">
            <v>Colombia</v>
          </cell>
        </row>
        <row r="283">
          <cell r="B283">
            <v>2008</v>
          </cell>
          <cell r="C283" t="str">
            <v>BiocapTotGHA</v>
          </cell>
          <cell r="G283" t="str">
            <v>Iran (Islamic Republic of)</v>
          </cell>
          <cell r="H283" t="str">
            <v>Iran (Islamic Republic of)</v>
          </cell>
          <cell r="I283" t="str">
            <v>Iran (Islamic Republic of)</v>
          </cell>
          <cell r="J283" t="str">
            <v>Iran (Islamic Republic of)</v>
          </cell>
          <cell r="K283" t="str">
            <v>Iran (Islamic Republic of)</v>
          </cell>
          <cell r="L283" t="str">
            <v>Iran (Islamic Republic of)</v>
          </cell>
          <cell r="M283" t="str">
            <v>Iran (Islamic Republic of)</v>
          </cell>
          <cell r="N283" t="str">
            <v>Iran (Islamic Republic of)</v>
          </cell>
          <cell r="O283" t="str">
            <v>Iran (Islamic Republic of)</v>
          </cell>
          <cell r="P283" t="str">
            <v>Iran (Islamic Republic of)</v>
          </cell>
          <cell r="Q283" t="str">
            <v>Iran (Islamic Republic of)</v>
          </cell>
          <cell r="R283" t="str">
            <v>Iran (Islamic Republic of)</v>
          </cell>
          <cell r="S283" t="str">
            <v>Iran (Islamic Republic of)</v>
          </cell>
          <cell r="T283" t="str">
            <v>Iran (Islamic Republic of)</v>
          </cell>
          <cell r="U283" t="str">
            <v>Iran (Islamic Republic of)</v>
          </cell>
          <cell r="V283" t="str">
            <v>Iran (Islamic Republic of)</v>
          </cell>
          <cell r="W283" t="str">
            <v>Iran (Islamic Republic of)</v>
          </cell>
          <cell r="X283" t="str">
            <v>Iran (Islamic Republic of)</v>
          </cell>
          <cell r="Y283" t="str">
            <v>Iran (Islamic Republic of)</v>
          </cell>
          <cell r="Z283" t="str">
            <v>Iran (Islamic Republic of)</v>
          </cell>
          <cell r="AA283" t="str">
            <v>Iran (Islamic Republic of)</v>
          </cell>
          <cell r="AB283" t="str">
            <v>Iran (Islamic Republic of)</v>
          </cell>
          <cell r="AC283" t="str">
            <v>Iran (Islamic Republic of)</v>
          </cell>
          <cell r="AD283" t="str">
            <v>Iran (Islamic Republic of)</v>
          </cell>
          <cell r="AE283" t="str">
            <v>Iran (Islamic Republic of)</v>
          </cell>
          <cell r="AF283" t="str">
            <v>Iran (Islamic Republic of)</v>
          </cell>
          <cell r="AG283" t="str">
            <v>Iran (Islamic Republic of)</v>
          </cell>
          <cell r="AH283" t="str">
            <v>Iran (Islamic Republic of)</v>
          </cell>
          <cell r="AI283" t="str">
            <v>Iran (Islamic Republic of)</v>
          </cell>
          <cell r="AJ283" t="str">
            <v>Iran (Islamic Republic of)</v>
          </cell>
          <cell r="AK283" t="str">
            <v>Iran (Islamic Republic of)</v>
          </cell>
          <cell r="AL283" t="str">
            <v>Iran (Islamic Republic of)</v>
          </cell>
          <cell r="AM283" t="str">
            <v>Iran (Islamic Republic of)</v>
          </cell>
          <cell r="AN283" t="str">
            <v>Iran (Islamic Republic of)</v>
          </cell>
          <cell r="AO283" t="str">
            <v>Iran (Islamic Republic of)</v>
          </cell>
          <cell r="AP283" t="str">
            <v>Iran (Islamic Republic of)</v>
          </cell>
          <cell r="AQ283" t="str">
            <v>Iran (Islamic Republic of)</v>
          </cell>
          <cell r="AR283" t="str">
            <v>Iran (Islamic Republic of)</v>
          </cell>
          <cell r="AS283" t="str">
            <v>Iran (Islamic Republic of)</v>
          </cell>
          <cell r="AT283" t="str">
            <v>Iran (Islamic Republic of)</v>
          </cell>
        </row>
        <row r="284">
          <cell r="B284">
            <v>2008</v>
          </cell>
          <cell r="C284" t="str">
            <v>BiocapTotGHA</v>
          </cell>
          <cell r="G284" t="str">
            <v>Oman</v>
          </cell>
          <cell r="H284" t="str">
            <v>Oman</v>
          </cell>
          <cell r="I284" t="str">
            <v>Oman</v>
          </cell>
          <cell r="J284" t="str">
            <v>Oman</v>
          </cell>
          <cell r="K284" t="str">
            <v>Oman</v>
          </cell>
          <cell r="L284" t="str">
            <v>Oman</v>
          </cell>
          <cell r="M284" t="str">
            <v>Oman</v>
          </cell>
          <cell r="N284" t="str">
            <v>Oman</v>
          </cell>
          <cell r="O284" t="str">
            <v>Oman</v>
          </cell>
          <cell r="P284" t="str">
            <v>Oman</v>
          </cell>
          <cell r="Q284" t="str">
            <v>Oman</v>
          </cell>
          <cell r="R284" t="str">
            <v>Oman</v>
          </cell>
          <cell r="S284" t="str">
            <v>Oman</v>
          </cell>
          <cell r="T284" t="str">
            <v>Oman</v>
          </cell>
          <cell r="U284" t="str">
            <v>Oman</v>
          </cell>
          <cell r="V284" t="str">
            <v>Oman</v>
          </cell>
          <cell r="W284" t="str">
            <v>Oman</v>
          </cell>
          <cell r="X284" t="str">
            <v>Oman</v>
          </cell>
          <cell r="Y284" t="str">
            <v>Oman</v>
          </cell>
          <cell r="Z284" t="str">
            <v>Oman</v>
          </cell>
          <cell r="AA284" t="str">
            <v>Oman</v>
          </cell>
          <cell r="AB284" t="str">
            <v>Oman</v>
          </cell>
          <cell r="AC284" t="str">
            <v>Oman</v>
          </cell>
          <cell r="AD284" t="str">
            <v>Oman</v>
          </cell>
          <cell r="AE284" t="str">
            <v>Oman</v>
          </cell>
          <cell r="AF284" t="str">
            <v>Oman</v>
          </cell>
          <cell r="AG284" t="str">
            <v>Oman</v>
          </cell>
          <cell r="AH284" t="str">
            <v>Oman</v>
          </cell>
          <cell r="AI284" t="str">
            <v>Oman</v>
          </cell>
          <cell r="AJ284" t="str">
            <v>Oman</v>
          </cell>
          <cell r="AK284" t="str">
            <v>Oman</v>
          </cell>
          <cell r="AL284" t="str">
            <v>Oman</v>
          </cell>
          <cell r="AM284" t="str">
            <v>Oman</v>
          </cell>
          <cell r="AN284" t="str">
            <v>Oman</v>
          </cell>
          <cell r="AO284" t="str">
            <v>Oman</v>
          </cell>
          <cell r="AP284" t="str">
            <v>Oman</v>
          </cell>
          <cell r="AQ284" t="str">
            <v>Oman</v>
          </cell>
          <cell r="AR284" t="str">
            <v>Oman</v>
          </cell>
          <cell r="AS284" t="str">
            <v>Oman</v>
          </cell>
          <cell r="AT284" t="str">
            <v>Oman</v>
          </cell>
        </row>
        <row r="285">
          <cell r="B285">
            <v>2008</v>
          </cell>
          <cell r="C285" t="str">
            <v>BiocapTotGHA</v>
          </cell>
          <cell r="G285" t="str">
            <v>Tonga</v>
          </cell>
          <cell r="H285" t="str">
            <v>Tonga</v>
          </cell>
          <cell r="I285" t="str">
            <v>Tonga</v>
          </cell>
          <cell r="J285" t="str">
            <v>Tonga</v>
          </cell>
          <cell r="K285" t="str">
            <v>Tonga</v>
          </cell>
          <cell r="L285" t="str">
            <v>Tonga</v>
          </cell>
          <cell r="M285" t="str">
            <v>Tonga</v>
          </cell>
          <cell r="N285" t="str">
            <v>Tonga</v>
          </cell>
          <cell r="O285" t="str">
            <v>Tonga</v>
          </cell>
          <cell r="P285" t="str">
            <v>Tonga</v>
          </cell>
          <cell r="Q285" t="str">
            <v>Tonga</v>
          </cell>
          <cell r="R285" t="str">
            <v>Tonga</v>
          </cell>
          <cell r="S285" t="str">
            <v>Tonga</v>
          </cell>
          <cell r="T285" t="str">
            <v>Tonga</v>
          </cell>
          <cell r="U285" t="str">
            <v>Tonga</v>
          </cell>
          <cell r="V285" t="str">
            <v>Tonga</v>
          </cell>
          <cell r="W285" t="str">
            <v>Tonga</v>
          </cell>
          <cell r="X285" t="str">
            <v>Tonga</v>
          </cell>
          <cell r="Y285" t="str">
            <v>Tonga</v>
          </cell>
          <cell r="Z285" t="str">
            <v>Tonga</v>
          </cell>
          <cell r="AA285" t="str">
            <v>Tonga</v>
          </cell>
          <cell r="AB285" t="str">
            <v>Tonga</v>
          </cell>
          <cell r="AC285" t="str">
            <v>Tonga</v>
          </cell>
          <cell r="AD285" t="str">
            <v>Tonga</v>
          </cell>
          <cell r="AE285" t="str">
            <v>Tonga</v>
          </cell>
          <cell r="AF285" t="str">
            <v>Tonga</v>
          </cell>
          <cell r="AG285" t="str">
            <v>Tonga</v>
          </cell>
          <cell r="AH285" t="str">
            <v>Tonga</v>
          </cell>
          <cell r="AI285" t="str">
            <v>Tonga</v>
          </cell>
          <cell r="AJ285" t="str">
            <v>Tonga</v>
          </cell>
          <cell r="AK285" t="str">
            <v>Tonga</v>
          </cell>
          <cell r="AL285" t="str">
            <v>Tonga</v>
          </cell>
          <cell r="AM285" t="str">
            <v>Tonga</v>
          </cell>
          <cell r="AN285" t="str">
            <v>Tonga</v>
          </cell>
          <cell r="AO285" t="str">
            <v>Tonga</v>
          </cell>
          <cell r="AP285" t="str">
            <v>Tonga</v>
          </cell>
          <cell r="AQ285" t="str">
            <v>Tonga</v>
          </cell>
          <cell r="AR285" t="str">
            <v>Tonga</v>
          </cell>
          <cell r="AS285" t="str">
            <v>Tonga</v>
          </cell>
          <cell r="AT285" t="str">
            <v>Tonga</v>
          </cell>
        </row>
        <row r="286">
          <cell r="B286">
            <v>2008</v>
          </cell>
          <cell r="C286" t="str">
            <v>BiocapTotGHA</v>
          </cell>
          <cell r="G286" t="str">
            <v>Azerbaijan</v>
          </cell>
          <cell r="H286" t="str">
            <v>Azerbaijan</v>
          </cell>
          <cell r="I286" t="str">
            <v>Azerbaijan</v>
          </cell>
          <cell r="J286" t="str">
            <v>Azerbaijan</v>
          </cell>
          <cell r="K286" t="str">
            <v>Azerbaijan</v>
          </cell>
          <cell r="L286" t="str">
            <v>Azerbaijan</v>
          </cell>
          <cell r="M286" t="str">
            <v>Azerbaijan</v>
          </cell>
          <cell r="N286" t="str">
            <v>Azerbaijan</v>
          </cell>
          <cell r="O286" t="str">
            <v>Azerbaijan</v>
          </cell>
          <cell r="P286" t="str">
            <v>Azerbaijan</v>
          </cell>
          <cell r="Q286" t="str">
            <v>Azerbaijan</v>
          </cell>
          <cell r="R286" t="str">
            <v>Azerbaijan</v>
          </cell>
          <cell r="S286" t="str">
            <v>Azerbaijan</v>
          </cell>
          <cell r="T286" t="str">
            <v>Azerbaijan</v>
          </cell>
          <cell r="U286" t="str">
            <v>Azerbaijan</v>
          </cell>
          <cell r="V286" t="str">
            <v>Azerbaijan</v>
          </cell>
          <cell r="W286" t="str">
            <v>Azerbaijan</v>
          </cell>
          <cell r="X286" t="str">
            <v>Azerbaijan</v>
          </cell>
          <cell r="Y286" t="str">
            <v>Azerbaijan</v>
          </cell>
          <cell r="Z286" t="str">
            <v>Azerbaijan</v>
          </cell>
          <cell r="AA286" t="str">
            <v>Azerbaijan</v>
          </cell>
          <cell r="AB286" t="str">
            <v>Azerbaijan</v>
          </cell>
          <cell r="AC286" t="str">
            <v>Azerbaijan</v>
          </cell>
          <cell r="AD286" t="str">
            <v>Azerbaijan</v>
          </cell>
          <cell r="AE286" t="str">
            <v>Azerbaijan</v>
          </cell>
          <cell r="AF286" t="str">
            <v>Azerbaijan</v>
          </cell>
          <cell r="AG286" t="str">
            <v>Azerbaijan</v>
          </cell>
          <cell r="AH286" t="str">
            <v>Azerbaijan</v>
          </cell>
          <cell r="AI286" t="str">
            <v>Azerbaijan</v>
          </cell>
          <cell r="AJ286" t="str">
            <v>Azerbaijan</v>
          </cell>
          <cell r="AK286" t="str">
            <v>Azerbaijan</v>
          </cell>
          <cell r="AL286" t="str">
            <v>Azerbaijan</v>
          </cell>
          <cell r="AM286" t="str">
            <v>Azerbaijan</v>
          </cell>
          <cell r="AN286" t="str">
            <v>Azerbaijan</v>
          </cell>
          <cell r="AO286" t="str">
            <v>Azerbaijan</v>
          </cell>
          <cell r="AP286" t="str">
            <v>Azerbaijan</v>
          </cell>
          <cell r="AQ286" t="str">
            <v>Azerbaijan</v>
          </cell>
          <cell r="AR286" t="str">
            <v>Azerbaijan</v>
          </cell>
          <cell r="AS286" t="str">
            <v>Azerbaijan</v>
          </cell>
          <cell r="AT286" t="str">
            <v>Azerbaijan</v>
          </cell>
        </row>
        <row r="287">
          <cell r="B287">
            <v>2008</v>
          </cell>
          <cell r="C287" t="str">
            <v>BiocapTotGHA</v>
          </cell>
          <cell r="G287" t="str">
            <v>Turkey</v>
          </cell>
          <cell r="H287" t="str">
            <v>Turkey</v>
          </cell>
          <cell r="I287" t="str">
            <v>Turkey</v>
          </cell>
          <cell r="J287" t="str">
            <v>Turkey</v>
          </cell>
          <cell r="K287" t="str">
            <v>Turkey</v>
          </cell>
          <cell r="L287" t="str">
            <v>Turkey</v>
          </cell>
          <cell r="M287" t="str">
            <v>Turkey</v>
          </cell>
          <cell r="N287" t="str">
            <v>Turkey</v>
          </cell>
          <cell r="O287" t="str">
            <v>Turkey</v>
          </cell>
          <cell r="P287" t="str">
            <v>Turkey</v>
          </cell>
          <cell r="Q287" t="str">
            <v>Turkey</v>
          </cell>
          <cell r="R287" t="str">
            <v>Turkey</v>
          </cell>
          <cell r="S287" t="str">
            <v>Turkey</v>
          </cell>
          <cell r="T287" t="str">
            <v>Turkey</v>
          </cell>
          <cell r="U287" t="str">
            <v>Turkey</v>
          </cell>
          <cell r="V287" t="str">
            <v>Turkey</v>
          </cell>
          <cell r="W287" t="str">
            <v>Turkey</v>
          </cell>
          <cell r="X287" t="str">
            <v>Turkey</v>
          </cell>
          <cell r="Y287" t="str">
            <v>Turkey</v>
          </cell>
          <cell r="Z287" t="str">
            <v>Turkey</v>
          </cell>
          <cell r="AA287" t="str">
            <v>Turkey</v>
          </cell>
          <cell r="AB287" t="str">
            <v>Turkey</v>
          </cell>
          <cell r="AC287" t="str">
            <v>Turkey</v>
          </cell>
          <cell r="AD287" t="str">
            <v>Turkey</v>
          </cell>
          <cell r="AE287" t="str">
            <v>Turkey</v>
          </cell>
          <cell r="AF287" t="str">
            <v>Turkey</v>
          </cell>
          <cell r="AG287" t="str">
            <v>Turkey</v>
          </cell>
          <cell r="AH287" t="str">
            <v>Turkey</v>
          </cell>
          <cell r="AI287" t="str">
            <v>Turkey</v>
          </cell>
          <cell r="AJ287" t="str">
            <v>Turkey</v>
          </cell>
          <cell r="AK287" t="str">
            <v>Turkey</v>
          </cell>
          <cell r="AL287" t="str">
            <v>Turkey</v>
          </cell>
          <cell r="AM287" t="str">
            <v>Turkey</v>
          </cell>
          <cell r="AN287" t="str">
            <v>Turkey</v>
          </cell>
          <cell r="AO287" t="str">
            <v>Turkey</v>
          </cell>
          <cell r="AP287" t="str">
            <v>Turkey</v>
          </cell>
          <cell r="AQ287" t="str">
            <v>Turkey</v>
          </cell>
          <cell r="AR287" t="str">
            <v>Turkey</v>
          </cell>
          <cell r="AS287" t="str">
            <v>Turkey</v>
          </cell>
          <cell r="AT287" t="str">
            <v>Turkey</v>
          </cell>
        </row>
        <row r="288">
          <cell r="B288">
            <v>2008</v>
          </cell>
          <cell r="C288" t="str">
            <v>BiocapTotGHA</v>
          </cell>
          <cell r="G288" t="str">
            <v>Belize</v>
          </cell>
          <cell r="H288" t="str">
            <v>Belize</v>
          </cell>
          <cell r="I288" t="str">
            <v>Belize</v>
          </cell>
          <cell r="J288" t="str">
            <v>Belize</v>
          </cell>
          <cell r="K288" t="str">
            <v>Belize</v>
          </cell>
          <cell r="L288" t="str">
            <v>Belize</v>
          </cell>
          <cell r="M288" t="str">
            <v>Belize</v>
          </cell>
          <cell r="N288" t="str">
            <v>Belize</v>
          </cell>
          <cell r="O288" t="str">
            <v>Belize</v>
          </cell>
          <cell r="P288" t="str">
            <v>Belize</v>
          </cell>
          <cell r="Q288" t="str">
            <v>Belize</v>
          </cell>
          <cell r="R288" t="str">
            <v>Belize</v>
          </cell>
          <cell r="S288" t="str">
            <v>Belize</v>
          </cell>
          <cell r="T288" t="str">
            <v>Belize</v>
          </cell>
          <cell r="U288" t="str">
            <v>Belize</v>
          </cell>
          <cell r="V288" t="str">
            <v>Belize</v>
          </cell>
          <cell r="W288" t="str">
            <v>Belize</v>
          </cell>
          <cell r="X288" t="str">
            <v>Belize</v>
          </cell>
          <cell r="Y288" t="str">
            <v>Belize</v>
          </cell>
          <cell r="Z288" t="str">
            <v>Belize</v>
          </cell>
          <cell r="AA288" t="str">
            <v>Belize</v>
          </cell>
          <cell r="AB288" t="str">
            <v>Belize</v>
          </cell>
          <cell r="AC288" t="str">
            <v>Belize</v>
          </cell>
          <cell r="AD288" t="str">
            <v>Belize</v>
          </cell>
          <cell r="AE288" t="str">
            <v>Belize</v>
          </cell>
          <cell r="AF288" t="str">
            <v>Belize</v>
          </cell>
          <cell r="AG288" t="str">
            <v>Belize</v>
          </cell>
          <cell r="AH288" t="str">
            <v>Belize</v>
          </cell>
          <cell r="AI288" t="str">
            <v>Belize</v>
          </cell>
          <cell r="AJ288" t="str">
            <v>Belize</v>
          </cell>
          <cell r="AK288" t="str">
            <v>Belize</v>
          </cell>
          <cell r="AL288" t="str">
            <v>Belize</v>
          </cell>
          <cell r="AM288" t="str">
            <v>Belize</v>
          </cell>
          <cell r="AN288" t="str">
            <v>Belize</v>
          </cell>
          <cell r="AO288" t="str">
            <v>Belize</v>
          </cell>
          <cell r="AP288" t="str">
            <v>Belize</v>
          </cell>
          <cell r="AQ288" t="str">
            <v>Belize</v>
          </cell>
          <cell r="AR288" t="str">
            <v>Belize</v>
          </cell>
          <cell r="AS288" t="str">
            <v>Belize</v>
          </cell>
          <cell r="AT288" t="str">
            <v>Belize</v>
          </cell>
        </row>
        <row r="289">
          <cell r="B289">
            <v>2008</v>
          </cell>
          <cell r="C289" t="str">
            <v>BiocapTotGHA</v>
          </cell>
          <cell r="G289" t="str">
            <v>Tunisia</v>
          </cell>
          <cell r="H289" t="str">
            <v>Tunisia</v>
          </cell>
          <cell r="I289" t="str">
            <v>Tunisia</v>
          </cell>
          <cell r="J289" t="str">
            <v>Tunisia</v>
          </cell>
          <cell r="K289" t="str">
            <v>Tunisia</v>
          </cell>
          <cell r="L289" t="str">
            <v>Tunisia</v>
          </cell>
          <cell r="M289" t="str">
            <v>Tunisia</v>
          </cell>
          <cell r="N289" t="str">
            <v>Tunisia</v>
          </cell>
          <cell r="O289" t="str">
            <v>Tunisia</v>
          </cell>
          <cell r="P289" t="str">
            <v>Tunisia</v>
          </cell>
          <cell r="Q289" t="str">
            <v>Tunisia</v>
          </cell>
          <cell r="R289" t="str">
            <v>Tunisia</v>
          </cell>
          <cell r="S289" t="str">
            <v>Tunisia</v>
          </cell>
          <cell r="T289" t="str">
            <v>Tunisia</v>
          </cell>
          <cell r="U289" t="str">
            <v>Tunisia</v>
          </cell>
          <cell r="V289" t="str">
            <v>Tunisia</v>
          </cell>
          <cell r="W289" t="str">
            <v>Tunisia</v>
          </cell>
          <cell r="X289" t="str">
            <v>Tunisia</v>
          </cell>
          <cell r="Y289" t="str">
            <v>Tunisia</v>
          </cell>
          <cell r="Z289" t="str">
            <v>Tunisia</v>
          </cell>
          <cell r="AA289" t="str">
            <v>Tunisia</v>
          </cell>
          <cell r="AB289" t="str">
            <v>Tunisia</v>
          </cell>
          <cell r="AC289" t="str">
            <v>Tunisia</v>
          </cell>
          <cell r="AD289" t="str">
            <v>Tunisia</v>
          </cell>
          <cell r="AE289" t="str">
            <v>Tunisia</v>
          </cell>
          <cell r="AF289" t="str">
            <v>Tunisia</v>
          </cell>
          <cell r="AG289" t="str">
            <v>Tunisia</v>
          </cell>
          <cell r="AH289" t="str">
            <v>Tunisia</v>
          </cell>
          <cell r="AI289" t="str">
            <v>Tunisia</v>
          </cell>
          <cell r="AJ289" t="str">
            <v>Tunisia</v>
          </cell>
          <cell r="AK289" t="str">
            <v>Tunisia</v>
          </cell>
          <cell r="AL289" t="str">
            <v>Tunisia</v>
          </cell>
          <cell r="AM289" t="str">
            <v>Tunisia</v>
          </cell>
          <cell r="AN289" t="str">
            <v>Tunisia</v>
          </cell>
          <cell r="AO289" t="str">
            <v>Tunisia</v>
          </cell>
          <cell r="AP289" t="str">
            <v>Tunisia</v>
          </cell>
          <cell r="AQ289" t="str">
            <v>Tunisia</v>
          </cell>
          <cell r="AR289" t="str">
            <v>Tunisia</v>
          </cell>
          <cell r="AS289" t="str">
            <v>Tunisia</v>
          </cell>
          <cell r="AT289" t="str">
            <v>Tunisia</v>
          </cell>
        </row>
        <row r="290">
          <cell r="B290">
            <v>2008</v>
          </cell>
          <cell r="C290" t="str">
            <v>BiocapTotGHA</v>
          </cell>
          <cell r="G290" t="str">
            <v>Jordan</v>
          </cell>
          <cell r="H290" t="str">
            <v>Jordan</v>
          </cell>
          <cell r="I290" t="str">
            <v>Jordan</v>
          </cell>
          <cell r="J290" t="str">
            <v>Jordan</v>
          </cell>
          <cell r="K290" t="str">
            <v>Jordan</v>
          </cell>
          <cell r="L290" t="str">
            <v>Jordan</v>
          </cell>
          <cell r="M290" t="str">
            <v>Jordan</v>
          </cell>
          <cell r="N290" t="str">
            <v>Jordan</v>
          </cell>
          <cell r="O290" t="str">
            <v>Jordan</v>
          </cell>
          <cell r="P290" t="str">
            <v>Jordan</v>
          </cell>
          <cell r="Q290" t="str">
            <v>Jordan</v>
          </cell>
          <cell r="R290" t="str">
            <v>Jordan</v>
          </cell>
          <cell r="S290" t="str">
            <v>Jordan</v>
          </cell>
          <cell r="T290" t="str">
            <v>Jordan</v>
          </cell>
          <cell r="U290" t="str">
            <v>Jordan</v>
          </cell>
          <cell r="V290" t="str">
            <v>Jordan</v>
          </cell>
          <cell r="W290" t="str">
            <v>Jordan</v>
          </cell>
          <cell r="X290" t="str">
            <v>Jordan</v>
          </cell>
          <cell r="Y290" t="str">
            <v>Jordan</v>
          </cell>
          <cell r="Z290" t="str">
            <v>Jordan</v>
          </cell>
          <cell r="AA290" t="str">
            <v>Jordan</v>
          </cell>
          <cell r="AB290" t="str">
            <v>Jordan</v>
          </cell>
          <cell r="AC290" t="str">
            <v>Jordan</v>
          </cell>
          <cell r="AD290" t="str">
            <v>Jordan</v>
          </cell>
          <cell r="AE290" t="str">
            <v>Jordan</v>
          </cell>
          <cell r="AF290" t="str">
            <v>Jordan</v>
          </cell>
          <cell r="AG290" t="str">
            <v>Jordan</v>
          </cell>
          <cell r="AH290" t="str">
            <v>Jordan</v>
          </cell>
          <cell r="AI290" t="str">
            <v>Jordan</v>
          </cell>
          <cell r="AJ290" t="str">
            <v>Jordan</v>
          </cell>
          <cell r="AK290" t="str">
            <v>Jordan</v>
          </cell>
          <cell r="AL290" t="str">
            <v>Jordan</v>
          </cell>
          <cell r="AM290" t="str">
            <v>Jordan</v>
          </cell>
          <cell r="AN290" t="str">
            <v>Jordan</v>
          </cell>
          <cell r="AO290" t="str">
            <v>Jordan</v>
          </cell>
          <cell r="AP290" t="str">
            <v>Jordan</v>
          </cell>
          <cell r="AQ290" t="str">
            <v>Jordan</v>
          </cell>
          <cell r="AR290" t="str">
            <v>Jordan</v>
          </cell>
          <cell r="AS290" t="str">
            <v>Jordan</v>
          </cell>
          <cell r="AT290" t="str">
            <v>Jordan</v>
          </cell>
        </row>
        <row r="291">
          <cell r="B291">
            <v>2008</v>
          </cell>
          <cell r="C291" t="str">
            <v>BiocapTotGHA</v>
          </cell>
          <cell r="G291" t="str">
            <v>Algeria</v>
          </cell>
          <cell r="H291" t="str">
            <v>Algeria</v>
          </cell>
          <cell r="I291" t="str">
            <v>Algeria</v>
          </cell>
          <cell r="J291" t="str">
            <v>Algeria</v>
          </cell>
          <cell r="K291" t="str">
            <v>Algeria</v>
          </cell>
          <cell r="L291" t="str">
            <v>Algeria</v>
          </cell>
          <cell r="M291" t="str">
            <v>Algeria</v>
          </cell>
          <cell r="N291" t="str">
            <v>Algeria</v>
          </cell>
          <cell r="O291" t="str">
            <v>Algeria</v>
          </cell>
          <cell r="P291" t="str">
            <v>Algeria</v>
          </cell>
          <cell r="Q291" t="str">
            <v>Algeria</v>
          </cell>
          <cell r="R291" t="str">
            <v>Algeria</v>
          </cell>
          <cell r="S291" t="str">
            <v>Algeria</v>
          </cell>
          <cell r="T291" t="str">
            <v>Algeria</v>
          </cell>
          <cell r="U291" t="str">
            <v>Algeria</v>
          </cell>
          <cell r="V291" t="str">
            <v>Algeria</v>
          </cell>
          <cell r="W291" t="str">
            <v>Algeria</v>
          </cell>
          <cell r="X291" t="str">
            <v>Algeria</v>
          </cell>
          <cell r="Y291" t="str">
            <v>Algeria</v>
          </cell>
          <cell r="Z291" t="str">
            <v>Algeria</v>
          </cell>
          <cell r="AA291" t="str">
            <v>Algeria</v>
          </cell>
          <cell r="AB291" t="str">
            <v>Algeria</v>
          </cell>
          <cell r="AC291" t="str">
            <v>Algeria</v>
          </cell>
          <cell r="AD291" t="str">
            <v>Algeria</v>
          </cell>
          <cell r="AE291" t="str">
            <v>Algeria</v>
          </cell>
          <cell r="AF291" t="str">
            <v>Algeria</v>
          </cell>
          <cell r="AG291" t="str">
            <v>Algeria</v>
          </cell>
          <cell r="AH291" t="str">
            <v>Algeria</v>
          </cell>
          <cell r="AI291" t="str">
            <v>Algeria</v>
          </cell>
          <cell r="AJ291" t="str">
            <v>Algeria</v>
          </cell>
          <cell r="AK291" t="str">
            <v>Algeria</v>
          </cell>
          <cell r="AL291" t="str">
            <v>Algeria</v>
          </cell>
          <cell r="AM291" t="str">
            <v>Algeria</v>
          </cell>
          <cell r="AN291" t="str">
            <v>Algeria</v>
          </cell>
          <cell r="AO291" t="str">
            <v>Algeria</v>
          </cell>
          <cell r="AP291" t="str">
            <v>Algeria</v>
          </cell>
          <cell r="AQ291" t="str">
            <v>Algeria</v>
          </cell>
          <cell r="AR291" t="str">
            <v>Algeria</v>
          </cell>
          <cell r="AS291" t="str">
            <v>Algeria</v>
          </cell>
          <cell r="AT291" t="str">
            <v>Algeria</v>
          </cell>
        </row>
        <row r="292">
          <cell r="B292">
            <v>2008</v>
          </cell>
          <cell r="C292" t="str">
            <v>BiocapTotGHA</v>
          </cell>
          <cell r="G292" t="str">
            <v>Sri Lanka</v>
          </cell>
          <cell r="H292" t="str">
            <v>Sri Lanka</v>
          </cell>
          <cell r="I292" t="str">
            <v>Sri Lanka</v>
          </cell>
          <cell r="J292" t="str">
            <v>Sri Lanka</v>
          </cell>
          <cell r="K292" t="str">
            <v>Sri Lanka</v>
          </cell>
          <cell r="L292" t="str">
            <v>Sri Lanka</v>
          </cell>
          <cell r="M292" t="str">
            <v>Sri Lanka</v>
          </cell>
          <cell r="N292" t="str">
            <v>Sri Lanka</v>
          </cell>
          <cell r="O292" t="str">
            <v>Sri Lanka</v>
          </cell>
          <cell r="P292" t="str">
            <v>Sri Lanka</v>
          </cell>
          <cell r="Q292" t="str">
            <v>Sri Lanka</v>
          </cell>
          <cell r="R292" t="str">
            <v>Sri Lanka</v>
          </cell>
          <cell r="S292" t="str">
            <v>Sri Lanka</v>
          </cell>
          <cell r="T292" t="str">
            <v>Sri Lanka</v>
          </cell>
          <cell r="U292" t="str">
            <v>Sri Lanka</v>
          </cell>
          <cell r="V292" t="str">
            <v>Sri Lanka</v>
          </cell>
          <cell r="W292" t="str">
            <v>Sri Lanka</v>
          </cell>
          <cell r="X292" t="str">
            <v>Sri Lanka</v>
          </cell>
          <cell r="Y292" t="str">
            <v>Sri Lanka</v>
          </cell>
          <cell r="Z292" t="str">
            <v>Sri Lanka</v>
          </cell>
          <cell r="AA292" t="str">
            <v>Sri Lanka</v>
          </cell>
          <cell r="AB292" t="str">
            <v>Sri Lanka</v>
          </cell>
          <cell r="AC292" t="str">
            <v>Sri Lanka</v>
          </cell>
          <cell r="AD292" t="str">
            <v>Sri Lanka</v>
          </cell>
          <cell r="AE292" t="str">
            <v>Sri Lanka</v>
          </cell>
          <cell r="AF292" t="str">
            <v>Sri Lanka</v>
          </cell>
          <cell r="AG292" t="str">
            <v>Sri Lanka</v>
          </cell>
          <cell r="AH292" t="str">
            <v>Sri Lanka</v>
          </cell>
          <cell r="AI292" t="str">
            <v>Sri Lanka</v>
          </cell>
          <cell r="AJ292" t="str">
            <v>Sri Lanka</v>
          </cell>
          <cell r="AK292" t="str">
            <v>Sri Lanka</v>
          </cell>
          <cell r="AL292" t="str">
            <v>Sri Lanka</v>
          </cell>
          <cell r="AM292" t="str">
            <v>Sri Lanka</v>
          </cell>
          <cell r="AN292" t="str">
            <v>Sri Lanka</v>
          </cell>
          <cell r="AO292" t="str">
            <v>Sri Lanka</v>
          </cell>
          <cell r="AP292" t="str">
            <v>Sri Lanka</v>
          </cell>
          <cell r="AQ292" t="str">
            <v>Sri Lanka</v>
          </cell>
          <cell r="AR292" t="str">
            <v>Sri Lanka</v>
          </cell>
          <cell r="AS292" t="str">
            <v>Sri Lanka</v>
          </cell>
          <cell r="AT292" t="str">
            <v>Sri Lanka</v>
          </cell>
        </row>
        <row r="293">
          <cell r="B293">
            <v>2008</v>
          </cell>
          <cell r="C293" t="str">
            <v>BiocapTotGHA</v>
          </cell>
          <cell r="G293" t="str">
            <v>Dominican Republic</v>
          </cell>
          <cell r="H293" t="str">
            <v>Dominican Republic</v>
          </cell>
          <cell r="I293" t="str">
            <v>Dominican Republic</v>
          </cell>
          <cell r="J293" t="str">
            <v>Dominican Republic</v>
          </cell>
          <cell r="K293" t="str">
            <v>Dominican Republic</v>
          </cell>
          <cell r="L293" t="str">
            <v>Dominican Republic</v>
          </cell>
          <cell r="M293" t="str">
            <v>Dominican Republic</v>
          </cell>
          <cell r="N293" t="str">
            <v>Dominican Republic</v>
          </cell>
          <cell r="O293" t="str">
            <v>Dominican Republic</v>
          </cell>
          <cell r="P293" t="str">
            <v>Dominican Republic</v>
          </cell>
          <cell r="Q293" t="str">
            <v>Dominican Republic</v>
          </cell>
          <cell r="R293" t="str">
            <v>Dominican Republic</v>
          </cell>
          <cell r="S293" t="str">
            <v>Dominican Republic</v>
          </cell>
          <cell r="T293" t="str">
            <v>Dominican Republic</v>
          </cell>
          <cell r="U293" t="str">
            <v>Dominican Republic</v>
          </cell>
          <cell r="V293" t="str">
            <v>Dominican Republic</v>
          </cell>
          <cell r="W293" t="str">
            <v>Dominican Republic</v>
          </cell>
          <cell r="X293" t="str">
            <v>Dominican Republic</v>
          </cell>
          <cell r="Y293" t="str">
            <v>Dominican Republic</v>
          </cell>
          <cell r="Z293" t="str">
            <v>Dominican Republic</v>
          </cell>
          <cell r="AA293" t="str">
            <v>Dominican Republic</v>
          </cell>
          <cell r="AB293" t="str">
            <v>Dominican Republic</v>
          </cell>
          <cell r="AC293" t="str">
            <v>Dominican Republic</v>
          </cell>
          <cell r="AD293" t="str">
            <v>Dominican Republic</v>
          </cell>
          <cell r="AE293" t="str">
            <v>Dominican Republic</v>
          </cell>
          <cell r="AF293" t="str">
            <v>Dominican Republic</v>
          </cell>
          <cell r="AG293" t="str">
            <v>Dominican Republic</v>
          </cell>
          <cell r="AH293" t="str">
            <v>Dominican Republic</v>
          </cell>
          <cell r="AI293" t="str">
            <v>Dominican Republic</v>
          </cell>
          <cell r="AJ293" t="str">
            <v>Dominican Republic</v>
          </cell>
          <cell r="AK293" t="str">
            <v>Dominican Republic</v>
          </cell>
          <cell r="AL293" t="str">
            <v>Dominican Republic</v>
          </cell>
          <cell r="AM293" t="str">
            <v>Dominican Republic</v>
          </cell>
          <cell r="AN293" t="str">
            <v>Dominican Republic</v>
          </cell>
          <cell r="AO293" t="str">
            <v>Dominican Republic</v>
          </cell>
          <cell r="AP293" t="str">
            <v>Dominican Republic</v>
          </cell>
          <cell r="AQ293" t="str">
            <v>Dominican Republic</v>
          </cell>
          <cell r="AR293" t="str">
            <v>Dominican Republic</v>
          </cell>
          <cell r="AS293" t="str">
            <v>Dominican Republic</v>
          </cell>
          <cell r="AT293" t="str">
            <v>Dominican Republic</v>
          </cell>
        </row>
        <row r="294">
          <cell r="B294">
            <v>2008</v>
          </cell>
          <cell r="C294" t="str">
            <v>BiocapTotGHA</v>
          </cell>
          <cell r="G294" t="str">
            <v>Samoa</v>
          </cell>
          <cell r="H294" t="str">
            <v>Samoa</v>
          </cell>
          <cell r="I294" t="str">
            <v>Samoa</v>
          </cell>
          <cell r="J294" t="str">
            <v>Samoa</v>
          </cell>
          <cell r="K294" t="str">
            <v>Samoa</v>
          </cell>
          <cell r="L294" t="str">
            <v>Samoa</v>
          </cell>
          <cell r="M294" t="str">
            <v>Samoa</v>
          </cell>
          <cell r="N294" t="str">
            <v>Samoa</v>
          </cell>
          <cell r="O294" t="str">
            <v>Samoa</v>
          </cell>
          <cell r="P294" t="str">
            <v>Samoa</v>
          </cell>
          <cell r="Q294" t="str">
            <v>Samoa</v>
          </cell>
          <cell r="R294" t="str">
            <v>Samoa</v>
          </cell>
          <cell r="S294" t="str">
            <v>Samoa</v>
          </cell>
          <cell r="T294" t="str">
            <v>Samoa</v>
          </cell>
          <cell r="U294" t="str">
            <v>Samoa</v>
          </cell>
          <cell r="V294" t="str">
            <v>Samoa</v>
          </cell>
          <cell r="W294" t="str">
            <v>Samoa</v>
          </cell>
          <cell r="X294" t="str">
            <v>Samoa</v>
          </cell>
          <cell r="Y294" t="str">
            <v>Samoa</v>
          </cell>
          <cell r="Z294" t="str">
            <v>Samoa</v>
          </cell>
          <cell r="AA294" t="str">
            <v>Samoa</v>
          </cell>
          <cell r="AB294" t="str">
            <v>Samoa</v>
          </cell>
          <cell r="AC294" t="str">
            <v>Samoa</v>
          </cell>
          <cell r="AD294" t="str">
            <v>Samoa</v>
          </cell>
          <cell r="AE294" t="str">
            <v>Samoa</v>
          </cell>
          <cell r="AF294" t="str">
            <v>Samoa</v>
          </cell>
          <cell r="AG294" t="str">
            <v>Samoa</v>
          </cell>
          <cell r="AH294" t="str">
            <v>Samoa</v>
          </cell>
          <cell r="AI294" t="str">
            <v>Samoa</v>
          </cell>
          <cell r="AJ294" t="str">
            <v>Samoa</v>
          </cell>
          <cell r="AK294" t="str">
            <v>Samoa</v>
          </cell>
          <cell r="AL294" t="str">
            <v>Samoa</v>
          </cell>
          <cell r="AM294" t="str">
            <v>Samoa</v>
          </cell>
          <cell r="AN294" t="str">
            <v>Samoa</v>
          </cell>
          <cell r="AO294" t="str">
            <v>Samoa</v>
          </cell>
          <cell r="AP294" t="str">
            <v>Samoa</v>
          </cell>
          <cell r="AQ294" t="str">
            <v>Samoa</v>
          </cell>
          <cell r="AR294" t="str">
            <v>Samoa</v>
          </cell>
          <cell r="AS294" t="str">
            <v>Samoa</v>
          </cell>
          <cell r="AT294" t="str">
            <v>Samoa</v>
          </cell>
        </row>
        <row r="295">
          <cell r="B295">
            <v>2008</v>
          </cell>
          <cell r="C295" t="str">
            <v>BiocapTotGHA</v>
          </cell>
          <cell r="G295" t="str">
            <v>Fiji</v>
          </cell>
          <cell r="H295" t="str">
            <v>Fiji</v>
          </cell>
          <cell r="I295" t="str">
            <v>Fiji</v>
          </cell>
          <cell r="J295" t="str">
            <v>Fiji</v>
          </cell>
          <cell r="K295" t="str">
            <v>Fiji</v>
          </cell>
          <cell r="L295" t="str">
            <v>Fiji</v>
          </cell>
          <cell r="M295" t="str">
            <v>Fiji</v>
          </cell>
          <cell r="N295" t="str">
            <v>Fiji</v>
          </cell>
          <cell r="O295" t="str">
            <v>Fiji</v>
          </cell>
          <cell r="P295" t="str">
            <v>Fiji</v>
          </cell>
          <cell r="Q295" t="str">
            <v>Fiji</v>
          </cell>
          <cell r="R295" t="str">
            <v>Fiji</v>
          </cell>
          <cell r="S295" t="str">
            <v>Fiji</v>
          </cell>
          <cell r="T295" t="str">
            <v>Fiji</v>
          </cell>
          <cell r="U295" t="str">
            <v>Fiji</v>
          </cell>
          <cell r="V295" t="str">
            <v>Fiji</v>
          </cell>
          <cell r="W295" t="str">
            <v>Fiji</v>
          </cell>
          <cell r="X295" t="str">
            <v>Fiji</v>
          </cell>
          <cell r="Y295" t="str">
            <v>Fiji</v>
          </cell>
          <cell r="Z295" t="str">
            <v>Fiji</v>
          </cell>
          <cell r="AA295" t="str">
            <v>Fiji</v>
          </cell>
          <cell r="AB295" t="str">
            <v>Fiji</v>
          </cell>
          <cell r="AC295" t="str">
            <v>Fiji</v>
          </cell>
          <cell r="AD295" t="str">
            <v>Fiji</v>
          </cell>
          <cell r="AE295" t="str">
            <v>Fiji</v>
          </cell>
          <cell r="AF295" t="str">
            <v>Fiji</v>
          </cell>
          <cell r="AG295" t="str">
            <v>Fiji</v>
          </cell>
          <cell r="AH295" t="str">
            <v>Fiji</v>
          </cell>
          <cell r="AI295" t="str">
            <v>Fiji</v>
          </cell>
          <cell r="AJ295" t="str">
            <v>Fiji</v>
          </cell>
          <cell r="AK295" t="str">
            <v>Fiji</v>
          </cell>
          <cell r="AL295" t="str">
            <v>Fiji</v>
          </cell>
          <cell r="AM295" t="str">
            <v>Fiji</v>
          </cell>
          <cell r="AN295" t="str">
            <v>Fiji</v>
          </cell>
          <cell r="AO295" t="str">
            <v>Fiji</v>
          </cell>
          <cell r="AP295" t="str">
            <v>Fiji</v>
          </cell>
          <cell r="AQ295" t="str">
            <v>Fiji</v>
          </cell>
          <cell r="AR295" t="str">
            <v>Fiji</v>
          </cell>
          <cell r="AS295" t="str">
            <v>Fiji</v>
          </cell>
          <cell r="AT295" t="str">
            <v>Fiji</v>
          </cell>
        </row>
        <row r="296">
          <cell r="B296">
            <v>2008</v>
          </cell>
          <cell r="C296" t="str">
            <v>BiocapTotGHA</v>
          </cell>
          <cell r="G296" t="str">
            <v>China</v>
          </cell>
          <cell r="H296" t="str">
            <v>China</v>
          </cell>
          <cell r="I296" t="str">
            <v>China</v>
          </cell>
          <cell r="J296" t="str">
            <v>China</v>
          </cell>
          <cell r="K296" t="str">
            <v>China</v>
          </cell>
          <cell r="L296" t="str">
            <v>China</v>
          </cell>
          <cell r="M296" t="str">
            <v>China</v>
          </cell>
          <cell r="N296" t="str">
            <v>China</v>
          </cell>
          <cell r="O296" t="str">
            <v>China</v>
          </cell>
          <cell r="P296" t="str">
            <v>China</v>
          </cell>
          <cell r="Q296" t="str">
            <v>China</v>
          </cell>
          <cell r="R296" t="str">
            <v>China</v>
          </cell>
          <cell r="S296" t="str">
            <v>China</v>
          </cell>
          <cell r="T296" t="str">
            <v>China</v>
          </cell>
          <cell r="U296" t="str">
            <v>China</v>
          </cell>
          <cell r="V296" t="str">
            <v>China</v>
          </cell>
          <cell r="W296" t="str">
            <v>China</v>
          </cell>
          <cell r="X296" t="str">
            <v>China</v>
          </cell>
          <cell r="Y296" t="str">
            <v>China</v>
          </cell>
          <cell r="Z296" t="str">
            <v>China</v>
          </cell>
          <cell r="AA296" t="str">
            <v>China</v>
          </cell>
          <cell r="AB296" t="str">
            <v>China</v>
          </cell>
          <cell r="AC296" t="str">
            <v>China</v>
          </cell>
          <cell r="AD296" t="str">
            <v>China</v>
          </cell>
          <cell r="AE296" t="str">
            <v>China</v>
          </cell>
          <cell r="AF296" t="str">
            <v>China</v>
          </cell>
          <cell r="AG296" t="str">
            <v>China</v>
          </cell>
          <cell r="AH296" t="str">
            <v>China</v>
          </cell>
          <cell r="AI296" t="str">
            <v>China</v>
          </cell>
          <cell r="AJ296" t="str">
            <v>China</v>
          </cell>
          <cell r="AK296" t="str">
            <v>China</v>
          </cell>
          <cell r="AL296" t="str">
            <v>China</v>
          </cell>
          <cell r="AM296" t="str">
            <v>China</v>
          </cell>
          <cell r="AN296" t="str">
            <v>China</v>
          </cell>
          <cell r="AO296" t="str">
            <v>China</v>
          </cell>
          <cell r="AP296" t="str">
            <v>China</v>
          </cell>
          <cell r="AQ296" t="str">
            <v>China</v>
          </cell>
          <cell r="AR296" t="str">
            <v>China</v>
          </cell>
          <cell r="AS296" t="str">
            <v>China</v>
          </cell>
          <cell r="AT296" t="str">
            <v>China</v>
          </cell>
        </row>
        <row r="297">
          <cell r="B297">
            <v>2008</v>
          </cell>
          <cell r="C297" t="str">
            <v>BiocapTotGHA</v>
          </cell>
          <cell r="G297" t="str">
            <v>Turkmenistan</v>
          </cell>
          <cell r="H297" t="str">
            <v>Turkmenistan</v>
          </cell>
          <cell r="I297" t="str">
            <v>Turkmenistan</v>
          </cell>
          <cell r="J297" t="str">
            <v>Turkmenistan</v>
          </cell>
          <cell r="K297" t="str">
            <v>Turkmenistan</v>
          </cell>
          <cell r="L297" t="str">
            <v>Turkmenistan</v>
          </cell>
          <cell r="M297" t="str">
            <v>Turkmenistan</v>
          </cell>
          <cell r="N297" t="str">
            <v>Turkmenistan</v>
          </cell>
          <cell r="O297" t="str">
            <v>Turkmenistan</v>
          </cell>
          <cell r="P297" t="str">
            <v>Turkmenistan</v>
          </cell>
          <cell r="Q297" t="str">
            <v>Turkmenistan</v>
          </cell>
          <cell r="R297" t="str">
            <v>Turkmenistan</v>
          </cell>
          <cell r="S297" t="str">
            <v>Turkmenistan</v>
          </cell>
          <cell r="T297" t="str">
            <v>Turkmenistan</v>
          </cell>
          <cell r="U297" t="str">
            <v>Turkmenistan</v>
          </cell>
          <cell r="V297" t="str">
            <v>Turkmenistan</v>
          </cell>
          <cell r="W297" t="str">
            <v>Turkmenistan</v>
          </cell>
          <cell r="X297" t="str">
            <v>Turkmenistan</v>
          </cell>
          <cell r="Y297" t="str">
            <v>Turkmenistan</v>
          </cell>
          <cell r="Z297" t="str">
            <v>Turkmenistan</v>
          </cell>
          <cell r="AA297" t="str">
            <v>Turkmenistan</v>
          </cell>
          <cell r="AB297" t="str">
            <v>Turkmenistan</v>
          </cell>
          <cell r="AC297" t="str">
            <v>Turkmenistan</v>
          </cell>
          <cell r="AD297" t="str">
            <v>Turkmenistan</v>
          </cell>
          <cell r="AE297" t="str">
            <v>Turkmenistan</v>
          </cell>
          <cell r="AF297" t="str">
            <v>Turkmenistan</v>
          </cell>
          <cell r="AG297" t="str">
            <v>Turkmenistan</v>
          </cell>
          <cell r="AH297" t="str">
            <v>Turkmenistan</v>
          </cell>
          <cell r="AI297" t="str">
            <v>Turkmenistan</v>
          </cell>
          <cell r="AJ297" t="str">
            <v>Turkmenistan</v>
          </cell>
          <cell r="AK297" t="str">
            <v>Turkmenistan</v>
          </cell>
          <cell r="AL297" t="str">
            <v>Turkmenistan</v>
          </cell>
          <cell r="AM297" t="str">
            <v>Turkmenistan</v>
          </cell>
          <cell r="AN297" t="str">
            <v>Turkmenistan</v>
          </cell>
          <cell r="AO297" t="str">
            <v>Turkmenistan</v>
          </cell>
          <cell r="AP297" t="str">
            <v>Turkmenistan</v>
          </cell>
          <cell r="AQ297" t="str">
            <v>Turkmenistan</v>
          </cell>
          <cell r="AR297" t="str">
            <v>Turkmenistan</v>
          </cell>
          <cell r="AS297" t="str">
            <v>Turkmenistan</v>
          </cell>
          <cell r="AT297" t="str">
            <v>Turkmenistan</v>
          </cell>
        </row>
        <row r="298">
          <cell r="B298">
            <v>2008</v>
          </cell>
          <cell r="C298" t="str">
            <v>BiocapTotGHA</v>
          </cell>
          <cell r="G298" t="str">
            <v>Thailand</v>
          </cell>
          <cell r="H298" t="str">
            <v>Thailand</v>
          </cell>
          <cell r="I298" t="str">
            <v>Thailand</v>
          </cell>
          <cell r="J298" t="str">
            <v>Thailand</v>
          </cell>
          <cell r="K298" t="str">
            <v>Thailand</v>
          </cell>
          <cell r="L298" t="str">
            <v>Thailand</v>
          </cell>
          <cell r="M298" t="str">
            <v>Thailand</v>
          </cell>
          <cell r="N298" t="str">
            <v>Thailand</v>
          </cell>
          <cell r="O298" t="str">
            <v>Thailand</v>
          </cell>
          <cell r="P298" t="str">
            <v>Thailand</v>
          </cell>
          <cell r="Q298" t="str">
            <v>Thailand</v>
          </cell>
          <cell r="R298" t="str">
            <v>Thailand</v>
          </cell>
          <cell r="S298" t="str">
            <v>Thailand</v>
          </cell>
          <cell r="T298" t="str">
            <v>Thailand</v>
          </cell>
          <cell r="U298" t="str">
            <v>Thailand</v>
          </cell>
          <cell r="V298" t="str">
            <v>Thailand</v>
          </cell>
          <cell r="W298" t="str">
            <v>Thailand</v>
          </cell>
          <cell r="X298" t="str">
            <v>Thailand</v>
          </cell>
          <cell r="Y298" t="str">
            <v>Thailand</v>
          </cell>
          <cell r="Z298" t="str">
            <v>Thailand</v>
          </cell>
          <cell r="AA298" t="str">
            <v>Thailand</v>
          </cell>
          <cell r="AB298" t="str">
            <v>Thailand</v>
          </cell>
          <cell r="AC298" t="str">
            <v>Thailand</v>
          </cell>
          <cell r="AD298" t="str">
            <v>Thailand</v>
          </cell>
          <cell r="AE298" t="str">
            <v>Thailand</v>
          </cell>
          <cell r="AF298" t="str">
            <v>Thailand</v>
          </cell>
          <cell r="AG298" t="str">
            <v>Thailand</v>
          </cell>
          <cell r="AH298" t="str">
            <v>Thailand</v>
          </cell>
          <cell r="AI298" t="str">
            <v>Thailand</v>
          </cell>
          <cell r="AJ298" t="str">
            <v>Thailand</v>
          </cell>
          <cell r="AK298" t="str">
            <v>Thailand</v>
          </cell>
          <cell r="AL298" t="str">
            <v>Thailand</v>
          </cell>
          <cell r="AM298" t="str">
            <v>Thailand</v>
          </cell>
          <cell r="AN298" t="str">
            <v>Thailand</v>
          </cell>
          <cell r="AO298" t="str">
            <v>Thailand</v>
          </cell>
          <cell r="AP298" t="str">
            <v>Thailand</v>
          </cell>
          <cell r="AQ298" t="str">
            <v>Thailand</v>
          </cell>
          <cell r="AR298" t="str">
            <v>Thailand</v>
          </cell>
          <cell r="AS298" t="str">
            <v>Thailand</v>
          </cell>
          <cell r="AT298" t="str">
            <v>Thailand</v>
          </cell>
        </row>
        <row r="299">
          <cell r="B299">
            <v>2008</v>
          </cell>
          <cell r="C299" t="str">
            <v>BiocapTotGHA</v>
          </cell>
          <cell r="G299" t="str">
            <v>Suriname</v>
          </cell>
          <cell r="H299" t="str">
            <v>Suriname</v>
          </cell>
          <cell r="I299" t="str">
            <v>Suriname</v>
          </cell>
          <cell r="J299" t="str">
            <v>Suriname</v>
          </cell>
          <cell r="K299" t="str">
            <v>Suriname</v>
          </cell>
          <cell r="L299" t="str">
            <v>Suriname</v>
          </cell>
          <cell r="M299" t="str">
            <v>Suriname</v>
          </cell>
          <cell r="N299" t="str">
            <v>Suriname</v>
          </cell>
          <cell r="O299" t="str">
            <v>Suriname</v>
          </cell>
          <cell r="P299" t="str">
            <v>Suriname</v>
          </cell>
          <cell r="Q299" t="str">
            <v>Suriname</v>
          </cell>
          <cell r="R299" t="str">
            <v>Suriname</v>
          </cell>
          <cell r="S299" t="str">
            <v>Suriname</v>
          </cell>
          <cell r="T299" t="str">
            <v>Suriname</v>
          </cell>
          <cell r="U299" t="str">
            <v>Suriname</v>
          </cell>
          <cell r="V299" t="str">
            <v>Suriname</v>
          </cell>
          <cell r="W299" t="str">
            <v>Suriname</v>
          </cell>
          <cell r="X299" t="str">
            <v>Suriname</v>
          </cell>
          <cell r="Y299" t="str">
            <v>Suriname</v>
          </cell>
          <cell r="Z299" t="str">
            <v>Suriname</v>
          </cell>
          <cell r="AA299" t="str">
            <v>Suriname</v>
          </cell>
          <cell r="AB299" t="str">
            <v>Suriname</v>
          </cell>
          <cell r="AC299" t="str">
            <v>Suriname</v>
          </cell>
          <cell r="AD299" t="str">
            <v>Suriname</v>
          </cell>
          <cell r="AE299" t="str">
            <v>Suriname</v>
          </cell>
          <cell r="AF299" t="str">
            <v>Suriname</v>
          </cell>
          <cell r="AG299" t="str">
            <v>Suriname</v>
          </cell>
          <cell r="AH299" t="str">
            <v>Suriname</v>
          </cell>
          <cell r="AI299" t="str">
            <v>Suriname</v>
          </cell>
          <cell r="AJ299" t="str">
            <v>Suriname</v>
          </cell>
          <cell r="AK299" t="str">
            <v>Suriname</v>
          </cell>
          <cell r="AL299" t="str">
            <v>Suriname</v>
          </cell>
          <cell r="AM299" t="str">
            <v>Suriname</v>
          </cell>
          <cell r="AN299" t="str">
            <v>Suriname</v>
          </cell>
          <cell r="AO299" t="str">
            <v>Suriname</v>
          </cell>
          <cell r="AP299" t="str">
            <v>Suriname</v>
          </cell>
          <cell r="AQ299" t="str">
            <v>Suriname</v>
          </cell>
          <cell r="AR299" t="str">
            <v>Suriname</v>
          </cell>
          <cell r="AS299" t="str">
            <v>Suriname</v>
          </cell>
          <cell r="AT299" t="str">
            <v>Suriname</v>
          </cell>
        </row>
        <row r="300">
          <cell r="B300">
            <v>2008</v>
          </cell>
          <cell r="C300" t="str">
            <v>BiocapTotGHA</v>
          </cell>
          <cell r="G300" t="str">
            <v>El Salvador</v>
          </cell>
          <cell r="H300" t="str">
            <v>El Salvador</v>
          </cell>
          <cell r="I300" t="str">
            <v>El Salvador</v>
          </cell>
          <cell r="J300" t="str">
            <v>El Salvador</v>
          </cell>
          <cell r="K300" t="str">
            <v>El Salvador</v>
          </cell>
          <cell r="L300" t="str">
            <v>El Salvador</v>
          </cell>
          <cell r="M300" t="str">
            <v>El Salvador</v>
          </cell>
          <cell r="N300" t="str">
            <v>El Salvador</v>
          </cell>
          <cell r="O300" t="str">
            <v>El Salvador</v>
          </cell>
          <cell r="P300" t="str">
            <v>El Salvador</v>
          </cell>
          <cell r="Q300" t="str">
            <v>El Salvador</v>
          </cell>
          <cell r="R300" t="str">
            <v>El Salvador</v>
          </cell>
          <cell r="S300" t="str">
            <v>El Salvador</v>
          </cell>
          <cell r="T300" t="str">
            <v>El Salvador</v>
          </cell>
          <cell r="U300" t="str">
            <v>El Salvador</v>
          </cell>
          <cell r="V300" t="str">
            <v>El Salvador</v>
          </cell>
          <cell r="W300" t="str">
            <v>El Salvador</v>
          </cell>
          <cell r="X300" t="str">
            <v>El Salvador</v>
          </cell>
          <cell r="Y300" t="str">
            <v>El Salvador</v>
          </cell>
          <cell r="Z300" t="str">
            <v>El Salvador</v>
          </cell>
          <cell r="AA300" t="str">
            <v>El Salvador</v>
          </cell>
          <cell r="AB300" t="str">
            <v>El Salvador</v>
          </cell>
          <cell r="AC300" t="str">
            <v>El Salvador</v>
          </cell>
          <cell r="AD300" t="str">
            <v>El Salvador</v>
          </cell>
          <cell r="AE300" t="str">
            <v>El Salvador</v>
          </cell>
          <cell r="AF300" t="str">
            <v>El Salvador</v>
          </cell>
          <cell r="AG300" t="str">
            <v>El Salvador</v>
          </cell>
          <cell r="AH300" t="str">
            <v>El Salvador</v>
          </cell>
          <cell r="AI300" t="str">
            <v>El Salvador</v>
          </cell>
          <cell r="AJ300" t="str">
            <v>El Salvador</v>
          </cell>
          <cell r="AK300" t="str">
            <v>El Salvador</v>
          </cell>
          <cell r="AL300" t="str">
            <v>El Salvador</v>
          </cell>
          <cell r="AM300" t="str">
            <v>El Salvador</v>
          </cell>
          <cell r="AN300" t="str">
            <v>El Salvador</v>
          </cell>
          <cell r="AO300" t="str">
            <v>El Salvador</v>
          </cell>
          <cell r="AP300" t="str">
            <v>El Salvador</v>
          </cell>
          <cell r="AQ300" t="str">
            <v>El Salvador</v>
          </cell>
          <cell r="AR300" t="str">
            <v>El Salvador</v>
          </cell>
          <cell r="AS300" t="str">
            <v>El Salvador</v>
          </cell>
          <cell r="AT300" t="str">
            <v>El Salvador</v>
          </cell>
        </row>
        <row r="301">
          <cell r="B301">
            <v>2008</v>
          </cell>
          <cell r="C301" t="str">
            <v>BiocapTotGHA</v>
          </cell>
          <cell r="G301" t="str">
            <v>Gabon</v>
          </cell>
          <cell r="H301" t="str">
            <v>Gabon</v>
          </cell>
          <cell r="I301" t="str">
            <v>Gabon</v>
          </cell>
          <cell r="J301" t="str">
            <v>Gabon</v>
          </cell>
          <cell r="K301" t="str">
            <v>Gabon</v>
          </cell>
          <cell r="L301" t="str">
            <v>Gabon</v>
          </cell>
          <cell r="M301" t="str">
            <v>Gabon</v>
          </cell>
          <cell r="N301" t="str">
            <v>Gabon</v>
          </cell>
          <cell r="O301" t="str">
            <v>Gabon</v>
          </cell>
          <cell r="P301" t="str">
            <v>Gabon</v>
          </cell>
          <cell r="Q301" t="str">
            <v>Gabon</v>
          </cell>
          <cell r="R301" t="str">
            <v>Gabon</v>
          </cell>
          <cell r="S301" t="str">
            <v>Gabon</v>
          </cell>
          <cell r="T301" t="str">
            <v>Gabon</v>
          </cell>
          <cell r="U301" t="str">
            <v>Gabon</v>
          </cell>
          <cell r="V301" t="str">
            <v>Gabon</v>
          </cell>
          <cell r="W301" t="str">
            <v>Gabon</v>
          </cell>
          <cell r="X301" t="str">
            <v>Gabon</v>
          </cell>
          <cell r="Y301" t="str">
            <v>Gabon</v>
          </cell>
          <cell r="Z301" t="str">
            <v>Gabon</v>
          </cell>
          <cell r="AA301" t="str">
            <v>Gabon</v>
          </cell>
          <cell r="AB301" t="str">
            <v>Gabon</v>
          </cell>
          <cell r="AC301" t="str">
            <v>Gabon</v>
          </cell>
          <cell r="AD301" t="str">
            <v>Gabon</v>
          </cell>
          <cell r="AE301" t="str">
            <v>Gabon</v>
          </cell>
          <cell r="AF301" t="str">
            <v>Gabon</v>
          </cell>
          <cell r="AG301" t="str">
            <v>Gabon</v>
          </cell>
          <cell r="AH301" t="str">
            <v>Gabon</v>
          </cell>
          <cell r="AI301" t="str">
            <v>Gabon</v>
          </cell>
          <cell r="AJ301" t="str">
            <v>Gabon</v>
          </cell>
          <cell r="AK301" t="str">
            <v>Gabon</v>
          </cell>
          <cell r="AL301" t="str">
            <v>Gabon</v>
          </cell>
          <cell r="AM301" t="str">
            <v>Gabon</v>
          </cell>
          <cell r="AN301" t="str">
            <v>Gabon</v>
          </cell>
          <cell r="AO301" t="str">
            <v>Gabon</v>
          </cell>
          <cell r="AP301" t="str">
            <v>Gabon</v>
          </cell>
          <cell r="AQ301" t="str">
            <v>Gabon</v>
          </cell>
          <cell r="AR301" t="str">
            <v>Gabon</v>
          </cell>
          <cell r="AS301" t="str">
            <v>Gabon</v>
          </cell>
          <cell r="AT301" t="str">
            <v>Gabon</v>
          </cell>
        </row>
        <row r="302">
          <cell r="B302">
            <v>2008</v>
          </cell>
          <cell r="C302" t="str">
            <v>BiocapTotGHA</v>
          </cell>
          <cell r="G302" t="str">
            <v>Paraguay</v>
          </cell>
          <cell r="H302" t="str">
            <v>Paraguay</v>
          </cell>
          <cell r="I302" t="str">
            <v>Paraguay</v>
          </cell>
          <cell r="J302" t="str">
            <v>Paraguay</v>
          </cell>
          <cell r="K302" t="str">
            <v>Paraguay</v>
          </cell>
          <cell r="L302" t="str">
            <v>Paraguay</v>
          </cell>
          <cell r="M302" t="str">
            <v>Paraguay</v>
          </cell>
          <cell r="N302" t="str">
            <v>Paraguay</v>
          </cell>
          <cell r="O302" t="str">
            <v>Paraguay</v>
          </cell>
          <cell r="P302" t="str">
            <v>Paraguay</v>
          </cell>
          <cell r="Q302" t="str">
            <v>Paraguay</v>
          </cell>
          <cell r="R302" t="str">
            <v>Paraguay</v>
          </cell>
          <cell r="S302" t="str">
            <v>Paraguay</v>
          </cell>
          <cell r="T302" t="str">
            <v>Paraguay</v>
          </cell>
          <cell r="U302" t="str">
            <v>Paraguay</v>
          </cell>
          <cell r="V302" t="str">
            <v>Paraguay</v>
          </cell>
          <cell r="W302" t="str">
            <v>Paraguay</v>
          </cell>
          <cell r="X302" t="str">
            <v>Paraguay</v>
          </cell>
          <cell r="Y302" t="str">
            <v>Paraguay</v>
          </cell>
          <cell r="Z302" t="str">
            <v>Paraguay</v>
          </cell>
          <cell r="AA302" t="str">
            <v>Paraguay</v>
          </cell>
          <cell r="AB302" t="str">
            <v>Paraguay</v>
          </cell>
          <cell r="AC302" t="str">
            <v>Paraguay</v>
          </cell>
          <cell r="AD302" t="str">
            <v>Paraguay</v>
          </cell>
          <cell r="AE302" t="str">
            <v>Paraguay</v>
          </cell>
          <cell r="AF302" t="str">
            <v>Paraguay</v>
          </cell>
          <cell r="AG302" t="str">
            <v>Paraguay</v>
          </cell>
          <cell r="AH302" t="str">
            <v>Paraguay</v>
          </cell>
          <cell r="AI302" t="str">
            <v>Paraguay</v>
          </cell>
          <cell r="AJ302" t="str">
            <v>Paraguay</v>
          </cell>
          <cell r="AK302" t="str">
            <v>Paraguay</v>
          </cell>
          <cell r="AL302" t="str">
            <v>Paraguay</v>
          </cell>
          <cell r="AM302" t="str">
            <v>Paraguay</v>
          </cell>
          <cell r="AN302" t="str">
            <v>Paraguay</v>
          </cell>
          <cell r="AO302" t="str">
            <v>Paraguay</v>
          </cell>
          <cell r="AP302" t="str">
            <v>Paraguay</v>
          </cell>
          <cell r="AQ302" t="str">
            <v>Paraguay</v>
          </cell>
          <cell r="AR302" t="str">
            <v>Paraguay</v>
          </cell>
          <cell r="AS302" t="str">
            <v>Paraguay</v>
          </cell>
          <cell r="AT302" t="str">
            <v>Paraguay</v>
          </cell>
        </row>
        <row r="303">
          <cell r="B303">
            <v>2008</v>
          </cell>
          <cell r="C303" t="str">
            <v>BiocapTotGHA</v>
          </cell>
          <cell r="G303" t="str">
            <v>Bolivia (Plurinational State of)</v>
          </cell>
          <cell r="H303" t="str">
            <v>Bolivia (Plurinational State of)</v>
          </cell>
          <cell r="I303" t="str">
            <v>Bolivia (Plurinational State of)</v>
          </cell>
          <cell r="J303" t="str">
            <v>Bolivia (Plurinational State of)</v>
          </cell>
          <cell r="K303" t="str">
            <v>Bolivia (Plurinational State of)</v>
          </cell>
          <cell r="L303" t="str">
            <v>Bolivia (Plurinational State of)</v>
          </cell>
          <cell r="M303" t="str">
            <v>Bolivia (Plurinational State of)</v>
          </cell>
          <cell r="N303" t="str">
            <v>Bolivia (Plurinational State of)</v>
          </cell>
          <cell r="O303" t="str">
            <v>Bolivia (Plurinational State of)</v>
          </cell>
          <cell r="P303" t="str">
            <v>Bolivia (Plurinational State of)</v>
          </cell>
          <cell r="Q303" t="str">
            <v>Bolivia (Plurinational State of)</v>
          </cell>
          <cell r="R303" t="str">
            <v>Bolivia (Plurinational State of)</v>
          </cell>
          <cell r="S303" t="str">
            <v>Bolivia (Plurinational State of)</v>
          </cell>
          <cell r="T303" t="str">
            <v>Bolivia (Plurinational State of)</v>
          </cell>
          <cell r="U303" t="str">
            <v>Bolivia (Plurinational State of)</v>
          </cell>
          <cell r="V303" t="str">
            <v>Bolivia (Plurinational State of)</v>
          </cell>
          <cell r="W303" t="str">
            <v>Bolivia (Plurinational State of)</v>
          </cell>
          <cell r="X303" t="str">
            <v>Bolivia (Plurinational State of)</v>
          </cell>
          <cell r="Y303" t="str">
            <v>Bolivia (Plurinational State of)</v>
          </cell>
          <cell r="Z303" t="str">
            <v>Bolivia (Plurinational State of)</v>
          </cell>
          <cell r="AA303" t="str">
            <v>Bolivia (Plurinational State of)</v>
          </cell>
          <cell r="AB303" t="str">
            <v>Bolivia (Plurinational State of)</v>
          </cell>
          <cell r="AC303" t="str">
            <v>Bolivia (Plurinational State of)</v>
          </cell>
          <cell r="AD303" t="str">
            <v>Bolivia (Plurinational State of)</v>
          </cell>
          <cell r="AE303" t="str">
            <v>Bolivia (Plurinational State of)</v>
          </cell>
          <cell r="AF303" t="str">
            <v>Bolivia (Plurinational State of)</v>
          </cell>
          <cell r="AG303" t="str">
            <v>Bolivia (Plurinational State of)</v>
          </cell>
          <cell r="AH303" t="str">
            <v>Bolivia (Plurinational State of)</v>
          </cell>
          <cell r="AI303" t="str">
            <v>Bolivia (Plurinational State of)</v>
          </cell>
          <cell r="AJ303" t="str">
            <v>Bolivia (Plurinational State of)</v>
          </cell>
          <cell r="AK303" t="str">
            <v>Bolivia (Plurinational State of)</v>
          </cell>
          <cell r="AL303" t="str">
            <v>Bolivia (Plurinational State of)</v>
          </cell>
          <cell r="AM303" t="str">
            <v>Bolivia (Plurinational State of)</v>
          </cell>
          <cell r="AN303" t="str">
            <v>Bolivia (Plurinational State of)</v>
          </cell>
          <cell r="AO303" t="str">
            <v>Bolivia (Plurinational State of)</v>
          </cell>
          <cell r="AP303" t="str">
            <v>Bolivia (Plurinational State of)</v>
          </cell>
          <cell r="AQ303" t="str">
            <v>Bolivia (Plurinational State of)</v>
          </cell>
          <cell r="AR303" t="str">
            <v>Bolivia (Plurinational State of)</v>
          </cell>
          <cell r="AS303" t="str">
            <v>Bolivia (Plurinational State of)</v>
          </cell>
          <cell r="AT303" t="str">
            <v>Bolivia (Plurinational State of)</v>
          </cell>
        </row>
        <row r="304">
          <cell r="B304">
            <v>2008</v>
          </cell>
          <cell r="C304" t="str">
            <v>BiocapTotGHA</v>
          </cell>
          <cell r="G304" t="str">
            <v>Maldives</v>
          </cell>
          <cell r="H304" t="str">
            <v>Maldives</v>
          </cell>
          <cell r="I304" t="str">
            <v>Maldives</v>
          </cell>
          <cell r="J304" t="str">
            <v>Maldives</v>
          </cell>
          <cell r="K304" t="str">
            <v>Maldives</v>
          </cell>
          <cell r="L304" t="str">
            <v>Maldives</v>
          </cell>
          <cell r="M304" t="str">
            <v>Maldives</v>
          </cell>
          <cell r="N304" t="str">
            <v>Maldives</v>
          </cell>
          <cell r="O304" t="str">
            <v>Maldives</v>
          </cell>
          <cell r="P304" t="str">
            <v>Maldives</v>
          </cell>
          <cell r="Q304" t="str">
            <v>Maldives</v>
          </cell>
          <cell r="R304" t="str">
            <v>Maldives</v>
          </cell>
          <cell r="S304" t="str">
            <v>Maldives</v>
          </cell>
          <cell r="T304" t="str">
            <v>Maldives</v>
          </cell>
          <cell r="U304" t="str">
            <v>Maldives</v>
          </cell>
          <cell r="V304" t="str">
            <v>Maldives</v>
          </cell>
          <cell r="W304" t="str">
            <v>Maldives</v>
          </cell>
          <cell r="X304" t="str">
            <v>Maldives</v>
          </cell>
          <cell r="Y304" t="str">
            <v>Maldives</v>
          </cell>
          <cell r="Z304" t="str">
            <v>Maldives</v>
          </cell>
          <cell r="AA304" t="str">
            <v>Maldives</v>
          </cell>
          <cell r="AB304" t="str">
            <v>Maldives</v>
          </cell>
          <cell r="AC304" t="str">
            <v>Maldives</v>
          </cell>
          <cell r="AD304" t="str">
            <v>Maldives</v>
          </cell>
          <cell r="AE304" t="str">
            <v>Maldives</v>
          </cell>
          <cell r="AF304" t="str">
            <v>Maldives</v>
          </cell>
          <cell r="AG304" t="str">
            <v>Maldives</v>
          </cell>
          <cell r="AH304" t="str">
            <v>Maldives</v>
          </cell>
          <cell r="AI304" t="str">
            <v>Maldives</v>
          </cell>
          <cell r="AJ304" t="str">
            <v>Maldives</v>
          </cell>
          <cell r="AK304" t="str">
            <v>Maldives</v>
          </cell>
          <cell r="AL304" t="str">
            <v>Maldives</v>
          </cell>
          <cell r="AM304" t="str">
            <v>Maldives</v>
          </cell>
          <cell r="AN304" t="str">
            <v>Maldives</v>
          </cell>
          <cell r="AO304" t="str">
            <v>Maldives</v>
          </cell>
          <cell r="AP304" t="str">
            <v>Maldives</v>
          </cell>
          <cell r="AQ304" t="str">
            <v>Maldives</v>
          </cell>
          <cell r="AR304" t="str">
            <v>Maldives</v>
          </cell>
          <cell r="AS304" t="str">
            <v>Maldives</v>
          </cell>
          <cell r="AT304" t="str">
            <v>Maldives</v>
          </cell>
        </row>
        <row r="305">
          <cell r="B305">
            <v>2008</v>
          </cell>
          <cell r="C305" t="str">
            <v>BiocapTotGHA</v>
          </cell>
          <cell r="G305" t="str">
            <v>Mongolia</v>
          </cell>
          <cell r="H305" t="str">
            <v>Mongolia</v>
          </cell>
          <cell r="I305" t="str">
            <v>Mongolia</v>
          </cell>
          <cell r="J305" t="str">
            <v>Mongolia</v>
          </cell>
          <cell r="K305" t="str">
            <v>Mongolia</v>
          </cell>
          <cell r="L305" t="str">
            <v>Mongolia</v>
          </cell>
          <cell r="M305" t="str">
            <v>Mongolia</v>
          </cell>
          <cell r="N305" t="str">
            <v>Mongolia</v>
          </cell>
          <cell r="O305" t="str">
            <v>Mongolia</v>
          </cell>
          <cell r="P305" t="str">
            <v>Mongolia</v>
          </cell>
          <cell r="Q305" t="str">
            <v>Mongolia</v>
          </cell>
          <cell r="R305" t="str">
            <v>Mongolia</v>
          </cell>
          <cell r="S305" t="str">
            <v>Mongolia</v>
          </cell>
          <cell r="T305" t="str">
            <v>Mongolia</v>
          </cell>
          <cell r="U305" t="str">
            <v>Mongolia</v>
          </cell>
          <cell r="V305" t="str">
            <v>Mongolia</v>
          </cell>
          <cell r="W305" t="str">
            <v>Mongolia</v>
          </cell>
          <cell r="X305" t="str">
            <v>Mongolia</v>
          </cell>
          <cell r="Y305" t="str">
            <v>Mongolia</v>
          </cell>
          <cell r="Z305" t="str">
            <v>Mongolia</v>
          </cell>
          <cell r="AA305" t="str">
            <v>Mongolia</v>
          </cell>
          <cell r="AB305" t="str">
            <v>Mongolia</v>
          </cell>
          <cell r="AC305" t="str">
            <v>Mongolia</v>
          </cell>
          <cell r="AD305" t="str">
            <v>Mongolia</v>
          </cell>
          <cell r="AE305" t="str">
            <v>Mongolia</v>
          </cell>
          <cell r="AF305" t="str">
            <v>Mongolia</v>
          </cell>
          <cell r="AG305" t="str">
            <v>Mongolia</v>
          </cell>
          <cell r="AH305" t="str">
            <v>Mongolia</v>
          </cell>
          <cell r="AI305" t="str">
            <v>Mongolia</v>
          </cell>
          <cell r="AJ305" t="str">
            <v>Mongolia</v>
          </cell>
          <cell r="AK305" t="str">
            <v>Mongolia</v>
          </cell>
          <cell r="AL305" t="str">
            <v>Mongolia</v>
          </cell>
          <cell r="AM305" t="str">
            <v>Mongolia</v>
          </cell>
          <cell r="AN305" t="str">
            <v>Mongolia</v>
          </cell>
          <cell r="AO305" t="str">
            <v>Mongolia</v>
          </cell>
          <cell r="AP305" t="str">
            <v>Mongolia</v>
          </cell>
          <cell r="AQ305" t="str">
            <v>Mongolia</v>
          </cell>
          <cell r="AR305" t="str">
            <v>Mongolia</v>
          </cell>
          <cell r="AS305" t="str">
            <v>Mongolia</v>
          </cell>
          <cell r="AT305" t="str">
            <v>Mongolia</v>
          </cell>
        </row>
        <row r="306">
          <cell r="B306">
            <v>2008</v>
          </cell>
          <cell r="C306" t="str">
            <v>BiocapTotGHA</v>
          </cell>
          <cell r="G306" t="str">
            <v>Moldova (Republic of)</v>
          </cell>
          <cell r="H306" t="str">
            <v>Moldova (Republic of)</v>
          </cell>
          <cell r="I306" t="str">
            <v>Moldova (Republic of)</v>
          </cell>
          <cell r="J306" t="str">
            <v>Moldova (Republic of)</v>
          </cell>
          <cell r="K306" t="str">
            <v>Moldova (Republic of)</v>
          </cell>
          <cell r="L306" t="str">
            <v>Moldova (Republic of)</v>
          </cell>
          <cell r="M306" t="str">
            <v>Moldova (Republic of)</v>
          </cell>
          <cell r="N306" t="str">
            <v>Moldova (Republic of)</v>
          </cell>
          <cell r="O306" t="str">
            <v>Moldova (Republic of)</v>
          </cell>
          <cell r="P306" t="str">
            <v>Moldova (Republic of)</v>
          </cell>
          <cell r="Q306" t="str">
            <v>Moldova (Republic of)</v>
          </cell>
          <cell r="R306" t="str">
            <v>Moldova (Republic of)</v>
          </cell>
          <cell r="S306" t="str">
            <v>Moldova (Republic of)</v>
          </cell>
          <cell r="T306" t="str">
            <v>Moldova (Republic of)</v>
          </cell>
          <cell r="U306" t="str">
            <v>Moldova (Republic of)</v>
          </cell>
          <cell r="V306" t="str">
            <v>Moldova (Republic of)</v>
          </cell>
          <cell r="W306" t="str">
            <v>Moldova (Republic of)</v>
          </cell>
          <cell r="X306" t="str">
            <v>Moldova (Republic of)</v>
          </cell>
          <cell r="Y306" t="str">
            <v>Moldova (Republic of)</v>
          </cell>
          <cell r="Z306" t="str">
            <v>Moldova (Republic of)</v>
          </cell>
          <cell r="AA306" t="str">
            <v>Moldova (Republic of)</v>
          </cell>
          <cell r="AB306" t="str">
            <v>Moldova (Republic of)</v>
          </cell>
          <cell r="AC306" t="str">
            <v>Moldova (Republic of)</v>
          </cell>
          <cell r="AD306" t="str">
            <v>Moldova (Republic of)</v>
          </cell>
          <cell r="AE306" t="str">
            <v>Moldova (Republic of)</v>
          </cell>
          <cell r="AF306" t="str">
            <v>Moldova (Republic of)</v>
          </cell>
          <cell r="AG306" t="str">
            <v>Moldova (Republic of)</v>
          </cell>
          <cell r="AH306" t="str">
            <v>Moldova (Republic of)</v>
          </cell>
          <cell r="AI306" t="str">
            <v>Moldova (Republic of)</v>
          </cell>
          <cell r="AJ306" t="str">
            <v>Moldova (Republic of)</v>
          </cell>
          <cell r="AK306" t="str">
            <v>Moldova (Republic of)</v>
          </cell>
          <cell r="AL306" t="str">
            <v>Moldova (Republic of)</v>
          </cell>
          <cell r="AM306" t="str">
            <v>Moldova (Republic of)</v>
          </cell>
          <cell r="AN306" t="str">
            <v>Moldova (Republic of)</v>
          </cell>
          <cell r="AO306" t="str">
            <v>Moldova (Republic of)</v>
          </cell>
          <cell r="AP306" t="str">
            <v>Moldova (Republic of)</v>
          </cell>
          <cell r="AQ306" t="str">
            <v>Moldova (Republic of)</v>
          </cell>
          <cell r="AR306" t="str">
            <v>Moldova (Republic of)</v>
          </cell>
          <cell r="AS306" t="str">
            <v>Moldova (Republic of)</v>
          </cell>
          <cell r="AT306" t="str">
            <v>Moldova (Republic of)</v>
          </cell>
        </row>
        <row r="307">
          <cell r="B307">
            <v>2008</v>
          </cell>
          <cell r="C307" t="str">
            <v>BiocapTotGHA</v>
          </cell>
          <cell r="G307" t="str">
            <v>Philippines</v>
          </cell>
          <cell r="H307" t="str">
            <v>Philippines</v>
          </cell>
          <cell r="I307" t="str">
            <v>Philippines</v>
          </cell>
          <cell r="J307" t="str">
            <v>Philippines</v>
          </cell>
          <cell r="K307" t="str">
            <v>Philippines</v>
          </cell>
          <cell r="L307" t="str">
            <v>Philippines</v>
          </cell>
          <cell r="M307" t="str">
            <v>Philippines</v>
          </cell>
          <cell r="N307" t="str">
            <v>Philippines</v>
          </cell>
          <cell r="O307" t="str">
            <v>Philippines</v>
          </cell>
          <cell r="P307" t="str">
            <v>Philippines</v>
          </cell>
          <cell r="Q307" t="str">
            <v>Philippines</v>
          </cell>
          <cell r="R307" t="str">
            <v>Philippines</v>
          </cell>
          <cell r="S307" t="str">
            <v>Philippines</v>
          </cell>
          <cell r="T307" t="str">
            <v>Philippines</v>
          </cell>
          <cell r="U307" t="str">
            <v>Philippines</v>
          </cell>
          <cell r="V307" t="str">
            <v>Philippines</v>
          </cell>
          <cell r="W307" t="str">
            <v>Philippines</v>
          </cell>
          <cell r="X307" t="str">
            <v>Philippines</v>
          </cell>
          <cell r="Y307" t="str">
            <v>Philippines</v>
          </cell>
          <cell r="Z307" t="str">
            <v>Philippines</v>
          </cell>
          <cell r="AA307" t="str">
            <v>Philippines</v>
          </cell>
          <cell r="AB307" t="str">
            <v>Philippines</v>
          </cell>
          <cell r="AC307" t="str">
            <v>Philippines</v>
          </cell>
          <cell r="AD307" t="str">
            <v>Philippines</v>
          </cell>
          <cell r="AE307" t="str">
            <v>Philippines</v>
          </cell>
          <cell r="AF307" t="str">
            <v>Philippines</v>
          </cell>
          <cell r="AG307" t="str">
            <v>Philippines</v>
          </cell>
          <cell r="AH307" t="str">
            <v>Philippines</v>
          </cell>
          <cell r="AI307" t="str">
            <v>Philippines</v>
          </cell>
          <cell r="AJ307" t="str">
            <v>Philippines</v>
          </cell>
          <cell r="AK307" t="str">
            <v>Philippines</v>
          </cell>
          <cell r="AL307" t="str">
            <v>Philippines</v>
          </cell>
          <cell r="AM307" t="str">
            <v>Philippines</v>
          </cell>
          <cell r="AN307" t="str">
            <v>Philippines</v>
          </cell>
          <cell r="AO307" t="str">
            <v>Philippines</v>
          </cell>
          <cell r="AP307" t="str">
            <v>Philippines</v>
          </cell>
          <cell r="AQ307" t="str">
            <v>Philippines</v>
          </cell>
          <cell r="AR307" t="str">
            <v>Philippines</v>
          </cell>
          <cell r="AS307" t="str">
            <v>Philippines</v>
          </cell>
          <cell r="AT307" t="str">
            <v>Philippines</v>
          </cell>
        </row>
        <row r="308">
          <cell r="B308">
            <v>2008</v>
          </cell>
          <cell r="C308" t="str">
            <v>BiocapTotGHA</v>
          </cell>
          <cell r="G308" t="str">
            <v>Egypt</v>
          </cell>
          <cell r="H308" t="str">
            <v>Egypt</v>
          </cell>
          <cell r="I308" t="str">
            <v>Egypt</v>
          </cell>
          <cell r="J308" t="str">
            <v>Egypt</v>
          </cell>
          <cell r="K308" t="str">
            <v>Egypt</v>
          </cell>
          <cell r="L308" t="str">
            <v>Egypt</v>
          </cell>
          <cell r="M308" t="str">
            <v>Egypt</v>
          </cell>
          <cell r="N308" t="str">
            <v>Egypt</v>
          </cell>
          <cell r="O308" t="str">
            <v>Egypt</v>
          </cell>
          <cell r="P308" t="str">
            <v>Egypt</v>
          </cell>
          <cell r="Q308" t="str">
            <v>Egypt</v>
          </cell>
          <cell r="R308" t="str">
            <v>Egypt</v>
          </cell>
          <cell r="S308" t="str">
            <v>Egypt</v>
          </cell>
          <cell r="T308" t="str">
            <v>Egypt</v>
          </cell>
          <cell r="U308" t="str">
            <v>Egypt</v>
          </cell>
          <cell r="V308" t="str">
            <v>Egypt</v>
          </cell>
          <cell r="W308" t="str">
            <v>Egypt</v>
          </cell>
          <cell r="X308" t="str">
            <v>Egypt</v>
          </cell>
          <cell r="Y308" t="str">
            <v>Egypt</v>
          </cell>
          <cell r="Z308" t="str">
            <v>Egypt</v>
          </cell>
          <cell r="AA308" t="str">
            <v>Egypt</v>
          </cell>
          <cell r="AB308" t="str">
            <v>Egypt</v>
          </cell>
          <cell r="AC308" t="str">
            <v>Egypt</v>
          </cell>
          <cell r="AD308" t="str">
            <v>Egypt</v>
          </cell>
          <cell r="AE308" t="str">
            <v>Egypt</v>
          </cell>
          <cell r="AF308" t="str">
            <v>Egypt</v>
          </cell>
          <cell r="AG308" t="str">
            <v>Egypt</v>
          </cell>
          <cell r="AH308" t="str">
            <v>Egypt</v>
          </cell>
          <cell r="AI308" t="str">
            <v>Egypt</v>
          </cell>
          <cell r="AJ308" t="str">
            <v>Egypt</v>
          </cell>
          <cell r="AK308" t="str">
            <v>Egypt</v>
          </cell>
          <cell r="AL308" t="str">
            <v>Egypt</v>
          </cell>
          <cell r="AM308" t="str">
            <v>Egypt</v>
          </cell>
          <cell r="AN308" t="str">
            <v>Egypt</v>
          </cell>
          <cell r="AO308" t="str">
            <v>Egypt</v>
          </cell>
          <cell r="AP308" t="str">
            <v>Egypt</v>
          </cell>
          <cell r="AQ308" t="str">
            <v>Egypt</v>
          </cell>
          <cell r="AR308" t="str">
            <v>Egypt</v>
          </cell>
          <cell r="AS308" t="str">
            <v>Egypt</v>
          </cell>
          <cell r="AT308" t="str">
            <v>Egypt</v>
          </cell>
        </row>
        <row r="309">
          <cell r="B309">
            <v>2008</v>
          </cell>
          <cell r="C309" t="str">
            <v>BiocapTotGHA</v>
          </cell>
          <cell r="G309" t="str">
            <v>Occupied Palestinian Territory</v>
          </cell>
          <cell r="H309" t="str">
            <v>Occupied Palestinian Territory</v>
          </cell>
          <cell r="I309" t="str">
            <v>Occupied Palestinian Territory</v>
          </cell>
          <cell r="J309" t="str">
            <v>Occupied Palestinian Territory</v>
          </cell>
          <cell r="K309" t="str">
            <v>Occupied Palestinian Territory</v>
          </cell>
          <cell r="L309" t="str">
            <v>Occupied Palestinian Territory</v>
          </cell>
          <cell r="M309" t="str">
            <v>Occupied Palestinian Territory</v>
          </cell>
          <cell r="N309" t="str">
            <v>Occupied Palestinian Territory</v>
          </cell>
          <cell r="O309" t="str">
            <v>Occupied Palestinian Territory</v>
          </cell>
          <cell r="P309" t="str">
            <v>Occupied Palestinian Territory</v>
          </cell>
          <cell r="Q309" t="str">
            <v>Occupied Palestinian Territory</v>
          </cell>
          <cell r="R309" t="str">
            <v>Occupied Palestinian Territory</v>
          </cell>
          <cell r="S309" t="str">
            <v>Occupied Palestinian Territory</v>
          </cell>
          <cell r="T309" t="str">
            <v>Occupied Palestinian Territory</v>
          </cell>
          <cell r="U309" t="str">
            <v>Occupied Palestinian Territory</v>
          </cell>
          <cell r="V309" t="str">
            <v>Occupied Palestinian Territory</v>
          </cell>
          <cell r="W309" t="str">
            <v>Occupied Palestinian Territory</v>
          </cell>
          <cell r="X309" t="str">
            <v>Occupied Palestinian Territory</v>
          </cell>
          <cell r="Y309" t="str">
            <v>Occupied Palestinian Territory</v>
          </cell>
          <cell r="Z309" t="str">
            <v>Occupied Palestinian Territory</v>
          </cell>
          <cell r="AA309" t="str">
            <v>Occupied Palestinian Territory</v>
          </cell>
          <cell r="AB309" t="str">
            <v>Occupied Palestinian Territory</v>
          </cell>
          <cell r="AC309" t="str">
            <v>Occupied Palestinian Territory</v>
          </cell>
          <cell r="AD309" t="str">
            <v>Occupied Palestinian Territory</v>
          </cell>
          <cell r="AE309" t="str">
            <v>Occupied Palestinian Territory</v>
          </cell>
          <cell r="AF309" t="str">
            <v>Occupied Palestinian Territory</v>
          </cell>
          <cell r="AG309" t="str">
            <v>Occupied Palestinian Territory</v>
          </cell>
          <cell r="AH309" t="str">
            <v>Occupied Palestinian Territory</v>
          </cell>
          <cell r="AI309" t="str">
            <v>Occupied Palestinian Territory</v>
          </cell>
          <cell r="AJ309" t="str">
            <v>Occupied Palestinian Territory</v>
          </cell>
          <cell r="AK309" t="str">
            <v>Occupied Palestinian Territory</v>
          </cell>
          <cell r="AL309" t="str">
            <v>Occupied Palestinian Territory</v>
          </cell>
          <cell r="AM309" t="str">
            <v>Occupied Palestinian Territory</v>
          </cell>
          <cell r="AN309" t="str">
            <v>Occupied Palestinian Territory</v>
          </cell>
          <cell r="AO309" t="str">
            <v>Occupied Palestinian Territory</v>
          </cell>
          <cell r="AP309" t="str">
            <v>Occupied Palestinian Territory</v>
          </cell>
          <cell r="AQ309" t="str">
            <v>Occupied Palestinian Territory</v>
          </cell>
          <cell r="AR309" t="str">
            <v>Occupied Palestinian Territory</v>
          </cell>
          <cell r="AS309" t="str">
            <v>Occupied Palestinian Territory</v>
          </cell>
          <cell r="AT309" t="str">
            <v>Occupied Palestinian Territory</v>
          </cell>
        </row>
        <row r="310">
          <cell r="B310">
            <v>2008</v>
          </cell>
          <cell r="C310" t="str">
            <v>BiocapTotGHA</v>
          </cell>
          <cell r="G310" t="str">
            <v>Uzbekistan</v>
          </cell>
          <cell r="H310" t="str">
            <v>Uzbekistan</v>
          </cell>
          <cell r="I310" t="str">
            <v>Uzbekistan</v>
          </cell>
          <cell r="J310" t="str">
            <v>Uzbekistan</v>
          </cell>
          <cell r="K310" t="str">
            <v>Uzbekistan</v>
          </cell>
          <cell r="L310" t="str">
            <v>Uzbekistan</v>
          </cell>
          <cell r="M310" t="str">
            <v>Uzbekistan</v>
          </cell>
          <cell r="N310" t="str">
            <v>Uzbekistan</v>
          </cell>
          <cell r="O310" t="str">
            <v>Uzbekistan</v>
          </cell>
          <cell r="P310" t="str">
            <v>Uzbekistan</v>
          </cell>
          <cell r="Q310" t="str">
            <v>Uzbekistan</v>
          </cell>
          <cell r="R310" t="str">
            <v>Uzbekistan</v>
          </cell>
          <cell r="S310" t="str">
            <v>Uzbekistan</v>
          </cell>
          <cell r="T310" t="str">
            <v>Uzbekistan</v>
          </cell>
          <cell r="U310" t="str">
            <v>Uzbekistan</v>
          </cell>
          <cell r="V310" t="str">
            <v>Uzbekistan</v>
          </cell>
          <cell r="W310" t="str">
            <v>Uzbekistan</v>
          </cell>
          <cell r="X310" t="str">
            <v>Uzbekistan</v>
          </cell>
          <cell r="Y310" t="str">
            <v>Uzbekistan</v>
          </cell>
          <cell r="Z310" t="str">
            <v>Uzbekistan</v>
          </cell>
          <cell r="AA310" t="str">
            <v>Uzbekistan</v>
          </cell>
          <cell r="AB310" t="str">
            <v>Uzbekistan</v>
          </cell>
          <cell r="AC310" t="str">
            <v>Uzbekistan</v>
          </cell>
          <cell r="AD310" t="str">
            <v>Uzbekistan</v>
          </cell>
          <cell r="AE310" t="str">
            <v>Uzbekistan</v>
          </cell>
          <cell r="AF310" t="str">
            <v>Uzbekistan</v>
          </cell>
          <cell r="AG310" t="str">
            <v>Uzbekistan</v>
          </cell>
          <cell r="AH310" t="str">
            <v>Uzbekistan</v>
          </cell>
          <cell r="AI310" t="str">
            <v>Uzbekistan</v>
          </cell>
          <cell r="AJ310" t="str">
            <v>Uzbekistan</v>
          </cell>
          <cell r="AK310" t="str">
            <v>Uzbekistan</v>
          </cell>
          <cell r="AL310" t="str">
            <v>Uzbekistan</v>
          </cell>
          <cell r="AM310" t="str">
            <v>Uzbekistan</v>
          </cell>
          <cell r="AN310" t="str">
            <v>Uzbekistan</v>
          </cell>
          <cell r="AO310" t="str">
            <v>Uzbekistan</v>
          </cell>
          <cell r="AP310" t="str">
            <v>Uzbekistan</v>
          </cell>
          <cell r="AQ310" t="str">
            <v>Uzbekistan</v>
          </cell>
          <cell r="AR310" t="str">
            <v>Uzbekistan</v>
          </cell>
          <cell r="AS310" t="str">
            <v>Uzbekistan</v>
          </cell>
          <cell r="AT310" t="str">
            <v>Uzbekistan</v>
          </cell>
        </row>
        <row r="311">
          <cell r="B311">
            <v>2008</v>
          </cell>
          <cell r="C311" t="str">
            <v>BiocapTotGHA</v>
          </cell>
          <cell r="G311" t="str">
            <v>Micronesia (Federated States of)</v>
          </cell>
          <cell r="H311" t="str">
            <v>Micronesia (Federated States of)</v>
          </cell>
          <cell r="I311" t="str">
            <v>Micronesia (Federated States of)</v>
          </cell>
          <cell r="J311" t="str">
            <v>Micronesia (Federated States of)</v>
          </cell>
          <cell r="K311" t="str">
            <v>Micronesia (Federated States of)</v>
          </cell>
          <cell r="L311" t="str">
            <v>Micronesia (Federated States of)</v>
          </cell>
          <cell r="M311" t="str">
            <v>Micronesia (Federated States of)</v>
          </cell>
          <cell r="N311" t="str">
            <v>Micronesia (Federated States of)</v>
          </cell>
          <cell r="O311" t="str">
            <v>Micronesia (Federated States of)</v>
          </cell>
          <cell r="P311" t="str">
            <v>Micronesia (Federated States of)</v>
          </cell>
          <cell r="Q311" t="str">
            <v>Micronesia (Federated States of)</v>
          </cell>
          <cell r="R311" t="str">
            <v>Micronesia (Federated States of)</v>
          </cell>
          <cell r="S311" t="str">
            <v>Micronesia (Federated States of)</v>
          </cell>
          <cell r="T311" t="str">
            <v>Micronesia (Federated States of)</v>
          </cell>
          <cell r="U311" t="str">
            <v>Micronesia (Federated States of)</v>
          </cell>
          <cell r="V311" t="str">
            <v>Micronesia (Federated States of)</v>
          </cell>
          <cell r="W311" t="str">
            <v>Micronesia (Federated States of)</v>
          </cell>
          <cell r="X311" t="str">
            <v>Micronesia (Federated States of)</v>
          </cell>
          <cell r="Y311" t="str">
            <v>Micronesia (Federated States of)</v>
          </cell>
          <cell r="Z311" t="str">
            <v>Micronesia (Federated States of)</v>
          </cell>
          <cell r="AA311" t="str">
            <v>Micronesia (Federated States of)</v>
          </cell>
          <cell r="AB311" t="str">
            <v>Micronesia (Federated States of)</v>
          </cell>
          <cell r="AC311" t="str">
            <v>Micronesia (Federated States of)</v>
          </cell>
          <cell r="AD311" t="str">
            <v>Micronesia (Federated States of)</v>
          </cell>
          <cell r="AE311" t="str">
            <v>Micronesia (Federated States of)</v>
          </cell>
          <cell r="AF311" t="str">
            <v>Micronesia (Federated States of)</v>
          </cell>
          <cell r="AG311" t="str">
            <v>Micronesia (Federated States of)</v>
          </cell>
          <cell r="AH311" t="str">
            <v>Micronesia (Federated States of)</v>
          </cell>
          <cell r="AI311" t="str">
            <v>Micronesia (Federated States of)</v>
          </cell>
          <cell r="AJ311" t="str">
            <v>Micronesia (Federated States of)</v>
          </cell>
          <cell r="AK311" t="str">
            <v>Micronesia (Federated States of)</v>
          </cell>
          <cell r="AL311" t="str">
            <v>Micronesia (Federated States of)</v>
          </cell>
          <cell r="AM311" t="str">
            <v>Micronesia (Federated States of)</v>
          </cell>
          <cell r="AN311" t="str">
            <v>Micronesia (Federated States of)</v>
          </cell>
          <cell r="AO311" t="str">
            <v>Micronesia (Federated States of)</v>
          </cell>
          <cell r="AP311" t="str">
            <v>Micronesia (Federated States of)</v>
          </cell>
          <cell r="AQ311" t="str">
            <v>Micronesia (Federated States of)</v>
          </cell>
          <cell r="AR311" t="str">
            <v>Micronesia (Federated States of)</v>
          </cell>
          <cell r="AS311" t="str">
            <v>Micronesia (Federated States of)</v>
          </cell>
          <cell r="AT311" t="str">
            <v>Micronesia (Federated States of)</v>
          </cell>
        </row>
        <row r="312">
          <cell r="B312">
            <v>2008</v>
          </cell>
          <cell r="C312" t="str">
            <v>BiocapTotGHA</v>
          </cell>
          <cell r="G312" t="str">
            <v>Guyana</v>
          </cell>
          <cell r="H312" t="str">
            <v>Guyana</v>
          </cell>
          <cell r="I312" t="str">
            <v>Guyana</v>
          </cell>
          <cell r="J312" t="str">
            <v>Guyana</v>
          </cell>
          <cell r="K312" t="str">
            <v>Guyana</v>
          </cell>
          <cell r="L312" t="str">
            <v>Guyana</v>
          </cell>
          <cell r="M312" t="str">
            <v>Guyana</v>
          </cell>
          <cell r="N312" t="str">
            <v>Guyana</v>
          </cell>
          <cell r="O312" t="str">
            <v>Guyana</v>
          </cell>
          <cell r="P312" t="str">
            <v>Guyana</v>
          </cell>
          <cell r="Q312" t="str">
            <v>Guyana</v>
          </cell>
          <cell r="R312" t="str">
            <v>Guyana</v>
          </cell>
          <cell r="S312" t="str">
            <v>Guyana</v>
          </cell>
          <cell r="T312" t="str">
            <v>Guyana</v>
          </cell>
          <cell r="U312" t="str">
            <v>Guyana</v>
          </cell>
          <cell r="V312" t="str">
            <v>Guyana</v>
          </cell>
          <cell r="W312" t="str">
            <v>Guyana</v>
          </cell>
          <cell r="X312" t="str">
            <v>Guyana</v>
          </cell>
          <cell r="Y312" t="str">
            <v>Guyana</v>
          </cell>
          <cell r="Z312" t="str">
            <v>Guyana</v>
          </cell>
          <cell r="AA312" t="str">
            <v>Guyana</v>
          </cell>
          <cell r="AB312" t="str">
            <v>Guyana</v>
          </cell>
          <cell r="AC312" t="str">
            <v>Guyana</v>
          </cell>
          <cell r="AD312" t="str">
            <v>Guyana</v>
          </cell>
          <cell r="AE312" t="str">
            <v>Guyana</v>
          </cell>
          <cell r="AF312" t="str">
            <v>Guyana</v>
          </cell>
          <cell r="AG312" t="str">
            <v>Guyana</v>
          </cell>
          <cell r="AH312" t="str">
            <v>Guyana</v>
          </cell>
          <cell r="AI312" t="str">
            <v>Guyana</v>
          </cell>
          <cell r="AJ312" t="str">
            <v>Guyana</v>
          </cell>
          <cell r="AK312" t="str">
            <v>Guyana</v>
          </cell>
          <cell r="AL312" t="str">
            <v>Guyana</v>
          </cell>
          <cell r="AM312" t="str">
            <v>Guyana</v>
          </cell>
          <cell r="AN312" t="str">
            <v>Guyana</v>
          </cell>
          <cell r="AO312" t="str">
            <v>Guyana</v>
          </cell>
          <cell r="AP312" t="str">
            <v>Guyana</v>
          </cell>
          <cell r="AQ312" t="str">
            <v>Guyana</v>
          </cell>
          <cell r="AR312" t="str">
            <v>Guyana</v>
          </cell>
          <cell r="AS312" t="str">
            <v>Guyana</v>
          </cell>
          <cell r="AT312" t="str">
            <v>Guyana</v>
          </cell>
        </row>
        <row r="313">
          <cell r="B313">
            <v>2008</v>
          </cell>
          <cell r="C313" t="str">
            <v>BiocapTotGHA</v>
          </cell>
          <cell r="G313" t="str">
            <v>Botswana</v>
          </cell>
          <cell r="H313" t="str">
            <v>Botswana</v>
          </cell>
          <cell r="I313" t="str">
            <v>Botswana</v>
          </cell>
          <cell r="J313" t="str">
            <v>Botswana</v>
          </cell>
          <cell r="K313" t="str">
            <v>Botswana</v>
          </cell>
          <cell r="L313" t="str">
            <v>Botswana</v>
          </cell>
          <cell r="M313" t="str">
            <v>Botswana</v>
          </cell>
          <cell r="N313" t="str">
            <v>Botswana</v>
          </cell>
          <cell r="O313" t="str">
            <v>Botswana</v>
          </cell>
          <cell r="P313" t="str">
            <v>Botswana</v>
          </cell>
          <cell r="Q313" t="str">
            <v>Botswana</v>
          </cell>
          <cell r="R313" t="str">
            <v>Botswana</v>
          </cell>
          <cell r="S313" t="str">
            <v>Botswana</v>
          </cell>
          <cell r="T313" t="str">
            <v>Botswana</v>
          </cell>
          <cell r="U313" t="str">
            <v>Botswana</v>
          </cell>
          <cell r="V313" t="str">
            <v>Botswana</v>
          </cell>
          <cell r="W313" t="str">
            <v>Botswana</v>
          </cell>
          <cell r="X313" t="str">
            <v>Botswana</v>
          </cell>
          <cell r="Y313" t="str">
            <v>Botswana</v>
          </cell>
          <cell r="Z313" t="str">
            <v>Botswana</v>
          </cell>
          <cell r="AA313" t="str">
            <v>Botswana</v>
          </cell>
          <cell r="AB313" t="str">
            <v>Botswana</v>
          </cell>
          <cell r="AC313" t="str">
            <v>Botswana</v>
          </cell>
          <cell r="AD313" t="str">
            <v>Botswana</v>
          </cell>
          <cell r="AE313" t="str">
            <v>Botswana</v>
          </cell>
          <cell r="AF313" t="str">
            <v>Botswana</v>
          </cell>
          <cell r="AG313" t="str">
            <v>Botswana</v>
          </cell>
          <cell r="AH313" t="str">
            <v>Botswana</v>
          </cell>
          <cell r="AI313" t="str">
            <v>Botswana</v>
          </cell>
          <cell r="AJ313" t="str">
            <v>Botswana</v>
          </cell>
          <cell r="AK313" t="str">
            <v>Botswana</v>
          </cell>
          <cell r="AL313" t="str">
            <v>Botswana</v>
          </cell>
          <cell r="AM313" t="str">
            <v>Botswana</v>
          </cell>
          <cell r="AN313" t="str">
            <v>Botswana</v>
          </cell>
          <cell r="AO313" t="str">
            <v>Botswana</v>
          </cell>
          <cell r="AP313" t="str">
            <v>Botswana</v>
          </cell>
          <cell r="AQ313" t="str">
            <v>Botswana</v>
          </cell>
          <cell r="AR313" t="str">
            <v>Botswana</v>
          </cell>
          <cell r="AS313" t="str">
            <v>Botswana</v>
          </cell>
          <cell r="AT313" t="str">
            <v>Botswana</v>
          </cell>
        </row>
        <row r="314">
          <cell r="B314">
            <v>2008</v>
          </cell>
          <cell r="C314" t="str">
            <v>BiocapTotGHA</v>
          </cell>
          <cell r="G314" t="str">
            <v>Syrian Arab Republic</v>
          </cell>
          <cell r="H314" t="str">
            <v>Syrian Arab Republic</v>
          </cell>
          <cell r="I314" t="str">
            <v>Syrian Arab Republic</v>
          </cell>
          <cell r="J314" t="str">
            <v>Syrian Arab Republic</v>
          </cell>
          <cell r="K314" t="str">
            <v>Syrian Arab Republic</v>
          </cell>
          <cell r="L314" t="str">
            <v>Syrian Arab Republic</v>
          </cell>
          <cell r="M314" t="str">
            <v>Syrian Arab Republic</v>
          </cell>
          <cell r="N314" t="str">
            <v>Syrian Arab Republic</v>
          </cell>
          <cell r="O314" t="str">
            <v>Syrian Arab Republic</v>
          </cell>
          <cell r="P314" t="str">
            <v>Syrian Arab Republic</v>
          </cell>
          <cell r="Q314" t="str">
            <v>Syrian Arab Republic</v>
          </cell>
          <cell r="R314" t="str">
            <v>Syrian Arab Republic</v>
          </cell>
          <cell r="S314" t="str">
            <v>Syrian Arab Republic</v>
          </cell>
          <cell r="T314" t="str">
            <v>Syrian Arab Republic</v>
          </cell>
          <cell r="U314" t="str">
            <v>Syrian Arab Republic</v>
          </cell>
          <cell r="V314" t="str">
            <v>Syrian Arab Republic</v>
          </cell>
          <cell r="W314" t="str">
            <v>Syrian Arab Republic</v>
          </cell>
          <cell r="X314" t="str">
            <v>Syrian Arab Republic</v>
          </cell>
          <cell r="Y314" t="str">
            <v>Syrian Arab Republic</v>
          </cell>
          <cell r="Z314" t="str">
            <v>Syrian Arab Republic</v>
          </cell>
          <cell r="AA314" t="str">
            <v>Syrian Arab Republic</v>
          </cell>
          <cell r="AB314" t="str">
            <v>Syrian Arab Republic</v>
          </cell>
          <cell r="AC314" t="str">
            <v>Syrian Arab Republic</v>
          </cell>
          <cell r="AD314" t="str">
            <v>Syrian Arab Republic</v>
          </cell>
          <cell r="AE314" t="str">
            <v>Syrian Arab Republic</v>
          </cell>
          <cell r="AF314" t="str">
            <v>Syrian Arab Republic</v>
          </cell>
          <cell r="AG314" t="str">
            <v>Syrian Arab Republic</v>
          </cell>
          <cell r="AH314" t="str">
            <v>Syrian Arab Republic</v>
          </cell>
          <cell r="AI314" t="str">
            <v>Syrian Arab Republic</v>
          </cell>
          <cell r="AJ314" t="str">
            <v>Syrian Arab Republic</v>
          </cell>
          <cell r="AK314" t="str">
            <v>Syrian Arab Republic</v>
          </cell>
          <cell r="AL314" t="str">
            <v>Syrian Arab Republic</v>
          </cell>
          <cell r="AM314" t="str">
            <v>Syrian Arab Republic</v>
          </cell>
          <cell r="AN314" t="str">
            <v>Syrian Arab Republic</v>
          </cell>
          <cell r="AO314" t="str">
            <v>Syrian Arab Republic</v>
          </cell>
          <cell r="AP314" t="str">
            <v>Syrian Arab Republic</v>
          </cell>
          <cell r="AQ314" t="str">
            <v>Syrian Arab Republic</v>
          </cell>
          <cell r="AR314" t="str">
            <v>Syrian Arab Republic</v>
          </cell>
          <cell r="AS314" t="str">
            <v>Syrian Arab Republic</v>
          </cell>
          <cell r="AT314" t="str">
            <v>Syrian Arab Republic</v>
          </cell>
        </row>
        <row r="315">
          <cell r="B315">
            <v>2008</v>
          </cell>
          <cell r="C315" t="str">
            <v>BiocapTotGHA</v>
          </cell>
          <cell r="G315" t="str">
            <v>Namibia</v>
          </cell>
          <cell r="H315" t="str">
            <v>Namibia</v>
          </cell>
          <cell r="I315" t="str">
            <v>Namibia</v>
          </cell>
          <cell r="J315" t="str">
            <v>Namibia</v>
          </cell>
          <cell r="K315" t="str">
            <v>Namibia</v>
          </cell>
          <cell r="L315" t="str">
            <v>Namibia</v>
          </cell>
          <cell r="M315" t="str">
            <v>Namibia</v>
          </cell>
          <cell r="N315" t="str">
            <v>Namibia</v>
          </cell>
          <cell r="O315" t="str">
            <v>Namibia</v>
          </cell>
          <cell r="P315" t="str">
            <v>Namibia</v>
          </cell>
          <cell r="Q315" t="str">
            <v>Namibia</v>
          </cell>
          <cell r="R315" t="str">
            <v>Namibia</v>
          </cell>
          <cell r="S315" t="str">
            <v>Namibia</v>
          </cell>
          <cell r="T315" t="str">
            <v>Namibia</v>
          </cell>
          <cell r="U315" t="str">
            <v>Namibia</v>
          </cell>
          <cell r="V315" t="str">
            <v>Namibia</v>
          </cell>
          <cell r="W315" t="str">
            <v>Namibia</v>
          </cell>
          <cell r="X315" t="str">
            <v>Namibia</v>
          </cell>
          <cell r="Y315" t="str">
            <v>Namibia</v>
          </cell>
          <cell r="Z315" t="str">
            <v>Namibia</v>
          </cell>
          <cell r="AA315" t="str">
            <v>Namibia</v>
          </cell>
          <cell r="AB315" t="str">
            <v>Namibia</v>
          </cell>
          <cell r="AC315" t="str">
            <v>Namibia</v>
          </cell>
          <cell r="AD315" t="str">
            <v>Namibia</v>
          </cell>
          <cell r="AE315" t="str">
            <v>Namibia</v>
          </cell>
          <cell r="AF315" t="str">
            <v>Namibia</v>
          </cell>
          <cell r="AG315" t="str">
            <v>Namibia</v>
          </cell>
          <cell r="AH315" t="str">
            <v>Namibia</v>
          </cell>
          <cell r="AI315" t="str">
            <v>Namibia</v>
          </cell>
          <cell r="AJ315" t="str">
            <v>Namibia</v>
          </cell>
          <cell r="AK315" t="str">
            <v>Namibia</v>
          </cell>
          <cell r="AL315" t="str">
            <v>Namibia</v>
          </cell>
          <cell r="AM315" t="str">
            <v>Namibia</v>
          </cell>
          <cell r="AN315" t="str">
            <v>Namibia</v>
          </cell>
          <cell r="AO315" t="str">
            <v>Namibia</v>
          </cell>
          <cell r="AP315" t="str">
            <v>Namibia</v>
          </cell>
          <cell r="AQ315" t="str">
            <v>Namibia</v>
          </cell>
          <cell r="AR315" t="str">
            <v>Namibia</v>
          </cell>
          <cell r="AS315" t="str">
            <v>Namibia</v>
          </cell>
          <cell r="AT315" t="str">
            <v>Namibia</v>
          </cell>
        </row>
        <row r="316">
          <cell r="B316">
            <v>2008</v>
          </cell>
          <cell r="C316" t="str">
            <v>BiocapTotGHA</v>
          </cell>
          <cell r="G316" t="str">
            <v>Honduras</v>
          </cell>
          <cell r="H316" t="str">
            <v>Honduras</v>
          </cell>
          <cell r="I316" t="str">
            <v>Honduras</v>
          </cell>
          <cell r="J316" t="str">
            <v>Honduras</v>
          </cell>
          <cell r="K316" t="str">
            <v>Honduras</v>
          </cell>
          <cell r="L316" t="str">
            <v>Honduras</v>
          </cell>
          <cell r="M316" t="str">
            <v>Honduras</v>
          </cell>
          <cell r="N316" t="str">
            <v>Honduras</v>
          </cell>
          <cell r="O316" t="str">
            <v>Honduras</v>
          </cell>
          <cell r="P316" t="str">
            <v>Honduras</v>
          </cell>
          <cell r="Q316" t="str">
            <v>Honduras</v>
          </cell>
          <cell r="R316" t="str">
            <v>Honduras</v>
          </cell>
          <cell r="S316" t="str">
            <v>Honduras</v>
          </cell>
          <cell r="T316" t="str">
            <v>Honduras</v>
          </cell>
          <cell r="U316" t="str">
            <v>Honduras</v>
          </cell>
          <cell r="V316" t="str">
            <v>Honduras</v>
          </cell>
          <cell r="W316" t="str">
            <v>Honduras</v>
          </cell>
          <cell r="X316" t="str">
            <v>Honduras</v>
          </cell>
          <cell r="Y316" t="str">
            <v>Honduras</v>
          </cell>
          <cell r="Z316" t="str">
            <v>Honduras</v>
          </cell>
          <cell r="AA316" t="str">
            <v>Honduras</v>
          </cell>
          <cell r="AB316" t="str">
            <v>Honduras</v>
          </cell>
          <cell r="AC316" t="str">
            <v>Honduras</v>
          </cell>
          <cell r="AD316" t="str">
            <v>Honduras</v>
          </cell>
          <cell r="AE316" t="str">
            <v>Honduras</v>
          </cell>
          <cell r="AF316" t="str">
            <v>Honduras</v>
          </cell>
          <cell r="AG316" t="str">
            <v>Honduras</v>
          </cell>
          <cell r="AH316" t="str">
            <v>Honduras</v>
          </cell>
          <cell r="AI316" t="str">
            <v>Honduras</v>
          </cell>
          <cell r="AJ316" t="str">
            <v>Honduras</v>
          </cell>
          <cell r="AK316" t="str">
            <v>Honduras</v>
          </cell>
          <cell r="AL316" t="str">
            <v>Honduras</v>
          </cell>
          <cell r="AM316" t="str">
            <v>Honduras</v>
          </cell>
          <cell r="AN316" t="str">
            <v>Honduras</v>
          </cell>
          <cell r="AO316" t="str">
            <v>Honduras</v>
          </cell>
          <cell r="AP316" t="str">
            <v>Honduras</v>
          </cell>
          <cell r="AQ316" t="str">
            <v>Honduras</v>
          </cell>
          <cell r="AR316" t="str">
            <v>Honduras</v>
          </cell>
          <cell r="AS316" t="str">
            <v>Honduras</v>
          </cell>
          <cell r="AT316" t="str">
            <v>Honduras</v>
          </cell>
        </row>
        <row r="317">
          <cell r="B317">
            <v>2008</v>
          </cell>
          <cell r="C317" t="str">
            <v>BiocapTotGHA</v>
          </cell>
          <cell r="G317" t="str">
            <v>Kiribati</v>
          </cell>
          <cell r="H317" t="str">
            <v>Kiribati</v>
          </cell>
          <cell r="I317" t="str">
            <v>Kiribati</v>
          </cell>
          <cell r="J317" t="str">
            <v>Kiribati</v>
          </cell>
          <cell r="K317" t="str">
            <v>Kiribati</v>
          </cell>
          <cell r="L317" t="str">
            <v>Kiribati</v>
          </cell>
          <cell r="M317" t="str">
            <v>Kiribati</v>
          </cell>
          <cell r="N317" t="str">
            <v>Kiribati</v>
          </cell>
          <cell r="O317" t="str">
            <v>Kiribati</v>
          </cell>
          <cell r="P317" t="str">
            <v>Kiribati</v>
          </cell>
          <cell r="Q317" t="str">
            <v>Kiribati</v>
          </cell>
          <cell r="R317" t="str">
            <v>Kiribati</v>
          </cell>
          <cell r="S317" t="str">
            <v>Kiribati</v>
          </cell>
          <cell r="T317" t="str">
            <v>Kiribati</v>
          </cell>
          <cell r="U317" t="str">
            <v>Kiribati</v>
          </cell>
          <cell r="V317" t="str">
            <v>Kiribati</v>
          </cell>
          <cell r="W317" t="str">
            <v>Kiribati</v>
          </cell>
          <cell r="X317" t="str">
            <v>Kiribati</v>
          </cell>
          <cell r="Y317" t="str">
            <v>Kiribati</v>
          </cell>
          <cell r="Z317" t="str">
            <v>Kiribati</v>
          </cell>
          <cell r="AA317" t="str">
            <v>Kiribati</v>
          </cell>
          <cell r="AB317" t="str">
            <v>Kiribati</v>
          </cell>
          <cell r="AC317" t="str">
            <v>Kiribati</v>
          </cell>
          <cell r="AD317" t="str">
            <v>Kiribati</v>
          </cell>
          <cell r="AE317" t="str">
            <v>Kiribati</v>
          </cell>
          <cell r="AF317" t="str">
            <v>Kiribati</v>
          </cell>
          <cell r="AG317" t="str">
            <v>Kiribati</v>
          </cell>
          <cell r="AH317" t="str">
            <v>Kiribati</v>
          </cell>
          <cell r="AI317" t="str">
            <v>Kiribati</v>
          </cell>
          <cell r="AJ317" t="str">
            <v>Kiribati</v>
          </cell>
          <cell r="AK317" t="str">
            <v>Kiribati</v>
          </cell>
          <cell r="AL317" t="str">
            <v>Kiribati</v>
          </cell>
          <cell r="AM317" t="str">
            <v>Kiribati</v>
          </cell>
          <cell r="AN317" t="str">
            <v>Kiribati</v>
          </cell>
          <cell r="AO317" t="str">
            <v>Kiribati</v>
          </cell>
          <cell r="AP317" t="str">
            <v>Kiribati</v>
          </cell>
          <cell r="AQ317" t="str">
            <v>Kiribati</v>
          </cell>
          <cell r="AR317" t="str">
            <v>Kiribati</v>
          </cell>
          <cell r="AS317" t="str">
            <v>Kiribati</v>
          </cell>
          <cell r="AT317" t="str">
            <v>Kiribati</v>
          </cell>
        </row>
        <row r="318">
          <cell r="B318">
            <v>2008</v>
          </cell>
          <cell r="C318" t="str">
            <v>BiocapTotGHA</v>
          </cell>
          <cell r="G318" t="str">
            <v>South Africa</v>
          </cell>
          <cell r="H318" t="str">
            <v>South Africa</v>
          </cell>
          <cell r="I318" t="str">
            <v>South Africa</v>
          </cell>
          <cell r="J318" t="str">
            <v>South Africa</v>
          </cell>
          <cell r="K318" t="str">
            <v>South Africa</v>
          </cell>
          <cell r="L318" t="str">
            <v>South Africa</v>
          </cell>
          <cell r="M318" t="str">
            <v>South Africa</v>
          </cell>
          <cell r="N318" t="str">
            <v>South Africa</v>
          </cell>
          <cell r="O318" t="str">
            <v>South Africa</v>
          </cell>
          <cell r="P318" t="str">
            <v>South Africa</v>
          </cell>
          <cell r="Q318" t="str">
            <v>South Africa</v>
          </cell>
          <cell r="R318" t="str">
            <v>South Africa</v>
          </cell>
          <cell r="S318" t="str">
            <v>South Africa</v>
          </cell>
          <cell r="T318" t="str">
            <v>South Africa</v>
          </cell>
          <cell r="U318" t="str">
            <v>South Africa</v>
          </cell>
          <cell r="V318" t="str">
            <v>South Africa</v>
          </cell>
          <cell r="W318" t="str">
            <v>South Africa</v>
          </cell>
          <cell r="X318" t="str">
            <v>South Africa</v>
          </cell>
          <cell r="Y318" t="str">
            <v>South Africa</v>
          </cell>
          <cell r="Z318" t="str">
            <v>South Africa</v>
          </cell>
          <cell r="AA318" t="str">
            <v>South Africa</v>
          </cell>
          <cell r="AB318" t="str">
            <v>South Africa</v>
          </cell>
          <cell r="AC318" t="str">
            <v>South Africa</v>
          </cell>
          <cell r="AD318" t="str">
            <v>South Africa</v>
          </cell>
          <cell r="AE318" t="str">
            <v>South Africa</v>
          </cell>
          <cell r="AF318" t="str">
            <v>South Africa</v>
          </cell>
          <cell r="AG318" t="str">
            <v>South Africa</v>
          </cell>
          <cell r="AH318" t="str">
            <v>South Africa</v>
          </cell>
          <cell r="AI318" t="str">
            <v>South Africa</v>
          </cell>
          <cell r="AJ318" t="str">
            <v>South Africa</v>
          </cell>
          <cell r="AK318" t="str">
            <v>South Africa</v>
          </cell>
          <cell r="AL318" t="str">
            <v>South Africa</v>
          </cell>
          <cell r="AM318" t="str">
            <v>South Africa</v>
          </cell>
          <cell r="AN318" t="str">
            <v>South Africa</v>
          </cell>
          <cell r="AO318" t="str">
            <v>South Africa</v>
          </cell>
          <cell r="AP318" t="str">
            <v>South Africa</v>
          </cell>
          <cell r="AQ318" t="str">
            <v>South Africa</v>
          </cell>
          <cell r="AR318" t="str">
            <v>South Africa</v>
          </cell>
          <cell r="AS318" t="str">
            <v>South Africa</v>
          </cell>
          <cell r="AT318" t="str">
            <v>South Africa</v>
          </cell>
        </row>
        <row r="319">
          <cell r="B319">
            <v>2008</v>
          </cell>
          <cell r="C319" t="str">
            <v>BiocapTotGHA</v>
          </cell>
          <cell r="G319" t="str">
            <v>Indonesia</v>
          </cell>
          <cell r="H319" t="str">
            <v>Indonesia</v>
          </cell>
          <cell r="I319" t="str">
            <v>Indonesia</v>
          </cell>
          <cell r="J319" t="str">
            <v>Indonesia</v>
          </cell>
          <cell r="K319" t="str">
            <v>Indonesia</v>
          </cell>
          <cell r="L319" t="str">
            <v>Indonesia</v>
          </cell>
          <cell r="M319" t="str">
            <v>Indonesia</v>
          </cell>
          <cell r="N319" t="str">
            <v>Indonesia</v>
          </cell>
          <cell r="O319" t="str">
            <v>Indonesia</v>
          </cell>
          <cell r="P319" t="str">
            <v>Indonesia</v>
          </cell>
          <cell r="Q319" t="str">
            <v>Indonesia</v>
          </cell>
          <cell r="R319" t="str">
            <v>Indonesia</v>
          </cell>
          <cell r="S319" t="str">
            <v>Indonesia</v>
          </cell>
          <cell r="T319" t="str">
            <v>Indonesia</v>
          </cell>
          <cell r="U319" t="str">
            <v>Indonesia</v>
          </cell>
          <cell r="V319" t="str">
            <v>Indonesia</v>
          </cell>
          <cell r="W319" t="str">
            <v>Indonesia</v>
          </cell>
          <cell r="X319" t="str">
            <v>Indonesia</v>
          </cell>
          <cell r="Y319" t="str">
            <v>Indonesia</v>
          </cell>
          <cell r="Z319" t="str">
            <v>Indonesia</v>
          </cell>
          <cell r="AA319" t="str">
            <v>Indonesia</v>
          </cell>
          <cell r="AB319" t="str">
            <v>Indonesia</v>
          </cell>
          <cell r="AC319" t="str">
            <v>Indonesia</v>
          </cell>
          <cell r="AD319" t="str">
            <v>Indonesia</v>
          </cell>
          <cell r="AE319" t="str">
            <v>Indonesia</v>
          </cell>
          <cell r="AF319" t="str">
            <v>Indonesia</v>
          </cell>
          <cell r="AG319" t="str">
            <v>Indonesia</v>
          </cell>
          <cell r="AH319" t="str">
            <v>Indonesia</v>
          </cell>
          <cell r="AI319" t="str">
            <v>Indonesia</v>
          </cell>
          <cell r="AJ319" t="str">
            <v>Indonesia</v>
          </cell>
          <cell r="AK319" t="str">
            <v>Indonesia</v>
          </cell>
          <cell r="AL319" t="str">
            <v>Indonesia</v>
          </cell>
          <cell r="AM319" t="str">
            <v>Indonesia</v>
          </cell>
          <cell r="AN319" t="str">
            <v>Indonesia</v>
          </cell>
          <cell r="AO319" t="str">
            <v>Indonesia</v>
          </cell>
          <cell r="AP319" t="str">
            <v>Indonesia</v>
          </cell>
          <cell r="AQ319" t="str">
            <v>Indonesia</v>
          </cell>
          <cell r="AR319" t="str">
            <v>Indonesia</v>
          </cell>
          <cell r="AS319" t="str">
            <v>Indonesia</v>
          </cell>
          <cell r="AT319" t="str">
            <v>Indonesia</v>
          </cell>
        </row>
        <row r="320">
          <cell r="B320">
            <v>2008</v>
          </cell>
          <cell r="C320" t="str">
            <v>BiocapTotGHA</v>
          </cell>
          <cell r="G320" t="str">
            <v>Vanuatu</v>
          </cell>
          <cell r="H320" t="str">
            <v>Vanuatu</v>
          </cell>
          <cell r="I320" t="str">
            <v>Vanuatu</v>
          </cell>
          <cell r="J320" t="str">
            <v>Vanuatu</v>
          </cell>
          <cell r="K320" t="str">
            <v>Vanuatu</v>
          </cell>
          <cell r="L320" t="str">
            <v>Vanuatu</v>
          </cell>
          <cell r="M320" t="str">
            <v>Vanuatu</v>
          </cell>
          <cell r="N320" t="str">
            <v>Vanuatu</v>
          </cell>
          <cell r="O320" t="str">
            <v>Vanuatu</v>
          </cell>
          <cell r="P320" t="str">
            <v>Vanuatu</v>
          </cell>
          <cell r="Q320" t="str">
            <v>Vanuatu</v>
          </cell>
          <cell r="R320" t="str">
            <v>Vanuatu</v>
          </cell>
          <cell r="S320" t="str">
            <v>Vanuatu</v>
          </cell>
          <cell r="T320" t="str">
            <v>Vanuatu</v>
          </cell>
          <cell r="U320" t="str">
            <v>Vanuatu</v>
          </cell>
          <cell r="V320" t="str">
            <v>Vanuatu</v>
          </cell>
          <cell r="W320" t="str">
            <v>Vanuatu</v>
          </cell>
          <cell r="X320" t="str">
            <v>Vanuatu</v>
          </cell>
          <cell r="Y320" t="str">
            <v>Vanuatu</v>
          </cell>
          <cell r="Z320" t="str">
            <v>Vanuatu</v>
          </cell>
          <cell r="AA320" t="str">
            <v>Vanuatu</v>
          </cell>
          <cell r="AB320" t="str">
            <v>Vanuatu</v>
          </cell>
          <cell r="AC320" t="str">
            <v>Vanuatu</v>
          </cell>
          <cell r="AD320" t="str">
            <v>Vanuatu</v>
          </cell>
          <cell r="AE320" t="str">
            <v>Vanuatu</v>
          </cell>
          <cell r="AF320" t="str">
            <v>Vanuatu</v>
          </cell>
          <cell r="AG320" t="str">
            <v>Vanuatu</v>
          </cell>
          <cell r="AH320" t="str">
            <v>Vanuatu</v>
          </cell>
          <cell r="AI320" t="str">
            <v>Vanuatu</v>
          </cell>
          <cell r="AJ320" t="str">
            <v>Vanuatu</v>
          </cell>
          <cell r="AK320" t="str">
            <v>Vanuatu</v>
          </cell>
          <cell r="AL320" t="str">
            <v>Vanuatu</v>
          </cell>
          <cell r="AM320" t="str">
            <v>Vanuatu</v>
          </cell>
          <cell r="AN320" t="str">
            <v>Vanuatu</v>
          </cell>
          <cell r="AO320" t="str">
            <v>Vanuatu</v>
          </cell>
          <cell r="AP320" t="str">
            <v>Vanuatu</v>
          </cell>
          <cell r="AQ320" t="str">
            <v>Vanuatu</v>
          </cell>
          <cell r="AR320" t="str">
            <v>Vanuatu</v>
          </cell>
          <cell r="AS320" t="str">
            <v>Vanuatu</v>
          </cell>
          <cell r="AT320" t="str">
            <v>Vanuatu</v>
          </cell>
        </row>
        <row r="321">
          <cell r="B321">
            <v>2008</v>
          </cell>
          <cell r="C321" t="str">
            <v>BiocapTotGHA</v>
          </cell>
          <cell r="G321" t="str">
            <v>Kyrgyzstan</v>
          </cell>
          <cell r="H321" t="str">
            <v>Kyrgyzstan</v>
          </cell>
          <cell r="I321" t="str">
            <v>Kyrgyzstan</v>
          </cell>
          <cell r="J321" t="str">
            <v>Kyrgyzstan</v>
          </cell>
          <cell r="K321" t="str">
            <v>Kyrgyzstan</v>
          </cell>
          <cell r="L321" t="str">
            <v>Kyrgyzstan</v>
          </cell>
          <cell r="M321" t="str">
            <v>Kyrgyzstan</v>
          </cell>
          <cell r="N321" t="str">
            <v>Kyrgyzstan</v>
          </cell>
          <cell r="O321" t="str">
            <v>Kyrgyzstan</v>
          </cell>
          <cell r="P321" t="str">
            <v>Kyrgyzstan</v>
          </cell>
          <cell r="Q321" t="str">
            <v>Kyrgyzstan</v>
          </cell>
          <cell r="R321" t="str">
            <v>Kyrgyzstan</v>
          </cell>
          <cell r="S321" t="str">
            <v>Kyrgyzstan</v>
          </cell>
          <cell r="T321" t="str">
            <v>Kyrgyzstan</v>
          </cell>
          <cell r="U321" t="str">
            <v>Kyrgyzstan</v>
          </cell>
          <cell r="V321" t="str">
            <v>Kyrgyzstan</v>
          </cell>
          <cell r="W321" t="str">
            <v>Kyrgyzstan</v>
          </cell>
          <cell r="X321" t="str">
            <v>Kyrgyzstan</v>
          </cell>
          <cell r="Y321" t="str">
            <v>Kyrgyzstan</v>
          </cell>
          <cell r="Z321" t="str">
            <v>Kyrgyzstan</v>
          </cell>
          <cell r="AA321" t="str">
            <v>Kyrgyzstan</v>
          </cell>
          <cell r="AB321" t="str">
            <v>Kyrgyzstan</v>
          </cell>
          <cell r="AC321" t="str">
            <v>Kyrgyzstan</v>
          </cell>
          <cell r="AD321" t="str">
            <v>Kyrgyzstan</v>
          </cell>
          <cell r="AE321" t="str">
            <v>Kyrgyzstan</v>
          </cell>
          <cell r="AF321" t="str">
            <v>Kyrgyzstan</v>
          </cell>
          <cell r="AG321" t="str">
            <v>Kyrgyzstan</v>
          </cell>
          <cell r="AH321" t="str">
            <v>Kyrgyzstan</v>
          </cell>
          <cell r="AI321" t="str">
            <v>Kyrgyzstan</v>
          </cell>
          <cell r="AJ321" t="str">
            <v>Kyrgyzstan</v>
          </cell>
          <cell r="AK321" t="str">
            <v>Kyrgyzstan</v>
          </cell>
          <cell r="AL321" t="str">
            <v>Kyrgyzstan</v>
          </cell>
          <cell r="AM321" t="str">
            <v>Kyrgyzstan</v>
          </cell>
          <cell r="AN321" t="str">
            <v>Kyrgyzstan</v>
          </cell>
          <cell r="AO321" t="str">
            <v>Kyrgyzstan</v>
          </cell>
          <cell r="AP321" t="str">
            <v>Kyrgyzstan</v>
          </cell>
          <cell r="AQ321" t="str">
            <v>Kyrgyzstan</v>
          </cell>
          <cell r="AR321" t="str">
            <v>Kyrgyzstan</v>
          </cell>
          <cell r="AS321" t="str">
            <v>Kyrgyzstan</v>
          </cell>
          <cell r="AT321" t="str">
            <v>Kyrgyzstan</v>
          </cell>
        </row>
        <row r="322">
          <cell r="B322">
            <v>2008</v>
          </cell>
          <cell r="C322" t="str">
            <v>BiocapTotGHA</v>
          </cell>
          <cell r="G322" t="str">
            <v>Tajikistan</v>
          </cell>
          <cell r="H322" t="str">
            <v>Tajikistan</v>
          </cell>
          <cell r="I322" t="str">
            <v>Tajikistan</v>
          </cell>
          <cell r="J322" t="str">
            <v>Tajikistan</v>
          </cell>
          <cell r="K322" t="str">
            <v>Tajikistan</v>
          </cell>
          <cell r="L322" t="str">
            <v>Tajikistan</v>
          </cell>
          <cell r="M322" t="str">
            <v>Tajikistan</v>
          </cell>
          <cell r="N322" t="str">
            <v>Tajikistan</v>
          </cell>
          <cell r="O322" t="str">
            <v>Tajikistan</v>
          </cell>
          <cell r="P322" t="str">
            <v>Tajikistan</v>
          </cell>
          <cell r="Q322" t="str">
            <v>Tajikistan</v>
          </cell>
          <cell r="R322" t="str">
            <v>Tajikistan</v>
          </cell>
          <cell r="S322" t="str">
            <v>Tajikistan</v>
          </cell>
          <cell r="T322" t="str">
            <v>Tajikistan</v>
          </cell>
          <cell r="U322" t="str">
            <v>Tajikistan</v>
          </cell>
          <cell r="V322" t="str">
            <v>Tajikistan</v>
          </cell>
          <cell r="W322" t="str">
            <v>Tajikistan</v>
          </cell>
          <cell r="X322" t="str">
            <v>Tajikistan</v>
          </cell>
          <cell r="Y322" t="str">
            <v>Tajikistan</v>
          </cell>
          <cell r="Z322" t="str">
            <v>Tajikistan</v>
          </cell>
          <cell r="AA322" t="str">
            <v>Tajikistan</v>
          </cell>
          <cell r="AB322" t="str">
            <v>Tajikistan</v>
          </cell>
          <cell r="AC322" t="str">
            <v>Tajikistan</v>
          </cell>
          <cell r="AD322" t="str">
            <v>Tajikistan</v>
          </cell>
          <cell r="AE322" t="str">
            <v>Tajikistan</v>
          </cell>
          <cell r="AF322" t="str">
            <v>Tajikistan</v>
          </cell>
          <cell r="AG322" t="str">
            <v>Tajikistan</v>
          </cell>
          <cell r="AH322" t="str">
            <v>Tajikistan</v>
          </cell>
          <cell r="AI322" t="str">
            <v>Tajikistan</v>
          </cell>
          <cell r="AJ322" t="str">
            <v>Tajikistan</v>
          </cell>
          <cell r="AK322" t="str">
            <v>Tajikistan</v>
          </cell>
          <cell r="AL322" t="str">
            <v>Tajikistan</v>
          </cell>
          <cell r="AM322" t="str">
            <v>Tajikistan</v>
          </cell>
          <cell r="AN322" t="str">
            <v>Tajikistan</v>
          </cell>
          <cell r="AO322" t="str">
            <v>Tajikistan</v>
          </cell>
          <cell r="AP322" t="str">
            <v>Tajikistan</v>
          </cell>
          <cell r="AQ322" t="str">
            <v>Tajikistan</v>
          </cell>
          <cell r="AR322" t="str">
            <v>Tajikistan</v>
          </cell>
          <cell r="AS322" t="str">
            <v>Tajikistan</v>
          </cell>
          <cell r="AT322" t="str">
            <v>Tajikistan</v>
          </cell>
        </row>
        <row r="323">
          <cell r="B323">
            <v>2008</v>
          </cell>
          <cell r="C323" t="str">
            <v>BiocapTotGHA</v>
          </cell>
          <cell r="G323" t="str">
            <v>Viet Nam</v>
          </cell>
          <cell r="H323" t="str">
            <v>Viet Nam</v>
          </cell>
          <cell r="I323" t="str">
            <v>Viet Nam</v>
          </cell>
          <cell r="J323" t="str">
            <v>Viet Nam</v>
          </cell>
          <cell r="K323" t="str">
            <v>Viet Nam</v>
          </cell>
          <cell r="L323" t="str">
            <v>Viet Nam</v>
          </cell>
          <cell r="M323" t="str">
            <v>Viet Nam</v>
          </cell>
          <cell r="N323" t="str">
            <v>Viet Nam</v>
          </cell>
          <cell r="O323" t="str">
            <v>Viet Nam</v>
          </cell>
          <cell r="P323" t="str">
            <v>Viet Nam</v>
          </cell>
          <cell r="Q323" t="str">
            <v>Viet Nam</v>
          </cell>
          <cell r="R323" t="str">
            <v>Viet Nam</v>
          </cell>
          <cell r="S323" t="str">
            <v>Viet Nam</v>
          </cell>
          <cell r="T323" t="str">
            <v>Viet Nam</v>
          </cell>
          <cell r="U323" t="str">
            <v>Viet Nam</v>
          </cell>
          <cell r="V323" t="str">
            <v>Viet Nam</v>
          </cell>
          <cell r="W323" t="str">
            <v>Viet Nam</v>
          </cell>
          <cell r="X323" t="str">
            <v>Viet Nam</v>
          </cell>
          <cell r="Y323" t="str">
            <v>Viet Nam</v>
          </cell>
          <cell r="Z323" t="str">
            <v>Viet Nam</v>
          </cell>
          <cell r="AA323" t="str">
            <v>Viet Nam</v>
          </cell>
          <cell r="AB323" t="str">
            <v>Viet Nam</v>
          </cell>
          <cell r="AC323" t="str">
            <v>Viet Nam</v>
          </cell>
          <cell r="AD323" t="str">
            <v>Viet Nam</v>
          </cell>
          <cell r="AE323" t="str">
            <v>Viet Nam</v>
          </cell>
          <cell r="AF323" t="str">
            <v>Viet Nam</v>
          </cell>
          <cell r="AG323" t="str">
            <v>Viet Nam</v>
          </cell>
          <cell r="AH323" t="str">
            <v>Viet Nam</v>
          </cell>
          <cell r="AI323" t="str">
            <v>Viet Nam</v>
          </cell>
          <cell r="AJ323" t="str">
            <v>Viet Nam</v>
          </cell>
          <cell r="AK323" t="str">
            <v>Viet Nam</v>
          </cell>
          <cell r="AL323" t="str">
            <v>Viet Nam</v>
          </cell>
          <cell r="AM323" t="str">
            <v>Viet Nam</v>
          </cell>
          <cell r="AN323" t="str">
            <v>Viet Nam</v>
          </cell>
          <cell r="AO323" t="str">
            <v>Viet Nam</v>
          </cell>
          <cell r="AP323" t="str">
            <v>Viet Nam</v>
          </cell>
          <cell r="AQ323" t="str">
            <v>Viet Nam</v>
          </cell>
          <cell r="AR323" t="str">
            <v>Viet Nam</v>
          </cell>
          <cell r="AS323" t="str">
            <v>Viet Nam</v>
          </cell>
          <cell r="AT323" t="str">
            <v>Viet Nam</v>
          </cell>
        </row>
        <row r="324">
          <cell r="B324">
            <v>2008</v>
          </cell>
          <cell r="C324" t="str">
            <v>BiocapTotGHA</v>
          </cell>
          <cell r="G324" t="str">
            <v>Nicaragua</v>
          </cell>
          <cell r="H324" t="str">
            <v>Nicaragua</v>
          </cell>
          <cell r="I324" t="str">
            <v>Nicaragua</v>
          </cell>
          <cell r="J324" t="str">
            <v>Nicaragua</v>
          </cell>
          <cell r="K324" t="str">
            <v>Nicaragua</v>
          </cell>
          <cell r="L324" t="str">
            <v>Nicaragua</v>
          </cell>
          <cell r="M324" t="str">
            <v>Nicaragua</v>
          </cell>
          <cell r="N324" t="str">
            <v>Nicaragua</v>
          </cell>
          <cell r="O324" t="str">
            <v>Nicaragua</v>
          </cell>
          <cell r="P324" t="str">
            <v>Nicaragua</v>
          </cell>
          <cell r="Q324" t="str">
            <v>Nicaragua</v>
          </cell>
          <cell r="R324" t="str">
            <v>Nicaragua</v>
          </cell>
          <cell r="S324" t="str">
            <v>Nicaragua</v>
          </cell>
          <cell r="T324" t="str">
            <v>Nicaragua</v>
          </cell>
          <cell r="U324" t="str">
            <v>Nicaragua</v>
          </cell>
          <cell r="V324" t="str">
            <v>Nicaragua</v>
          </cell>
          <cell r="W324" t="str">
            <v>Nicaragua</v>
          </cell>
          <cell r="X324" t="str">
            <v>Nicaragua</v>
          </cell>
          <cell r="Y324" t="str">
            <v>Nicaragua</v>
          </cell>
          <cell r="Z324" t="str">
            <v>Nicaragua</v>
          </cell>
          <cell r="AA324" t="str">
            <v>Nicaragua</v>
          </cell>
          <cell r="AB324" t="str">
            <v>Nicaragua</v>
          </cell>
          <cell r="AC324" t="str">
            <v>Nicaragua</v>
          </cell>
          <cell r="AD324" t="str">
            <v>Nicaragua</v>
          </cell>
          <cell r="AE324" t="str">
            <v>Nicaragua</v>
          </cell>
          <cell r="AF324" t="str">
            <v>Nicaragua</v>
          </cell>
          <cell r="AG324" t="str">
            <v>Nicaragua</v>
          </cell>
          <cell r="AH324" t="str">
            <v>Nicaragua</v>
          </cell>
          <cell r="AI324" t="str">
            <v>Nicaragua</v>
          </cell>
          <cell r="AJ324" t="str">
            <v>Nicaragua</v>
          </cell>
          <cell r="AK324" t="str">
            <v>Nicaragua</v>
          </cell>
          <cell r="AL324" t="str">
            <v>Nicaragua</v>
          </cell>
          <cell r="AM324" t="str">
            <v>Nicaragua</v>
          </cell>
          <cell r="AN324" t="str">
            <v>Nicaragua</v>
          </cell>
          <cell r="AO324" t="str">
            <v>Nicaragua</v>
          </cell>
          <cell r="AP324" t="str">
            <v>Nicaragua</v>
          </cell>
          <cell r="AQ324" t="str">
            <v>Nicaragua</v>
          </cell>
          <cell r="AR324" t="str">
            <v>Nicaragua</v>
          </cell>
          <cell r="AS324" t="str">
            <v>Nicaragua</v>
          </cell>
          <cell r="AT324" t="str">
            <v>Nicaragua</v>
          </cell>
        </row>
        <row r="325">
          <cell r="B325">
            <v>2008</v>
          </cell>
          <cell r="C325" t="str">
            <v>BiocapTotGHA</v>
          </cell>
          <cell r="G325" t="str">
            <v>Morocco</v>
          </cell>
          <cell r="H325" t="str">
            <v>Morocco</v>
          </cell>
          <cell r="I325" t="str">
            <v>Morocco</v>
          </cell>
          <cell r="J325" t="str">
            <v>Morocco</v>
          </cell>
          <cell r="K325" t="str">
            <v>Morocco</v>
          </cell>
          <cell r="L325" t="str">
            <v>Morocco</v>
          </cell>
          <cell r="M325" t="str">
            <v>Morocco</v>
          </cell>
          <cell r="N325" t="str">
            <v>Morocco</v>
          </cell>
          <cell r="O325" t="str">
            <v>Morocco</v>
          </cell>
          <cell r="P325" t="str">
            <v>Morocco</v>
          </cell>
          <cell r="Q325" t="str">
            <v>Morocco</v>
          </cell>
          <cell r="R325" t="str">
            <v>Morocco</v>
          </cell>
          <cell r="S325" t="str">
            <v>Morocco</v>
          </cell>
          <cell r="T325" t="str">
            <v>Morocco</v>
          </cell>
          <cell r="U325" t="str">
            <v>Morocco</v>
          </cell>
          <cell r="V325" t="str">
            <v>Morocco</v>
          </cell>
          <cell r="W325" t="str">
            <v>Morocco</v>
          </cell>
          <cell r="X325" t="str">
            <v>Morocco</v>
          </cell>
          <cell r="Y325" t="str">
            <v>Morocco</v>
          </cell>
          <cell r="Z325" t="str">
            <v>Morocco</v>
          </cell>
          <cell r="AA325" t="str">
            <v>Morocco</v>
          </cell>
          <cell r="AB325" t="str">
            <v>Morocco</v>
          </cell>
          <cell r="AC325" t="str">
            <v>Morocco</v>
          </cell>
          <cell r="AD325" t="str">
            <v>Morocco</v>
          </cell>
          <cell r="AE325" t="str">
            <v>Morocco</v>
          </cell>
          <cell r="AF325" t="str">
            <v>Morocco</v>
          </cell>
          <cell r="AG325" t="str">
            <v>Morocco</v>
          </cell>
          <cell r="AH325" t="str">
            <v>Morocco</v>
          </cell>
          <cell r="AI325" t="str">
            <v>Morocco</v>
          </cell>
          <cell r="AJ325" t="str">
            <v>Morocco</v>
          </cell>
          <cell r="AK325" t="str">
            <v>Morocco</v>
          </cell>
          <cell r="AL325" t="str">
            <v>Morocco</v>
          </cell>
          <cell r="AM325" t="str">
            <v>Morocco</v>
          </cell>
          <cell r="AN325" t="str">
            <v>Morocco</v>
          </cell>
          <cell r="AO325" t="str">
            <v>Morocco</v>
          </cell>
          <cell r="AP325" t="str">
            <v>Morocco</v>
          </cell>
          <cell r="AQ325" t="str">
            <v>Morocco</v>
          </cell>
          <cell r="AR325" t="str">
            <v>Morocco</v>
          </cell>
          <cell r="AS325" t="str">
            <v>Morocco</v>
          </cell>
          <cell r="AT325" t="str">
            <v>Morocco</v>
          </cell>
        </row>
        <row r="326">
          <cell r="B326">
            <v>2008</v>
          </cell>
          <cell r="C326" t="str">
            <v>BiocapTotGHA</v>
          </cell>
          <cell r="G326" t="str">
            <v>Guatemala</v>
          </cell>
          <cell r="H326" t="str">
            <v>Guatemala</v>
          </cell>
          <cell r="I326" t="str">
            <v>Guatemala</v>
          </cell>
          <cell r="J326" t="str">
            <v>Guatemala</v>
          </cell>
          <cell r="K326" t="str">
            <v>Guatemala</v>
          </cell>
          <cell r="L326" t="str">
            <v>Guatemala</v>
          </cell>
          <cell r="M326" t="str">
            <v>Guatemala</v>
          </cell>
          <cell r="N326" t="str">
            <v>Guatemala</v>
          </cell>
          <cell r="O326" t="str">
            <v>Guatemala</v>
          </cell>
          <cell r="P326" t="str">
            <v>Guatemala</v>
          </cell>
          <cell r="Q326" t="str">
            <v>Guatemala</v>
          </cell>
          <cell r="R326" t="str">
            <v>Guatemala</v>
          </cell>
          <cell r="S326" t="str">
            <v>Guatemala</v>
          </cell>
          <cell r="T326" t="str">
            <v>Guatemala</v>
          </cell>
          <cell r="U326" t="str">
            <v>Guatemala</v>
          </cell>
          <cell r="V326" t="str">
            <v>Guatemala</v>
          </cell>
          <cell r="W326" t="str">
            <v>Guatemala</v>
          </cell>
          <cell r="X326" t="str">
            <v>Guatemala</v>
          </cell>
          <cell r="Y326" t="str">
            <v>Guatemala</v>
          </cell>
          <cell r="Z326" t="str">
            <v>Guatemala</v>
          </cell>
          <cell r="AA326" t="str">
            <v>Guatemala</v>
          </cell>
          <cell r="AB326" t="str">
            <v>Guatemala</v>
          </cell>
          <cell r="AC326" t="str">
            <v>Guatemala</v>
          </cell>
          <cell r="AD326" t="str">
            <v>Guatemala</v>
          </cell>
          <cell r="AE326" t="str">
            <v>Guatemala</v>
          </cell>
          <cell r="AF326" t="str">
            <v>Guatemala</v>
          </cell>
          <cell r="AG326" t="str">
            <v>Guatemala</v>
          </cell>
          <cell r="AH326" t="str">
            <v>Guatemala</v>
          </cell>
          <cell r="AI326" t="str">
            <v>Guatemala</v>
          </cell>
          <cell r="AJ326" t="str">
            <v>Guatemala</v>
          </cell>
          <cell r="AK326" t="str">
            <v>Guatemala</v>
          </cell>
          <cell r="AL326" t="str">
            <v>Guatemala</v>
          </cell>
          <cell r="AM326" t="str">
            <v>Guatemala</v>
          </cell>
          <cell r="AN326" t="str">
            <v>Guatemala</v>
          </cell>
          <cell r="AO326" t="str">
            <v>Guatemala</v>
          </cell>
          <cell r="AP326" t="str">
            <v>Guatemala</v>
          </cell>
          <cell r="AQ326" t="str">
            <v>Guatemala</v>
          </cell>
          <cell r="AR326" t="str">
            <v>Guatemala</v>
          </cell>
          <cell r="AS326" t="str">
            <v>Guatemala</v>
          </cell>
          <cell r="AT326" t="str">
            <v>Guatemala</v>
          </cell>
        </row>
        <row r="327">
          <cell r="B327">
            <v>2008</v>
          </cell>
          <cell r="C327" t="str">
            <v>BiocapTotGHA</v>
          </cell>
          <cell r="G327" t="str">
            <v>Iraq</v>
          </cell>
          <cell r="H327" t="str">
            <v>Iraq</v>
          </cell>
          <cell r="I327" t="str">
            <v>Iraq</v>
          </cell>
          <cell r="J327" t="str">
            <v>Iraq</v>
          </cell>
          <cell r="K327" t="str">
            <v>Iraq</v>
          </cell>
          <cell r="L327" t="str">
            <v>Iraq</v>
          </cell>
          <cell r="M327" t="str">
            <v>Iraq</v>
          </cell>
          <cell r="N327" t="str">
            <v>Iraq</v>
          </cell>
          <cell r="O327" t="str">
            <v>Iraq</v>
          </cell>
          <cell r="P327" t="str">
            <v>Iraq</v>
          </cell>
          <cell r="Q327" t="str">
            <v>Iraq</v>
          </cell>
          <cell r="R327" t="str">
            <v>Iraq</v>
          </cell>
          <cell r="S327" t="str">
            <v>Iraq</v>
          </cell>
          <cell r="T327" t="str">
            <v>Iraq</v>
          </cell>
          <cell r="U327" t="str">
            <v>Iraq</v>
          </cell>
          <cell r="V327" t="str">
            <v>Iraq</v>
          </cell>
          <cell r="W327" t="str">
            <v>Iraq</v>
          </cell>
          <cell r="X327" t="str">
            <v>Iraq</v>
          </cell>
          <cell r="Y327" t="str">
            <v>Iraq</v>
          </cell>
          <cell r="Z327" t="str">
            <v>Iraq</v>
          </cell>
          <cell r="AA327" t="str">
            <v>Iraq</v>
          </cell>
          <cell r="AB327" t="str">
            <v>Iraq</v>
          </cell>
          <cell r="AC327" t="str">
            <v>Iraq</v>
          </cell>
          <cell r="AD327" t="str">
            <v>Iraq</v>
          </cell>
          <cell r="AE327" t="str">
            <v>Iraq</v>
          </cell>
          <cell r="AF327" t="str">
            <v>Iraq</v>
          </cell>
          <cell r="AG327" t="str">
            <v>Iraq</v>
          </cell>
          <cell r="AH327" t="str">
            <v>Iraq</v>
          </cell>
          <cell r="AI327" t="str">
            <v>Iraq</v>
          </cell>
          <cell r="AJ327" t="str">
            <v>Iraq</v>
          </cell>
          <cell r="AK327" t="str">
            <v>Iraq</v>
          </cell>
          <cell r="AL327" t="str">
            <v>Iraq</v>
          </cell>
          <cell r="AM327" t="str">
            <v>Iraq</v>
          </cell>
          <cell r="AN327" t="str">
            <v>Iraq</v>
          </cell>
          <cell r="AO327" t="str">
            <v>Iraq</v>
          </cell>
          <cell r="AP327" t="str">
            <v>Iraq</v>
          </cell>
          <cell r="AQ327" t="str">
            <v>Iraq</v>
          </cell>
          <cell r="AR327" t="str">
            <v>Iraq</v>
          </cell>
          <cell r="AS327" t="str">
            <v>Iraq</v>
          </cell>
          <cell r="AT327" t="str">
            <v>Iraq</v>
          </cell>
        </row>
        <row r="328">
          <cell r="B328">
            <v>2008</v>
          </cell>
          <cell r="C328" t="str">
            <v>BiocapTotGHA</v>
          </cell>
          <cell r="G328" t="str">
            <v>Cape Verde</v>
          </cell>
          <cell r="H328" t="str">
            <v>Cape Verde</v>
          </cell>
          <cell r="I328" t="str">
            <v>Cape Verde</v>
          </cell>
          <cell r="J328" t="str">
            <v>Cape Verde</v>
          </cell>
          <cell r="K328" t="str">
            <v>Cape Verde</v>
          </cell>
          <cell r="L328" t="str">
            <v>Cape Verde</v>
          </cell>
          <cell r="M328" t="str">
            <v>Cape Verde</v>
          </cell>
          <cell r="N328" t="str">
            <v>Cape Verde</v>
          </cell>
          <cell r="O328" t="str">
            <v>Cape Verde</v>
          </cell>
          <cell r="P328" t="str">
            <v>Cape Verde</v>
          </cell>
          <cell r="Q328" t="str">
            <v>Cape Verde</v>
          </cell>
          <cell r="R328" t="str">
            <v>Cape Verde</v>
          </cell>
          <cell r="S328" t="str">
            <v>Cape Verde</v>
          </cell>
          <cell r="T328" t="str">
            <v>Cape Verde</v>
          </cell>
          <cell r="U328" t="str">
            <v>Cape Verde</v>
          </cell>
          <cell r="V328" t="str">
            <v>Cape Verde</v>
          </cell>
          <cell r="W328" t="str">
            <v>Cape Verde</v>
          </cell>
          <cell r="X328" t="str">
            <v>Cape Verde</v>
          </cell>
          <cell r="Y328" t="str">
            <v>Cape Verde</v>
          </cell>
          <cell r="Z328" t="str">
            <v>Cape Verde</v>
          </cell>
          <cell r="AA328" t="str">
            <v>Cape Verde</v>
          </cell>
          <cell r="AB328" t="str">
            <v>Cape Verde</v>
          </cell>
          <cell r="AC328" t="str">
            <v>Cape Verde</v>
          </cell>
          <cell r="AD328" t="str">
            <v>Cape Verde</v>
          </cell>
          <cell r="AE328" t="str">
            <v>Cape Verde</v>
          </cell>
          <cell r="AF328" t="str">
            <v>Cape Verde</v>
          </cell>
          <cell r="AG328" t="str">
            <v>Cape Verde</v>
          </cell>
          <cell r="AH328" t="str">
            <v>Cape Verde</v>
          </cell>
          <cell r="AI328" t="str">
            <v>Cape Verde</v>
          </cell>
          <cell r="AJ328" t="str">
            <v>Cape Verde</v>
          </cell>
          <cell r="AK328" t="str">
            <v>Cape Verde</v>
          </cell>
          <cell r="AL328" t="str">
            <v>Cape Verde</v>
          </cell>
          <cell r="AM328" t="str">
            <v>Cape Verde</v>
          </cell>
          <cell r="AN328" t="str">
            <v>Cape Verde</v>
          </cell>
          <cell r="AO328" t="str">
            <v>Cape Verde</v>
          </cell>
          <cell r="AP328" t="str">
            <v>Cape Verde</v>
          </cell>
          <cell r="AQ328" t="str">
            <v>Cape Verde</v>
          </cell>
          <cell r="AR328" t="str">
            <v>Cape Verde</v>
          </cell>
          <cell r="AS328" t="str">
            <v>Cape Verde</v>
          </cell>
          <cell r="AT328" t="str">
            <v>Cape Verde</v>
          </cell>
        </row>
        <row r="329">
          <cell r="B329">
            <v>2008</v>
          </cell>
          <cell r="C329" t="str">
            <v>BiocapTotGHA</v>
          </cell>
          <cell r="G329" t="str">
            <v>India</v>
          </cell>
          <cell r="H329" t="str">
            <v>India</v>
          </cell>
          <cell r="I329" t="str">
            <v>India</v>
          </cell>
          <cell r="J329" t="str">
            <v>India</v>
          </cell>
          <cell r="K329" t="str">
            <v>India</v>
          </cell>
          <cell r="L329" t="str">
            <v>India</v>
          </cell>
          <cell r="M329" t="str">
            <v>India</v>
          </cell>
          <cell r="N329" t="str">
            <v>India</v>
          </cell>
          <cell r="O329" t="str">
            <v>India</v>
          </cell>
          <cell r="P329" t="str">
            <v>India</v>
          </cell>
          <cell r="Q329" t="str">
            <v>India</v>
          </cell>
          <cell r="R329" t="str">
            <v>India</v>
          </cell>
          <cell r="S329" t="str">
            <v>India</v>
          </cell>
          <cell r="T329" t="str">
            <v>India</v>
          </cell>
          <cell r="U329" t="str">
            <v>India</v>
          </cell>
          <cell r="V329" t="str">
            <v>India</v>
          </cell>
          <cell r="W329" t="str">
            <v>India</v>
          </cell>
          <cell r="X329" t="str">
            <v>India</v>
          </cell>
          <cell r="Y329" t="str">
            <v>India</v>
          </cell>
          <cell r="Z329" t="str">
            <v>India</v>
          </cell>
          <cell r="AA329" t="str">
            <v>India</v>
          </cell>
          <cell r="AB329" t="str">
            <v>India</v>
          </cell>
          <cell r="AC329" t="str">
            <v>India</v>
          </cell>
          <cell r="AD329" t="str">
            <v>India</v>
          </cell>
          <cell r="AE329" t="str">
            <v>India</v>
          </cell>
          <cell r="AF329" t="str">
            <v>India</v>
          </cell>
          <cell r="AG329" t="str">
            <v>India</v>
          </cell>
          <cell r="AH329" t="str">
            <v>India</v>
          </cell>
          <cell r="AI329" t="str">
            <v>India</v>
          </cell>
          <cell r="AJ329" t="str">
            <v>India</v>
          </cell>
          <cell r="AK329" t="str">
            <v>India</v>
          </cell>
          <cell r="AL329" t="str">
            <v>India</v>
          </cell>
          <cell r="AM329" t="str">
            <v>India</v>
          </cell>
          <cell r="AN329" t="str">
            <v>India</v>
          </cell>
          <cell r="AO329" t="str">
            <v>India</v>
          </cell>
          <cell r="AP329" t="str">
            <v>India</v>
          </cell>
          <cell r="AQ329" t="str">
            <v>India</v>
          </cell>
          <cell r="AR329" t="str">
            <v>India</v>
          </cell>
          <cell r="AS329" t="str">
            <v>India</v>
          </cell>
          <cell r="AT329" t="str">
            <v>India</v>
          </cell>
        </row>
        <row r="330">
          <cell r="B330">
            <v>2008</v>
          </cell>
          <cell r="C330" t="str">
            <v>BiocapTotGHA</v>
          </cell>
          <cell r="G330" t="str">
            <v>Ghana</v>
          </cell>
          <cell r="H330" t="str">
            <v>Ghana</v>
          </cell>
          <cell r="I330" t="str">
            <v>Ghana</v>
          </cell>
          <cell r="J330" t="str">
            <v>Ghana</v>
          </cell>
          <cell r="K330" t="str">
            <v>Ghana</v>
          </cell>
          <cell r="L330" t="str">
            <v>Ghana</v>
          </cell>
          <cell r="M330" t="str">
            <v>Ghana</v>
          </cell>
          <cell r="N330" t="str">
            <v>Ghana</v>
          </cell>
          <cell r="O330" t="str">
            <v>Ghana</v>
          </cell>
          <cell r="P330" t="str">
            <v>Ghana</v>
          </cell>
          <cell r="Q330" t="str">
            <v>Ghana</v>
          </cell>
          <cell r="R330" t="str">
            <v>Ghana</v>
          </cell>
          <cell r="S330" t="str">
            <v>Ghana</v>
          </cell>
          <cell r="T330" t="str">
            <v>Ghana</v>
          </cell>
          <cell r="U330" t="str">
            <v>Ghana</v>
          </cell>
          <cell r="V330" t="str">
            <v>Ghana</v>
          </cell>
          <cell r="W330" t="str">
            <v>Ghana</v>
          </cell>
          <cell r="X330" t="str">
            <v>Ghana</v>
          </cell>
          <cell r="Y330" t="str">
            <v>Ghana</v>
          </cell>
          <cell r="Z330" t="str">
            <v>Ghana</v>
          </cell>
          <cell r="AA330" t="str">
            <v>Ghana</v>
          </cell>
          <cell r="AB330" t="str">
            <v>Ghana</v>
          </cell>
          <cell r="AC330" t="str">
            <v>Ghana</v>
          </cell>
          <cell r="AD330" t="str">
            <v>Ghana</v>
          </cell>
          <cell r="AE330" t="str">
            <v>Ghana</v>
          </cell>
          <cell r="AF330" t="str">
            <v>Ghana</v>
          </cell>
          <cell r="AG330" t="str">
            <v>Ghana</v>
          </cell>
          <cell r="AH330" t="str">
            <v>Ghana</v>
          </cell>
          <cell r="AI330" t="str">
            <v>Ghana</v>
          </cell>
          <cell r="AJ330" t="str">
            <v>Ghana</v>
          </cell>
          <cell r="AK330" t="str">
            <v>Ghana</v>
          </cell>
          <cell r="AL330" t="str">
            <v>Ghana</v>
          </cell>
          <cell r="AM330" t="str">
            <v>Ghana</v>
          </cell>
          <cell r="AN330" t="str">
            <v>Ghana</v>
          </cell>
          <cell r="AO330" t="str">
            <v>Ghana</v>
          </cell>
          <cell r="AP330" t="str">
            <v>Ghana</v>
          </cell>
          <cell r="AQ330" t="str">
            <v>Ghana</v>
          </cell>
          <cell r="AR330" t="str">
            <v>Ghana</v>
          </cell>
          <cell r="AS330" t="str">
            <v>Ghana</v>
          </cell>
          <cell r="AT330" t="str">
            <v>Ghana</v>
          </cell>
        </row>
        <row r="331">
          <cell r="B331">
            <v>2008</v>
          </cell>
          <cell r="C331" t="str">
            <v>BiocapTotGHA</v>
          </cell>
          <cell r="G331" t="str">
            <v>Equatorial Guinea</v>
          </cell>
          <cell r="H331" t="str">
            <v>Equatorial Guinea</v>
          </cell>
          <cell r="I331" t="str">
            <v>Equatorial Guinea</v>
          </cell>
          <cell r="J331" t="str">
            <v>Equatorial Guinea</v>
          </cell>
          <cell r="K331" t="str">
            <v>Equatorial Guinea</v>
          </cell>
          <cell r="L331" t="str">
            <v>Equatorial Guinea</v>
          </cell>
          <cell r="M331" t="str">
            <v>Equatorial Guinea</v>
          </cell>
          <cell r="N331" t="str">
            <v>Equatorial Guinea</v>
          </cell>
          <cell r="O331" t="str">
            <v>Equatorial Guinea</v>
          </cell>
          <cell r="P331" t="str">
            <v>Equatorial Guinea</v>
          </cell>
          <cell r="Q331" t="str">
            <v>Equatorial Guinea</v>
          </cell>
          <cell r="R331" t="str">
            <v>Equatorial Guinea</v>
          </cell>
          <cell r="S331" t="str">
            <v>Equatorial Guinea</v>
          </cell>
          <cell r="T331" t="str">
            <v>Equatorial Guinea</v>
          </cell>
          <cell r="U331" t="str">
            <v>Equatorial Guinea</v>
          </cell>
          <cell r="V331" t="str">
            <v>Equatorial Guinea</v>
          </cell>
          <cell r="W331" t="str">
            <v>Equatorial Guinea</v>
          </cell>
          <cell r="X331" t="str">
            <v>Equatorial Guinea</v>
          </cell>
          <cell r="Y331" t="str">
            <v>Equatorial Guinea</v>
          </cell>
          <cell r="Z331" t="str">
            <v>Equatorial Guinea</v>
          </cell>
          <cell r="AA331" t="str">
            <v>Equatorial Guinea</v>
          </cell>
          <cell r="AB331" t="str">
            <v>Equatorial Guinea</v>
          </cell>
          <cell r="AC331" t="str">
            <v>Equatorial Guinea</v>
          </cell>
          <cell r="AD331" t="str">
            <v>Equatorial Guinea</v>
          </cell>
          <cell r="AE331" t="str">
            <v>Equatorial Guinea</v>
          </cell>
          <cell r="AF331" t="str">
            <v>Equatorial Guinea</v>
          </cell>
          <cell r="AG331" t="str">
            <v>Equatorial Guinea</v>
          </cell>
          <cell r="AH331" t="str">
            <v>Equatorial Guinea</v>
          </cell>
          <cell r="AI331" t="str">
            <v>Equatorial Guinea</v>
          </cell>
          <cell r="AJ331" t="str">
            <v>Equatorial Guinea</v>
          </cell>
          <cell r="AK331" t="str">
            <v>Equatorial Guinea</v>
          </cell>
          <cell r="AL331" t="str">
            <v>Equatorial Guinea</v>
          </cell>
          <cell r="AM331" t="str">
            <v>Equatorial Guinea</v>
          </cell>
          <cell r="AN331" t="str">
            <v>Equatorial Guinea</v>
          </cell>
          <cell r="AO331" t="str">
            <v>Equatorial Guinea</v>
          </cell>
          <cell r="AP331" t="str">
            <v>Equatorial Guinea</v>
          </cell>
          <cell r="AQ331" t="str">
            <v>Equatorial Guinea</v>
          </cell>
          <cell r="AR331" t="str">
            <v>Equatorial Guinea</v>
          </cell>
          <cell r="AS331" t="str">
            <v>Equatorial Guinea</v>
          </cell>
          <cell r="AT331" t="str">
            <v>Equatorial Guinea</v>
          </cell>
        </row>
        <row r="332">
          <cell r="B332">
            <v>2008</v>
          </cell>
          <cell r="C332" t="str">
            <v>BiocapTotGHA</v>
          </cell>
          <cell r="G332" t="str">
            <v>Congo</v>
          </cell>
          <cell r="H332" t="str">
            <v>Congo</v>
          </cell>
          <cell r="I332" t="str">
            <v>Congo</v>
          </cell>
          <cell r="J332" t="str">
            <v>Congo</v>
          </cell>
          <cell r="K332" t="str">
            <v>Congo</v>
          </cell>
          <cell r="L332" t="str">
            <v>Congo</v>
          </cell>
          <cell r="M332" t="str">
            <v>Congo</v>
          </cell>
          <cell r="N332" t="str">
            <v>Congo</v>
          </cell>
          <cell r="O332" t="str">
            <v>Congo</v>
          </cell>
          <cell r="P332" t="str">
            <v>Congo</v>
          </cell>
          <cell r="Q332" t="str">
            <v>Congo</v>
          </cell>
          <cell r="R332" t="str">
            <v>Congo</v>
          </cell>
          <cell r="S332" t="str">
            <v>Congo</v>
          </cell>
          <cell r="T332" t="str">
            <v>Congo</v>
          </cell>
          <cell r="U332" t="str">
            <v>Congo</v>
          </cell>
          <cell r="V332" t="str">
            <v>Congo</v>
          </cell>
          <cell r="W332" t="str">
            <v>Congo</v>
          </cell>
          <cell r="X332" t="str">
            <v>Congo</v>
          </cell>
          <cell r="Y332" t="str">
            <v>Congo</v>
          </cell>
          <cell r="Z332" t="str">
            <v>Congo</v>
          </cell>
          <cell r="AA332" t="str">
            <v>Congo</v>
          </cell>
          <cell r="AB332" t="str">
            <v>Congo</v>
          </cell>
          <cell r="AC332" t="str">
            <v>Congo</v>
          </cell>
          <cell r="AD332" t="str">
            <v>Congo</v>
          </cell>
          <cell r="AE332" t="str">
            <v>Congo</v>
          </cell>
          <cell r="AF332" t="str">
            <v>Congo</v>
          </cell>
          <cell r="AG332" t="str">
            <v>Congo</v>
          </cell>
          <cell r="AH332" t="str">
            <v>Congo</v>
          </cell>
          <cell r="AI332" t="str">
            <v>Congo</v>
          </cell>
          <cell r="AJ332" t="str">
            <v>Congo</v>
          </cell>
          <cell r="AK332" t="str">
            <v>Congo</v>
          </cell>
          <cell r="AL332" t="str">
            <v>Congo</v>
          </cell>
          <cell r="AM332" t="str">
            <v>Congo</v>
          </cell>
          <cell r="AN332" t="str">
            <v>Congo</v>
          </cell>
          <cell r="AO332" t="str">
            <v>Congo</v>
          </cell>
          <cell r="AP332" t="str">
            <v>Congo</v>
          </cell>
          <cell r="AQ332" t="str">
            <v>Congo</v>
          </cell>
          <cell r="AR332" t="str">
            <v>Congo</v>
          </cell>
          <cell r="AS332" t="str">
            <v>Congo</v>
          </cell>
          <cell r="AT332" t="str">
            <v>Congo</v>
          </cell>
        </row>
        <row r="333">
          <cell r="B333">
            <v>2008</v>
          </cell>
          <cell r="C333" t="str">
            <v>BiocapTotGHA</v>
          </cell>
          <cell r="G333" t="str">
            <v>Lao People's Democratic Republic</v>
          </cell>
          <cell r="H333" t="str">
            <v>Lao People's Democratic Republic</v>
          </cell>
          <cell r="I333" t="str">
            <v>Lao People's Democratic Republic</v>
          </cell>
          <cell r="J333" t="str">
            <v>Lao People's Democratic Republic</v>
          </cell>
          <cell r="K333" t="str">
            <v>Lao People's Democratic Republic</v>
          </cell>
          <cell r="L333" t="str">
            <v>Lao People's Democratic Republic</v>
          </cell>
          <cell r="M333" t="str">
            <v>Lao People's Democratic Republic</v>
          </cell>
          <cell r="N333" t="str">
            <v>Lao People's Democratic Republic</v>
          </cell>
          <cell r="O333" t="str">
            <v>Lao People's Democratic Republic</v>
          </cell>
          <cell r="P333" t="str">
            <v>Lao People's Democratic Republic</v>
          </cell>
          <cell r="Q333" t="str">
            <v>Lao People's Democratic Republic</v>
          </cell>
          <cell r="R333" t="str">
            <v>Lao People's Democratic Republic</v>
          </cell>
          <cell r="S333" t="str">
            <v>Lao People's Democratic Republic</v>
          </cell>
          <cell r="T333" t="str">
            <v>Lao People's Democratic Republic</v>
          </cell>
          <cell r="U333" t="str">
            <v>Lao People's Democratic Republic</v>
          </cell>
          <cell r="V333" t="str">
            <v>Lao People's Democratic Republic</v>
          </cell>
          <cell r="W333" t="str">
            <v>Lao People's Democratic Republic</v>
          </cell>
          <cell r="X333" t="str">
            <v>Lao People's Democratic Republic</v>
          </cell>
          <cell r="Y333" t="str">
            <v>Lao People's Democratic Republic</v>
          </cell>
          <cell r="Z333" t="str">
            <v>Lao People's Democratic Republic</v>
          </cell>
          <cell r="AA333" t="str">
            <v>Lao People's Democratic Republic</v>
          </cell>
          <cell r="AB333" t="str">
            <v>Lao People's Democratic Republic</v>
          </cell>
          <cell r="AC333" t="str">
            <v>Lao People's Democratic Republic</v>
          </cell>
          <cell r="AD333" t="str">
            <v>Lao People's Democratic Republic</v>
          </cell>
          <cell r="AE333" t="str">
            <v>Lao People's Democratic Republic</v>
          </cell>
          <cell r="AF333" t="str">
            <v>Lao People's Democratic Republic</v>
          </cell>
          <cell r="AG333" t="str">
            <v>Lao People's Democratic Republic</v>
          </cell>
          <cell r="AH333" t="str">
            <v>Lao People's Democratic Republic</v>
          </cell>
          <cell r="AI333" t="str">
            <v>Lao People's Democratic Republic</v>
          </cell>
          <cell r="AJ333" t="str">
            <v>Lao People's Democratic Republic</v>
          </cell>
          <cell r="AK333" t="str">
            <v>Lao People's Democratic Republic</v>
          </cell>
          <cell r="AL333" t="str">
            <v>Lao People's Democratic Republic</v>
          </cell>
          <cell r="AM333" t="str">
            <v>Lao People's Democratic Republic</v>
          </cell>
          <cell r="AN333" t="str">
            <v>Lao People's Democratic Republic</v>
          </cell>
          <cell r="AO333" t="str">
            <v>Lao People's Democratic Republic</v>
          </cell>
          <cell r="AP333" t="str">
            <v>Lao People's Democratic Republic</v>
          </cell>
          <cell r="AQ333" t="str">
            <v>Lao People's Democratic Republic</v>
          </cell>
          <cell r="AR333" t="str">
            <v>Lao People's Democratic Republic</v>
          </cell>
          <cell r="AS333" t="str">
            <v>Lao People's Democratic Republic</v>
          </cell>
          <cell r="AT333" t="str">
            <v>Lao People's Democratic Republic</v>
          </cell>
        </row>
        <row r="334">
          <cell r="B334">
            <v>2008</v>
          </cell>
          <cell r="C334" t="str">
            <v>BiocapTotGHA</v>
          </cell>
          <cell r="G334" t="str">
            <v>Cambodia</v>
          </cell>
          <cell r="H334" t="str">
            <v>Cambodia</v>
          </cell>
          <cell r="I334" t="str">
            <v>Cambodia</v>
          </cell>
          <cell r="J334" t="str">
            <v>Cambodia</v>
          </cell>
          <cell r="K334" t="str">
            <v>Cambodia</v>
          </cell>
          <cell r="L334" t="str">
            <v>Cambodia</v>
          </cell>
          <cell r="M334" t="str">
            <v>Cambodia</v>
          </cell>
          <cell r="N334" t="str">
            <v>Cambodia</v>
          </cell>
          <cell r="O334" t="str">
            <v>Cambodia</v>
          </cell>
          <cell r="P334" t="str">
            <v>Cambodia</v>
          </cell>
          <cell r="Q334" t="str">
            <v>Cambodia</v>
          </cell>
          <cell r="R334" t="str">
            <v>Cambodia</v>
          </cell>
          <cell r="S334" t="str">
            <v>Cambodia</v>
          </cell>
          <cell r="T334" t="str">
            <v>Cambodia</v>
          </cell>
          <cell r="U334" t="str">
            <v>Cambodia</v>
          </cell>
          <cell r="V334" t="str">
            <v>Cambodia</v>
          </cell>
          <cell r="W334" t="str">
            <v>Cambodia</v>
          </cell>
          <cell r="X334" t="str">
            <v>Cambodia</v>
          </cell>
          <cell r="Y334" t="str">
            <v>Cambodia</v>
          </cell>
          <cell r="Z334" t="str">
            <v>Cambodia</v>
          </cell>
          <cell r="AA334" t="str">
            <v>Cambodia</v>
          </cell>
          <cell r="AB334" t="str">
            <v>Cambodia</v>
          </cell>
          <cell r="AC334" t="str">
            <v>Cambodia</v>
          </cell>
          <cell r="AD334" t="str">
            <v>Cambodia</v>
          </cell>
          <cell r="AE334" t="str">
            <v>Cambodia</v>
          </cell>
          <cell r="AF334" t="str">
            <v>Cambodia</v>
          </cell>
          <cell r="AG334" t="str">
            <v>Cambodia</v>
          </cell>
          <cell r="AH334" t="str">
            <v>Cambodia</v>
          </cell>
          <cell r="AI334" t="str">
            <v>Cambodia</v>
          </cell>
          <cell r="AJ334" t="str">
            <v>Cambodia</v>
          </cell>
          <cell r="AK334" t="str">
            <v>Cambodia</v>
          </cell>
          <cell r="AL334" t="str">
            <v>Cambodia</v>
          </cell>
          <cell r="AM334" t="str">
            <v>Cambodia</v>
          </cell>
          <cell r="AN334" t="str">
            <v>Cambodia</v>
          </cell>
          <cell r="AO334" t="str">
            <v>Cambodia</v>
          </cell>
          <cell r="AP334" t="str">
            <v>Cambodia</v>
          </cell>
          <cell r="AQ334" t="str">
            <v>Cambodia</v>
          </cell>
          <cell r="AR334" t="str">
            <v>Cambodia</v>
          </cell>
          <cell r="AS334" t="str">
            <v>Cambodia</v>
          </cell>
          <cell r="AT334" t="str">
            <v>Cambodia</v>
          </cell>
        </row>
        <row r="335">
          <cell r="B335">
            <v>2008</v>
          </cell>
          <cell r="C335" t="str">
            <v>BiocapTotGHA</v>
          </cell>
          <cell r="G335" t="str">
            <v>Swaziland</v>
          </cell>
          <cell r="H335" t="str">
            <v>Swaziland</v>
          </cell>
          <cell r="I335" t="str">
            <v>Swaziland</v>
          </cell>
          <cell r="J335" t="str">
            <v>Swaziland</v>
          </cell>
          <cell r="K335" t="str">
            <v>Swaziland</v>
          </cell>
          <cell r="L335" t="str">
            <v>Swaziland</v>
          </cell>
          <cell r="M335" t="str">
            <v>Swaziland</v>
          </cell>
          <cell r="N335" t="str">
            <v>Swaziland</v>
          </cell>
          <cell r="O335" t="str">
            <v>Swaziland</v>
          </cell>
          <cell r="P335" t="str">
            <v>Swaziland</v>
          </cell>
          <cell r="Q335" t="str">
            <v>Swaziland</v>
          </cell>
          <cell r="R335" t="str">
            <v>Swaziland</v>
          </cell>
          <cell r="S335" t="str">
            <v>Swaziland</v>
          </cell>
          <cell r="T335" t="str">
            <v>Swaziland</v>
          </cell>
          <cell r="U335" t="str">
            <v>Swaziland</v>
          </cell>
          <cell r="V335" t="str">
            <v>Swaziland</v>
          </cell>
          <cell r="W335" t="str">
            <v>Swaziland</v>
          </cell>
          <cell r="X335" t="str">
            <v>Swaziland</v>
          </cell>
          <cell r="Y335" t="str">
            <v>Swaziland</v>
          </cell>
          <cell r="Z335" t="str">
            <v>Swaziland</v>
          </cell>
          <cell r="AA335" t="str">
            <v>Swaziland</v>
          </cell>
          <cell r="AB335" t="str">
            <v>Swaziland</v>
          </cell>
          <cell r="AC335" t="str">
            <v>Swaziland</v>
          </cell>
          <cell r="AD335" t="str">
            <v>Swaziland</v>
          </cell>
          <cell r="AE335" t="str">
            <v>Swaziland</v>
          </cell>
          <cell r="AF335" t="str">
            <v>Swaziland</v>
          </cell>
          <cell r="AG335" t="str">
            <v>Swaziland</v>
          </cell>
          <cell r="AH335" t="str">
            <v>Swaziland</v>
          </cell>
          <cell r="AI335" t="str">
            <v>Swaziland</v>
          </cell>
          <cell r="AJ335" t="str">
            <v>Swaziland</v>
          </cell>
          <cell r="AK335" t="str">
            <v>Swaziland</v>
          </cell>
          <cell r="AL335" t="str">
            <v>Swaziland</v>
          </cell>
          <cell r="AM335" t="str">
            <v>Swaziland</v>
          </cell>
          <cell r="AN335" t="str">
            <v>Swaziland</v>
          </cell>
          <cell r="AO335" t="str">
            <v>Swaziland</v>
          </cell>
          <cell r="AP335" t="str">
            <v>Swaziland</v>
          </cell>
          <cell r="AQ335" t="str">
            <v>Swaziland</v>
          </cell>
          <cell r="AR335" t="str">
            <v>Swaziland</v>
          </cell>
          <cell r="AS335" t="str">
            <v>Swaziland</v>
          </cell>
          <cell r="AT335" t="str">
            <v>Swaziland</v>
          </cell>
        </row>
        <row r="336">
          <cell r="B336">
            <v>2008</v>
          </cell>
          <cell r="C336" t="str">
            <v>BiocapTotGHA</v>
          </cell>
          <cell r="G336" t="str">
            <v>Bhutan</v>
          </cell>
          <cell r="H336" t="str">
            <v>Bhutan</v>
          </cell>
          <cell r="I336" t="str">
            <v>Bhutan</v>
          </cell>
          <cell r="J336" t="str">
            <v>Bhutan</v>
          </cell>
          <cell r="K336" t="str">
            <v>Bhutan</v>
          </cell>
          <cell r="L336" t="str">
            <v>Bhutan</v>
          </cell>
          <cell r="M336" t="str">
            <v>Bhutan</v>
          </cell>
          <cell r="N336" t="str">
            <v>Bhutan</v>
          </cell>
          <cell r="O336" t="str">
            <v>Bhutan</v>
          </cell>
          <cell r="P336" t="str">
            <v>Bhutan</v>
          </cell>
          <cell r="Q336" t="str">
            <v>Bhutan</v>
          </cell>
          <cell r="R336" t="str">
            <v>Bhutan</v>
          </cell>
          <cell r="S336" t="str">
            <v>Bhutan</v>
          </cell>
          <cell r="T336" t="str">
            <v>Bhutan</v>
          </cell>
          <cell r="U336" t="str">
            <v>Bhutan</v>
          </cell>
          <cell r="V336" t="str">
            <v>Bhutan</v>
          </cell>
          <cell r="W336" t="str">
            <v>Bhutan</v>
          </cell>
          <cell r="X336" t="str">
            <v>Bhutan</v>
          </cell>
          <cell r="Y336" t="str">
            <v>Bhutan</v>
          </cell>
          <cell r="Z336" t="str">
            <v>Bhutan</v>
          </cell>
          <cell r="AA336" t="str">
            <v>Bhutan</v>
          </cell>
          <cell r="AB336" t="str">
            <v>Bhutan</v>
          </cell>
          <cell r="AC336" t="str">
            <v>Bhutan</v>
          </cell>
          <cell r="AD336" t="str">
            <v>Bhutan</v>
          </cell>
          <cell r="AE336" t="str">
            <v>Bhutan</v>
          </cell>
          <cell r="AF336" t="str">
            <v>Bhutan</v>
          </cell>
          <cell r="AG336" t="str">
            <v>Bhutan</v>
          </cell>
          <cell r="AH336" t="str">
            <v>Bhutan</v>
          </cell>
          <cell r="AI336" t="str">
            <v>Bhutan</v>
          </cell>
          <cell r="AJ336" t="str">
            <v>Bhutan</v>
          </cell>
          <cell r="AK336" t="str">
            <v>Bhutan</v>
          </cell>
          <cell r="AL336" t="str">
            <v>Bhutan</v>
          </cell>
          <cell r="AM336" t="str">
            <v>Bhutan</v>
          </cell>
          <cell r="AN336" t="str">
            <v>Bhutan</v>
          </cell>
          <cell r="AO336" t="str">
            <v>Bhutan</v>
          </cell>
          <cell r="AP336" t="str">
            <v>Bhutan</v>
          </cell>
          <cell r="AQ336" t="str">
            <v>Bhutan</v>
          </cell>
          <cell r="AR336" t="str">
            <v>Bhutan</v>
          </cell>
          <cell r="AS336" t="str">
            <v>Bhutan</v>
          </cell>
          <cell r="AT336" t="str">
            <v>Bhutan</v>
          </cell>
        </row>
        <row r="337">
          <cell r="B337">
            <v>2008</v>
          </cell>
          <cell r="C337" t="str">
            <v>BiocapTotGHA</v>
          </cell>
          <cell r="G337" t="str">
            <v>Solomon Islands</v>
          </cell>
          <cell r="H337" t="str">
            <v>Solomon Islands</v>
          </cell>
          <cell r="I337" t="str">
            <v>Solomon Islands</v>
          </cell>
          <cell r="J337" t="str">
            <v>Solomon Islands</v>
          </cell>
          <cell r="K337" t="str">
            <v>Solomon Islands</v>
          </cell>
          <cell r="L337" t="str">
            <v>Solomon Islands</v>
          </cell>
          <cell r="M337" t="str">
            <v>Solomon Islands</v>
          </cell>
          <cell r="N337" t="str">
            <v>Solomon Islands</v>
          </cell>
          <cell r="O337" t="str">
            <v>Solomon Islands</v>
          </cell>
          <cell r="P337" t="str">
            <v>Solomon Islands</v>
          </cell>
          <cell r="Q337" t="str">
            <v>Solomon Islands</v>
          </cell>
          <cell r="R337" t="str">
            <v>Solomon Islands</v>
          </cell>
          <cell r="S337" t="str">
            <v>Solomon Islands</v>
          </cell>
          <cell r="T337" t="str">
            <v>Solomon Islands</v>
          </cell>
          <cell r="U337" t="str">
            <v>Solomon Islands</v>
          </cell>
          <cell r="V337" t="str">
            <v>Solomon Islands</v>
          </cell>
          <cell r="W337" t="str">
            <v>Solomon Islands</v>
          </cell>
          <cell r="X337" t="str">
            <v>Solomon Islands</v>
          </cell>
          <cell r="Y337" t="str">
            <v>Solomon Islands</v>
          </cell>
          <cell r="Z337" t="str">
            <v>Solomon Islands</v>
          </cell>
          <cell r="AA337" t="str">
            <v>Solomon Islands</v>
          </cell>
          <cell r="AB337" t="str">
            <v>Solomon Islands</v>
          </cell>
          <cell r="AC337" t="str">
            <v>Solomon Islands</v>
          </cell>
          <cell r="AD337" t="str">
            <v>Solomon Islands</v>
          </cell>
          <cell r="AE337" t="str">
            <v>Solomon Islands</v>
          </cell>
          <cell r="AF337" t="str">
            <v>Solomon Islands</v>
          </cell>
          <cell r="AG337" t="str">
            <v>Solomon Islands</v>
          </cell>
          <cell r="AH337" t="str">
            <v>Solomon Islands</v>
          </cell>
          <cell r="AI337" t="str">
            <v>Solomon Islands</v>
          </cell>
          <cell r="AJ337" t="str">
            <v>Solomon Islands</v>
          </cell>
          <cell r="AK337" t="str">
            <v>Solomon Islands</v>
          </cell>
          <cell r="AL337" t="str">
            <v>Solomon Islands</v>
          </cell>
          <cell r="AM337" t="str">
            <v>Solomon Islands</v>
          </cell>
          <cell r="AN337" t="str">
            <v>Solomon Islands</v>
          </cell>
          <cell r="AO337" t="str">
            <v>Solomon Islands</v>
          </cell>
          <cell r="AP337" t="str">
            <v>Solomon Islands</v>
          </cell>
          <cell r="AQ337" t="str">
            <v>Solomon Islands</v>
          </cell>
          <cell r="AR337" t="str">
            <v>Solomon Islands</v>
          </cell>
          <cell r="AS337" t="str">
            <v>Solomon Islands</v>
          </cell>
          <cell r="AT337" t="str">
            <v>Solomon Islands</v>
          </cell>
        </row>
        <row r="338">
          <cell r="G338" t="str">
            <v>Kenya</v>
          </cell>
          <cell r="H338" t="str">
            <v>Kenya</v>
          </cell>
          <cell r="I338" t="str">
            <v>Kenya</v>
          </cell>
          <cell r="J338" t="str">
            <v>Kenya</v>
          </cell>
          <cell r="K338" t="str">
            <v>Kenya</v>
          </cell>
          <cell r="L338" t="str">
            <v>Kenya</v>
          </cell>
          <cell r="M338" t="str">
            <v>Kenya</v>
          </cell>
          <cell r="N338" t="str">
            <v>Kenya</v>
          </cell>
          <cell r="O338" t="str">
            <v>Kenya</v>
          </cell>
          <cell r="P338" t="str">
            <v>Kenya</v>
          </cell>
          <cell r="Q338" t="str">
            <v>Kenya</v>
          </cell>
          <cell r="R338" t="str">
            <v>Kenya</v>
          </cell>
          <cell r="S338" t="str">
            <v>Kenya</v>
          </cell>
          <cell r="T338" t="str">
            <v>Kenya</v>
          </cell>
          <cell r="U338" t="str">
            <v>Kenya</v>
          </cell>
          <cell r="V338" t="str">
            <v>Kenya</v>
          </cell>
          <cell r="W338" t="str">
            <v>Kenya</v>
          </cell>
          <cell r="X338" t="str">
            <v>Kenya</v>
          </cell>
          <cell r="Y338" t="str">
            <v>Kenya</v>
          </cell>
          <cell r="Z338" t="str">
            <v>Kenya</v>
          </cell>
          <cell r="AA338" t="str">
            <v>Kenya</v>
          </cell>
          <cell r="AB338" t="str">
            <v>Kenya</v>
          </cell>
          <cell r="AC338" t="str">
            <v>Kenya</v>
          </cell>
          <cell r="AD338" t="str">
            <v>Kenya</v>
          </cell>
          <cell r="AE338" t="str">
            <v>Kenya</v>
          </cell>
          <cell r="AF338" t="str">
            <v>Kenya</v>
          </cell>
          <cell r="AG338" t="str">
            <v>Kenya</v>
          </cell>
          <cell r="AH338" t="str">
            <v>Kenya</v>
          </cell>
          <cell r="AI338" t="str">
            <v>Kenya</v>
          </cell>
          <cell r="AJ338" t="str">
            <v>Kenya</v>
          </cell>
          <cell r="AK338" t="str">
            <v>Kenya</v>
          </cell>
          <cell r="AL338" t="str">
            <v>Kenya</v>
          </cell>
          <cell r="AM338" t="str">
            <v>Kenya</v>
          </cell>
          <cell r="AN338" t="str">
            <v>Kenya</v>
          </cell>
          <cell r="AO338" t="str">
            <v>Kenya</v>
          </cell>
          <cell r="AP338" t="str">
            <v>Kenya</v>
          </cell>
          <cell r="AQ338" t="str">
            <v>Kenya</v>
          </cell>
          <cell r="AR338" t="str">
            <v>Kenya</v>
          </cell>
          <cell r="AS338" t="str">
            <v>Kenya</v>
          </cell>
          <cell r="AT338" t="str">
            <v>Kenya</v>
          </cell>
        </row>
        <row r="339">
          <cell r="B339">
            <v>2008</v>
          </cell>
          <cell r="C339" t="str">
            <v>EFConsTotGHA</v>
          </cell>
          <cell r="G339" t="str">
            <v>Sao Tome and Principe</v>
          </cell>
          <cell r="H339" t="str">
            <v>Sao Tome and Principe</v>
          </cell>
          <cell r="I339" t="str">
            <v>Sao Tome and Principe</v>
          </cell>
          <cell r="J339" t="str">
            <v>Sao Tome and Principe</v>
          </cell>
          <cell r="K339" t="str">
            <v>Sao Tome and Principe</v>
          </cell>
          <cell r="L339" t="str">
            <v>Sao Tome and Principe</v>
          </cell>
          <cell r="M339" t="str">
            <v>Sao Tome and Principe</v>
          </cell>
          <cell r="N339" t="str">
            <v>Sao Tome and Principe</v>
          </cell>
          <cell r="O339" t="str">
            <v>Sao Tome and Principe</v>
          </cell>
          <cell r="P339" t="str">
            <v>Sao Tome and Principe</v>
          </cell>
          <cell r="Q339" t="str">
            <v>Sao Tome and Principe</v>
          </cell>
          <cell r="R339" t="str">
            <v>Sao Tome and Principe</v>
          </cell>
          <cell r="S339" t="str">
            <v>Sao Tome and Principe</v>
          </cell>
          <cell r="T339" t="str">
            <v>Sao Tome and Principe</v>
          </cell>
          <cell r="U339" t="str">
            <v>Sao Tome and Principe</v>
          </cell>
          <cell r="V339" t="str">
            <v>Sao Tome and Principe</v>
          </cell>
          <cell r="W339" t="str">
            <v>Sao Tome and Principe</v>
          </cell>
          <cell r="X339" t="str">
            <v>Sao Tome and Principe</v>
          </cell>
          <cell r="Y339" t="str">
            <v>Sao Tome and Principe</v>
          </cell>
          <cell r="Z339" t="str">
            <v>Sao Tome and Principe</v>
          </cell>
          <cell r="AA339" t="str">
            <v>Sao Tome and Principe</v>
          </cell>
          <cell r="AB339" t="str">
            <v>Sao Tome and Principe</v>
          </cell>
          <cell r="AC339" t="str">
            <v>Sao Tome and Principe</v>
          </cell>
          <cell r="AD339" t="str">
            <v>Sao Tome and Principe</v>
          </cell>
          <cell r="AE339" t="str">
            <v>Sao Tome and Principe</v>
          </cell>
          <cell r="AF339" t="str">
            <v>Sao Tome and Principe</v>
          </cell>
          <cell r="AG339" t="str">
            <v>Sao Tome and Principe</v>
          </cell>
          <cell r="AH339" t="str">
            <v>Sao Tome and Principe</v>
          </cell>
          <cell r="AI339" t="str">
            <v>Sao Tome and Principe</v>
          </cell>
          <cell r="AJ339" t="str">
            <v>Sao Tome and Principe</v>
          </cell>
          <cell r="AK339" t="str">
            <v>Sao Tome and Principe</v>
          </cell>
          <cell r="AL339" t="str">
            <v>Sao Tome and Principe</v>
          </cell>
          <cell r="AM339" t="str">
            <v>Sao Tome and Principe</v>
          </cell>
          <cell r="AN339" t="str">
            <v>Sao Tome and Principe</v>
          </cell>
          <cell r="AO339" t="str">
            <v>Sao Tome and Principe</v>
          </cell>
          <cell r="AP339" t="str">
            <v>Sao Tome and Principe</v>
          </cell>
          <cell r="AQ339" t="str">
            <v>Sao Tome and Principe</v>
          </cell>
          <cell r="AR339" t="str">
            <v>Sao Tome and Principe</v>
          </cell>
          <cell r="AS339" t="str">
            <v>Sao Tome and Principe</v>
          </cell>
          <cell r="AT339" t="str">
            <v>Sao Tome and Principe</v>
          </cell>
        </row>
        <row r="340">
          <cell r="B340">
            <v>2008</v>
          </cell>
          <cell r="C340" t="str">
            <v>EFConsTotGHA</v>
          </cell>
          <cell r="G340" t="str">
            <v>Pakistan</v>
          </cell>
          <cell r="H340" t="str">
            <v>Pakistan</v>
          </cell>
          <cell r="I340" t="str">
            <v>Pakistan</v>
          </cell>
          <cell r="J340" t="str">
            <v>Pakistan</v>
          </cell>
          <cell r="K340" t="str">
            <v>Pakistan</v>
          </cell>
          <cell r="L340" t="str">
            <v>Pakistan</v>
          </cell>
          <cell r="M340" t="str">
            <v>Pakistan</v>
          </cell>
          <cell r="N340" t="str">
            <v>Pakistan</v>
          </cell>
          <cell r="O340" t="str">
            <v>Pakistan</v>
          </cell>
          <cell r="P340" t="str">
            <v>Pakistan</v>
          </cell>
          <cell r="Q340" t="str">
            <v>Pakistan</v>
          </cell>
          <cell r="R340" t="str">
            <v>Pakistan</v>
          </cell>
          <cell r="S340" t="str">
            <v>Pakistan</v>
          </cell>
          <cell r="T340" t="str">
            <v>Pakistan</v>
          </cell>
          <cell r="U340" t="str">
            <v>Pakistan</v>
          </cell>
          <cell r="V340" t="str">
            <v>Pakistan</v>
          </cell>
          <cell r="W340" t="str">
            <v>Pakistan</v>
          </cell>
          <cell r="X340" t="str">
            <v>Pakistan</v>
          </cell>
          <cell r="Y340" t="str">
            <v>Pakistan</v>
          </cell>
          <cell r="Z340" t="str">
            <v>Pakistan</v>
          </cell>
          <cell r="AA340" t="str">
            <v>Pakistan</v>
          </cell>
          <cell r="AB340" t="str">
            <v>Pakistan</v>
          </cell>
          <cell r="AC340" t="str">
            <v>Pakistan</v>
          </cell>
          <cell r="AD340" t="str">
            <v>Pakistan</v>
          </cell>
          <cell r="AE340" t="str">
            <v>Pakistan</v>
          </cell>
          <cell r="AF340" t="str">
            <v>Pakistan</v>
          </cell>
          <cell r="AG340" t="str">
            <v>Pakistan</v>
          </cell>
          <cell r="AH340" t="str">
            <v>Pakistan</v>
          </cell>
          <cell r="AI340" t="str">
            <v>Pakistan</v>
          </cell>
          <cell r="AJ340" t="str">
            <v>Pakistan</v>
          </cell>
          <cell r="AK340" t="str">
            <v>Pakistan</v>
          </cell>
          <cell r="AL340" t="str">
            <v>Pakistan</v>
          </cell>
          <cell r="AM340" t="str">
            <v>Pakistan</v>
          </cell>
          <cell r="AN340" t="str">
            <v>Pakistan</v>
          </cell>
          <cell r="AO340" t="str">
            <v>Pakistan</v>
          </cell>
          <cell r="AP340" t="str">
            <v>Pakistan</v>
          </cell>
          <cell r="AQ340" t="str">
            <v>Pakistan</v>
          </cell>
          <cell r="AR340" t="str">
            <v>Pakistan</v>
          </cell>
          <cell r="AS340" t="str">
            <v>Pakistan</v>
          </cell>
          <cell r="AT340" t="str">
            <v>Pakistan</v>
          </cell>
        </row>
        <row r="341">
          <cell r="B341">
            <v>2008</v>
          </cell>
          <cell r="C341" t="str">
            <v>EFConsTotGHA</v>
          </cell>
          <cell r="G341" t="str">
            <v>Bangladesh</v>
          </cell>
          <cell r="H341" t="str">
            <v>Bangladesh</v>
          </cell>
          <cell r="I341" t="str">
            <v>Bangladesh</v>
          </cell>
          <cell r="J341" t="str">
            <v>Bangladesh</v>
          </cell>
          <cell r="K341" t="str">
            <v>Bangladesh</v>
          </cell>
          <cell r="L341" t="str">
            <v>Bangladesh</v>
          </cell>
          <cell r="M341" t="str">
            <v>Bangladesh</v>
          </cell>
          <cell r="N341" t="str">
            <v>Bangladesh</v>
          </cell>
          <cell r="O341" t="str">
            <v>Bangladesh</v>
          </cell>
          <cell r="P341" t="str">
            <v>Bangladesh</v>
          </cell>
          <cell r="Q341" t="str">
            <v>Bangladesh</v>
          </cell>
          <cell r="R341" t="str">
            <v>Bangladesh</v>
          </cell>
          <cell r="S341" t="str">
            <v>Bangladesh</v>
          </cell>
          <cell r="T341" t="str">
            <v>Bangladesh</v>
          </cell>
          <cell r="U341" t="str">
            <v>Bangladesh</v>
          </cell>
          <cell r="V341" t="str">
            <v>Bangladesh</v>
          </cell>
          <cell r="W341" t="str">
            <v>Bangladesh</v>
          </cell>
          <cell r="X341" t="str">
            <v>Bangladesh</v>
          </cell>
          <cell r="Y341" t="str">
            <v>Bangladesh</v>
          </cell>
          <cell r="Z341" t="str">
            <v>Bangladesh</v>
          </cell>
          <cell r="AA341" t="str">
            <v>Bangladesh</v>
          </cell>
          <cell r="AB341" t="str">
            <v>Bangladesh</v>
          </cell>
          <cell r="AC341" t="str">
            <v>Bangladesh</v>
          </cell>
          <cell r="AD341" t="str">
            <v>Bangladesh</v>
          </cell>
          <cell r="AE341" t="str">
            <v>Bangladesh</v>
          </cell>
          <cell r="AF341" t="str">
            <v>Bangladesh</v>
          </cell>
          <cell r="AG341" t="str">
            <v>Bangladesh</v>
          </cell>
          <cell r="AH341" t="str">
            <v>Bangladesh</v>
          </cell>
          <cell r="AI341" t="str">
            <v>Bangladesh</v>
          </cell>
          <cell r="AJ341" t="str">
            <v>Bangladesh</v>
          </cell>
          <cell r="AK341" t="str">
            <v>Bangladesh</v>
          </cell>
          <cell r="AL341" t="str">
            <v>Bangladesh</v>
          </cell>
          <cell r="AM341" t="str">
            <v>Bangladesh</v>
          </cell>
          <cell r="AN341" t="str">
            <v>Bangladesh</v>
          </cell>
          <cell r="AO341" t="str">
            <v>Bangladesh</v>
          </cell>
          <cell r="AP341" t="str">
            <v>Bangladesh</v>
          </cell>
          <cell r="AQ341" t="str">
            <v>Bangladesh</v>
          </cell>
          <cell r="AR341" t="str">
            <v>Bangladesh</v>
          </cell>
          <cell r="AS341" t="str">
            <v>Bangladesh</v>
          </cell>
          <cell r="AT341" t="str">
            <v>Bangladesh</v>
          </cell>
        </row>
        <row r="342">
          <cell r="B342">
            <v>2008</v>
          </cell>
          <cell r="C342" t="str">
            <v>EFConsTotGHA</v>
          </cell>
          <cell r="G342" t="str">
            <v>Timor-Leste</v>
          </cell>
          <cell r="H342" t="str">
            <v>Timor-Leste</v>
          </cell>
          <cell r="I342" t="str">
            <v>Timor-Leste</v>
          </cell>
          <cell r="J342" t="str">
            <v>Timor-Leste</v>
          </cell>
          <cell r="K342" t="str">
            <v>Timor-Leste</v>
          </cell>
          <cell r="L342" t="str">
            <v>Timor-Leste</v>
          </cell>
          <cell r="M342" t="str">
            <v>Timor-Leste</v>
          </cell>
          <cell r="N342" t="str">
            <v>Timor-Leste</v>
          </cell>
          <cell r="O342" t="str">
            <v>Timor-Leste</v>
          </cell>
          <cell r="P342" t="str">
            <v>Timor-Leste</v>
          </cell>
          <cell r="Q342" t="str">
            <v>Timor-Leste</v>
          </cell>
          <cell r="R342" t="str">
            <v>Timor-Leste</v>
          </cell>
          <cell r="S342" t="str">
            <v>Timor-Leste</v>
          </cell>
          <cell r="T342" t="str">
            <v>Timor-Leste</v>
          </cell>
          <cell r="U342" t="str">
            <v>Timor-Leste</v>
          </cell>
          <cell r="V342" t="str">
            <v>Timor-Leste</v>
          </cell>
          <cell r="W342" t="str">
            <v>Timor-Leste</v>
          </cell>
          <cell r="X342" t="str">
            <v>Timor-Leste</v>
          </cell>
          <cell r="Y342" t="str">
            <v>Timor-Leste</v>
          </cell>
          <cell r="Z342" t="str">
            <v>Timor-Leste</v>
          </cell>
          <cell r="AA342" t="str">
            <v>Timor-Leste</v>
          </cell>
          <cell r="AB342" t="str">
            <v>Timor-Leste</v>
          </cell>
          <cell r="AC342" t="str">
            <v>Timor-Leste</v>
          </cell>
          <cell r="AD342" t="str">
            <v>Timor-Leste</v>
          </cell>
          <cell r="AE342" t="str">
            <v>Timor-Leste</v>
          </cell>
          <cell r="AF342" t="str">
            <v>Timor-Leste</v>
          </cell>
          <cell r="AG342" t="str">
            <v>Timor-Leste</v>
          </cell>
          <cell r="AH342" t="str">
            <v>Timor-Leste</v>
          </cell>
          <cell r="AI342" t="str">
            <v>Timor-Leste</v>
          </cell>
          <cell r="AJ342" t="str">
            <v>Timor-Leste</v>
          </cell>
          <cell r="AK342" t="str">
            <v>Timor-Leste</v>
          </cell>
          <cell r="AL342" t="str">
            <v>Timor-Leste</v>
          </cell>
          <cell r="AM342" t="str">
            <v>Timor-Leste</v>
          </cell>
          <cell r="AN342" t="str">
            <v>Timor-Leste</v>
          </cell>
          <cell r="AO342" t="str">
            <v>Timor-Leste</v>
          </cell>
          <cell r="AP342" t="str">
            <v>Timor-Leste</v>
          </cell>
          <cell r="AQ342" t="str">
            <v>Timor-Leste</v>
          </cell>
          <cell r="AR342" t="str">
            <v>Timor-Leste</v>
          </cell>
          <cell r="AS342" t="str">
            <v>Timor-Leste</v>
          </cell>
          <cell r="AT342" t="str">
            <v>Timor-Leste</v>
          </cell>
        </row>
        <row r="343">
          <cell r="B343">
            <v>2008</v>
          </cell>
          <cell r="C343" t="str">
            <v>EFConsTotGHA</v>
          </cell>
          <cell r="G343" t="str">
            <v>Angola</v>
          </cell>
          <cell r="H343" t="str">
            <v>Angola</v>
          </cell>
          <cell r="I343" t="str">
            <v>Angola</v>
          </cell>
          <cell r="J343" t="str">
            <v>Angola</v>
          </cell>
          <cell r="K343" t="str">
            <v>Angola</v>
          </cell>
          <cell r="L343" t="str">
            <v>Angola</v>
          </cell>
          <cell r="M343" t="str">
            <v>Angola</v>
          </cell>
          <cell r="N343" t="str">
            <v>Angola</v>
          </cell>
          <cell r="O343" t="str">
            <v>Angola</v>
          </cell>
          <cell r="P343" t="str">
            <v>Angola</v>
          </cell>
          <cell r="Q343" t="str">
            <v>Angola</v>
          </cell>
          <cell r="R343" t="str">
            <v>Angola</v>
          </cell>
          <cell r="S343" t="str">
            <v>Angola</v>
          </cell>
          <cell r="T343" t="str">
            <v>Angola</v>
          </cell>
          <cell r="U343" t="str">
            <v>Angola</v>
          </cell>
          <cell r="V343" t="str">
            <v>Angola</v>
          </cell>
          <cell r="W343" t="str">
            <v>Angola</v>
          </cell>
          <cell r="X343" t="str">
            <v>Angola</v>
          </cell>
          <cell r="Y343" t="str">
            <v>Angola</v>
          </cell>
          <cell r="Z343" t="str">
            <v>Angola</v>
          </cell>
          <cell r="AA343" t="str">
            <v>Angola</v>
          </cell>
          <cell r="AB343" t="str">
            <v>Angola</v>
          </cell>
          <cell r="AC343" t="str">
            <v>Angola</v>
          </cell>
          <cell r="AD343" t="str">
            <v>Angola</v>
          </cell>
          <cell r="AE343" t="str">
            <v>Angola</v>
          </cell>
          <cell r="AF343" t="str">
            <v>Angola</v>
          </cell>
          <cell r="AG343" t="str">
            <v>Angola</v>
          </cell>
          <cell r="AH343" t="str">
            <v>Angola</v>
          </cell>
          <cell r="AI343" t="str">
            <v>Angola</v>
          </cell>
          <cell r="AJ343" t="str">
            <v>Angola</v>
          </cell>
          <cell r="AK343" t="str">
            <v>Angola</v>
          </cell>
          <cell r="AL343" t="str">
            <v>Angola</v>
          </cell>
          <cell r="AM343" t="str">
            <v>Angola</v>
          </cell>
          <cell r="AN343" t="str">
            <v>Angola</v>
          </cell>
          <cell r="AO343" t="str">
            <v>Angola</v>
          </cell>
          <cell r="AP343" t="str">
            <v>Angola</v>
          </cell>
          <cell r="AQ343" t="str">
            <v>Angola</v>
          </cell>
          <cell r="AR343" t="str">
            <v>Angola</v>
          </cell>
          <cell r="AS343" t="str">
            <v>Angola</v>
          </cell>
          <cell r="AT343" t="str">
            <v>Angola</v>
          </cell>
        </row>
        <row r="344">
          <cell r="B344">
            <v>2008</v>
          </cell>
          <cell r="C344" t="str">
            <v>EFConsTotGHA</v>
          </cell>
          <cell r="G344" t="str">
            <v>Myanmar</v>
          </cell>
          <cell r="H344" t="str">
            <v>Myanmar</v>
          </cell>
          <cell r="I344" t="str">
            <v>Myanmar</v>
          </cell>
          <cell r="J344" t="str">
            <v>Myanmar</v>
          </cell>
          <cell r="K344" t="str">
            <v>Myanmar</v>
          </cell>
          <cell r="L344" t="str">
            <v>Myanmar</v>
          </cell>
          <cell r="M344" t="str">
            <v>Myanmar</v>
          </cell>
          <cell r="N344" t="str">
            <v>Myanmar</v>
          </cell>
          <cell r="O344" t="str">
            <v>Myanmar</v>
          </cell>
          <cell r="P344" t="str">
            <v>Myanmar</v>
          </cell>
          <cell r="Q344" t="str">
            <v>Myanmar</v>
          </cell>
          <cell r="R344" t="str">
            <v>Myanmar</v>
          </cell>
          <cell r="S344" t="str">
            <v>Myanmar</v>
          </cell>
          <cell r="T344" t="str">
            <v>Myanmar</v>
          </cell>
          <cell r="U344" t="str">
            <v>Myanmar</v>
          </cell>
          <cell r="V344" t="str">
            <v>Myanmar</v>
          </cell>
          <cell r="W344" t="str">
            <v>Myanmar</v>
          </cell>
          <cell r="X344" t="str">
            <v>Myanmar</v>
          </cell>
          <cell r="Y344" t="str">
            <v>Myanmar</v>
          </cell>
          <cell r="Z344" t="str">
            <v>Myanmar</v>
          </cell>
          <cell r="AA344" t="str">
            <v>Myanmar</v>
          </cell>
          <cell r="AB344" t="str">
            <v>Myanmar</v>
          </cell>
          <cell r="AC344" t="str">
            <v>Myanmar</v>
          </cell>
          <cell r="AD344" t="str">
            <v>Myanmar</v>
          </cell>
          <cell r="AE344" t="str">
            <v>Myanmar</v>
          </cell>
          <cell r="AF344" t="str">
            <v>Myanmar</v>
          </cell>
          <cell r="AG344" t="str">
            <v>Myanmar</v>
          </cell>
          <cell r="AH344" t="str">
            <v>Myanmar</v>
          </cell>
          <cell r="AI344" t="str">
            <v>Myanmar</v>
          </cell>
          <cell r="AJ344" t="str">
            <v>Myanmar</v>
          </cell>
          <cell r="AK344" t="str">
            <v>Myanmar</v>
          </cell>
          <cell r="AL344" t="str">
            <v>Myanmar</v>
          </cell>
          <cell r="AM344" t="str">
            <v>Myanmar</v>
          </cell>
          <cell r="AN344" t="str">
            <v>Myanmar</v>
          </cell>
          <cell r="AO344" t="str">
            <v>Myanmar</v>
          </cell>
          <cell r="AP344" t="str">
            <v>Myanmar</v>
          </cell>
          <cell r="AQ344" t="str">
            <v>Myanmar</v>
          </cell>
          <cell r="AR344" t="str">
            <v>Myanmar</v>
          </cell>
          <cell r="AS344" t="str">
            <v>Myanmar</v>
          </cell>
          <cell r="AT344" t="str">
            <v>Myanmar</v>
          </cell>
        </row>
        <row r="345">
          <cell r="B345">
            <v>2008</v>
          </cell>
          <cell r="C345" t="str">
            <v>EFConsTotGHA</v>
          </cell>
          <cell r="G345" t="str">
            <v>Cameroon</v>
          </cell>
          <cell r="H345" t="str">
            <v>Cameroon</v>
          </cell>
          <cell r="I345" t="str">
            <v>Cameroon</v>
          </cell>
          <cell r="J345" t="str">
            <v>Cameroon</v>
          </cell>
          <cell r="K345" t="str">
            <v>Cameroon</v>
          </cell>
          <cell r="L345" t="str">
            <v>Cameroon</v>
          </cell>
          <cell r="M345" t="str">
            <v>Cameroon</v>
          </cell>
          <cell r="N345" t="str">
            <v>Cameroon</v>
          </cell>
          <cell r="O345" t="str">
            <v>Cameroon</v>
          </cell>
          <cell r="P345" t="str">
            <v>Cameroon</v>
          </cell>
          <cell r="Q345" t="str">
            <v>Cameroon</v>
          </cell>
          <cell r="R345" t="str">
            <v>Cameroon</v>
          </cell>
          <cell r="S345" t="str">
            <v>Cameroon</v>
          </cell>
          <cell r="T345" t="str">
            <v>Cameroon</v>
          </cell>
          <cell r="U345" t="str">
            <v>Cameroon</v>
          </cell>
          <cell r="V345" t="str">
            <v>Cameroon</v>
          </cell>
          <cell r="W345" t="str">
            <v>Cameroon</v>
          </cell>
          <cell r="X345" t="str">
            <v>Cameroon</v>
          </cell>
          <cell r="Y345" t="str">
            <v>Cameroon</v>
          </cell>
          <cell r="Z345" t="str">
            <v>Cameroon</v>
          </cell>
          <cell r="AA345" t="str">
            <v>Cameroon</v>
          </cell>
          <cell r="AB345" t="str">
            <v>Cameroon</v>
          </cell>
          <cell r="AC345" t="str">
            <v>Cameroon</v>
          </cell>
          <cell r="AD345" t="str">
            <v>Cameroon</v>
          </cell>
          <cell r="AE345" t="str">
            <v>Cameroon</v>
          </cell>
          <cell r="AF345" t="str">
            <v>Cameroon</v>
          </cell>
          <cell r="AG345" t="str">
            <v>Cameroon</v>
          </cell>
          <cell r="AH345" t="str">
            <v>Cameroon</v>
          </cell>
          <cell r="AI345" t="str">
            <v>Cameroon</v>
          </cell>
          <cell r="AJ345" t="str">
            <v>Cameroon</v>
          </cell>
          <cell r="AK345" t="str">
            <v>Cameroon</v>
          </cell>
          <cell r="AL345" t="str">
            <v>Cameroon</v>
          </cell>
          <cell r="AM345" t="str">
            <v>Cameroon</v>
          </cell>
          <cell r="AN345" t="str">
            <v>Cameroon</v>
          </cell>
          <cell r="AO345" t="str">
            <v>Cameroon</v>
          </cell>
          <cell r="AP345" t="str">
            <v>Cameroon</v>
          </cell>
          <cell r="AQ345" t="str">
            <v>Cameroon</v>
          </cell>
          <cell r="AR345" t="str">
            <v>Cameroon</v>
          </cell>
          <cell r="AS345" t="str">
            <v>Cameroon</v>
          </cell>
          <cell r="AT345" t="str">
            <v>Cameroon</v>
          </cell>
        </row>
        <row r="346">
          <cell r="B346">
            <v>2008</v>
          </cell>
          <cell r="C346" t="str">
            <v>EFConsTotGHA</v>
          </cell>
          <cell r="G346" t="str">
            <v>Madagascar</v>
          </cell>
          <cell r="H346" t="str">
            <v>Madagascar</v>
          </cell>
          <cell r="I346" t="str">
            <v>Madagascar</v>
          </cell>
          <cell r="J346" t="str">
            <v>Madagascar</v>
          </cell>
          <cell r="K346" t="str">
            <v>Madagascar</v>
          </cell>
          <cell r="L346" t="str">
            <v>Madagascar</v>
          </cell>
          <cell r="M346" t="str">
            <v>Madagascar</v>
          </cell>
          <cell r="N346" t="str">
            <v>Madagascar</v>
          </cell>
          <cell r="O346" t="str">
            <v>Madagascar</v>
          </cell>
          <cell r="P346" t="str">
            <v>Madagascar</v>
          </cell>
          <cell r="Q346" t="str">
            <v>Madagascar</v>
          </cell>
          <cell r="R346" t="str">
            <v>Madagascar</v>
          </cell>
          <cell r="S346" t="str">
            <v>Madagascar</v>
          </cell>
          <cell r="T346" t="str">
            <v>Madagascar</v>
          </cell>
          <cell r="U346" t="str">
            <v>Madagascar</v>
          </cell>
          <cell r="V346" t="str">
            <v>Madagascar</v>
          </cell>
          <cell r="W346" t="str">
            <v>Madagascar</v>
          </cell>
          <cell r="X346" t="str">
            <v>Madagascar</v>
          </cell>
          <cell r="Y346" t="str">
            <v>Madagascar</v>
          </cell>
          <cell r="Z346" t="str">
            <v>Madagascar</v>
          </cell>
          <cell r="AA346" t="str">
            <v>Madagascar</v>
          </cell>
          <cell r="AB346" t="str">
            <v>Madagascar</v>
          </cell>
          <cell r="AC346" t="str">
            <v>Madagascar</v>
          </cell>
          <cell r="AD346" t="str">
            <v>Madagascar</v>
          </cell>
          <cell r="AE346" t="str">
            <v>Madagascar</v>
          </cell>
          <cell r="AF346" t="str">
            <v>Madagascar</v>
          </cell>
          <cell r="AG346" t="str">
            <v>Madagascar</v>
          </cell>
          <cell r="AH346" t="str">
            <v>Madagascar</v>
          </cell>
          <cell r="AI346" t="str">
            <v>Madagascar</v>
          </cell>
          <cell r="AJ346" t="str">
            <v>Madagascar</v>
          </cell>
          <cell r="AK346" t="str">
            <v>Madagascar</v>
          </cell>
          <cell r="AL346" t="str">
            <v>Madagascar</v>
          </cell>
          <cell r="AM346" t="str">
            <v>Madagascar</v>
          </cell>
          <cell r="AN346" t="str">
            <v>Madagascar</v>
          </cell>
          <cell r="AO346" t="str">
            <v>Madagascar</v>
          </cell>
          <cell r="AP346" t="str">
            <v>Madagascar</v>
          </cell>
          <cell r="AQ346" t="str">
            <v>Madagascar</v>
          </cell>
          <cell r="AR346" t="str">
            <v>Madagascar</v>
          </cell>
          <cell r="AS346" t="str">
            <v>Madagascar</v>
          </cell>
          <cell r="AT346" t="str">
            <v>Madagascar</v>
          </cell>
        </row>
        <row r="347">
          <cell r="B347">
            <v>2008</v>
          </cell>
          <cell r="C347" t="str">
            <v>EFConsTotGHA</v>
          </cell>
          <cell r="G347" t="str">
            <v>Tanzania (United Republic of)</v>
          </cell>
          <cell r="H347" t="str">
            <v>Tanzania (United Republic of)</v>
          </cell>
          <cell r="I347" t="str">
            <v>Tanzania (United Republic of)</v>
          </cell>
          <cell r="J347" t="str">
            <v>Tanzania (United Republic of)</v>
          </cell>
          <cell r="K347" t="str">
            <v>Tanzania (United Republic of)</v>
          </cell>
          <cell r="L347" t="str">
            <v>Tanzania (United Republic of)</v>
          </cell>
          <cell r="M347" t="str">
            <v>Tanzania (United Republic of)</v>
          </cell>
          <cell r="N347" t="str">
            <v>Tanzania (United Republic of)</v>
          </cell>
          <cell r="O347" t="str">
            <v>Tanzania (United Republic of)</v>
          </cell>
          <cell r="P347" t="str">
            <v>Tanzania (United Republic of)</v>
          </cell>
          <cell r="Q347" t="str">
            <v>Tanzania (United Republic of)</v>
          </cell>
          <cell r="R347" t="str">
            <v>Tanzania (United Republic of)</v>
          </cell>
          <cell r="S347" t="str">
            <v>Tanzania (United Republic of)</v>
          </cell>
          <cell r="T347" t="str">
            <v>Tanzania (United Republic of)</v>
          </cell>
          <cell r="U347" t="str">
            <v>Tanzania (United Republic of)</v>
          </cell>
          <cell r="V347" t="str">
            <v>Tanzania (United Republic of)</v>
          </cell>
          <cell r="W347" t="str">
            <v>Tanzania (United Republic of)</v>
          </cell>
          <cell r="X347" t="str">
            <v>Tanzania (United Republic of)</v>
          </cell>
          <cell r="Y347" t="str">
            <v>Tanzania (United Republic of)</v>
          </cell>
          <cell r="Z347" t="str">
            <v>Tanzania (United Republic of)</v>
          </cell>
          <cell r="AA347" t="str">
            <v>Tanzania (United Republic of)</v>
          </cell>
          <cell r="AB347" t="str">
            <v>Tanzania (United Republic of)</v>
          </cell>
          <cell r="AC347" t="str">
            <v>Tanzania (United Republic of)</v>
          </cell>
          <cell r="AD347" t="str">
            <v>Tanzania (United Republic of)</v>
          </cell>
          <cell r="AE347" t="str">
            <v>Tanzania (United Republic of)</v>
          </cell>
          <cell r="AF347" t="str">
            <v>Tanzania (United Republic of)</v>
          </cell>
          <cell r="AG347" t="str">
            <v>Tanzania (United Republic of)</v>
          </cell>
          <cell r="AH347" t="str">
            <v>Tanzania (United Republic of)</v>
          </cell>
          <cell r="AI347" t="str">
            <v>Tanzania (United Republic of)</v>
          </cell>
          <cell r="AJ347" t="str">
            <v>Tanzania (United Republic of)</v>
          </cell>
          <cell r="AK347" t="str">
            <v>Tanzania (United Republic of)</v>
          </cell>
          <cell r="AL347" t="str">
            <v>Tanzania (United Republic of)</v>
          </cell>
          <cell r="AM347" t="str">
            <v>Tanzania (United Republic of)</v>
          </cell>
          <cell r="AN347" t="str">
            <v>Tanzania (United Republic of)</v>
          </cell>
          <cell r="AO347" t="str">
            <v>Tanzania (United Republic of)</v>
          </cell>
          <cell r="AP347" t="str">
            <v>Tanzania (United Republic of)</v>
          </cell>
          <cell r="AQ347" t="str">
            <v>Tanzania (United Republic of)</v>
          </cell>
          <cell r="AR347" t="str">
            <v>Tanzania (United Republic of)</v>
          </cell>
          <cell r="AS347" t="str">
            <v>Tanzania (United Republic of)</v>
          </cell>
          <cell r="AT347" t="str">
            <v>Tanzania (United Republic of)</v>
          </cell>
        </row>
        <row r="348">
          <cell r="B348">
            <v>2008</v>
          </cell>
          <cell r="C348" t="str">
            <v>EFConsTotGHA</v>
          </cell>
          <cell r="G348" t="str">
            <v>Papua New Guinea</v>
          </cell>
          <cell r="H348" t="str">
            <v>Papua New Guinea</v>
          </cell>
          <cell r="I348" t="str">
            <v>Papua New Guinea</v>
          </cell>
          <cell r="J348" t="str">
            <v>Papua New Guinea</v>
          </cell>
          <cell r="K348" t="str">
            <v>Papua New Guinea</v>
          </cell>
          <cell r="L348" t="str">
            <v>Papua New Guinea</v>
          </cell>
          <cell r="M348" t="str">
            <v>Papua New Guinea</v>
          </cell>
          <cell r="N348" t="str">
            <v>Papua New Guinea</v>
          </cell>
          <cell r="O348" t="str">
            <v>Papua New Guinea</v>
          </cell>
          <cell r="P348" t="str">
            <v>Papua New Guinea</v>
          </cell>
          <cell r="Q348" t="str">
            <v>Papua New Guinea</v>
          </cell>
          <cell r="R348" t="str">
            <v>Papua New Guinea</v>
          </cell>
          <cell r="S348" t="str">
            <v>Papua New Guinea</v>
          </cell>
          <cell r="T348" t="str">
            <v>Papua New Guinea</v>
          </cell>
          <cell r="U348" t="str">
            <v>Papua New Guinea</v>
          </cell>
          <cell r="V348" t="str">
            <v>Papua New Guinea</v>
          </cell>
          <cell r="W348" t="str">
            <v>Papua New Guinea</v>
          </cell>
          <cell r="X348" t="str">
            <v>Papua New Guinea</v>
          </cell>
          <cell r="Y348" t="str">
            <v>Papua New Guinea</v>
          </cell>
          <cell r="Z348" t="str">
            <v>Papua New Guinea</v>
          </cell>
          <cell r="AA348" t="str">
            <v>Papua New Guinea</v>
          </cell>
          <cell r="AB348" t="str">
            <v>Papua New Guinea</v>
          </cell>
          <cell r="AC348" t="str">
            <v>Papua New Guinea</v>
          </cell>
          <cell r="AD348" t="str">
            <v>Papua New Guinea</v>
          </cell>
          <cell r="AE348" t="str">
            <v>Papua New Guinea</v>
          </cell>
          <cell r="AF348" t="str">
            <v>Papua New Guinea</v>
          </cell>
          <cell r="AG348" t="str">
            <v>Papua New Guinea</v>
          </cell>
          <cell r="AH348" t="str">
            <v>Papua New Guinea</v>
          </cell>
          <cell r="AI348" t="str">
            <v>Papua New Guinea</v>
          </cell>
          <cell r="AJ348" t="str">
            <v>Papua New Guinea</v>
          </cell>
          <cell r="AK348" t="str">
            <v>Papua New Guinea</v>
          </cell>
          <cell r="AL348" t="str">
            <v>Papua New Guinea</v>
          </cell>
          <cell r="AM348" t="str">
            <v>Papua New Guinea</v>
          </cell>
          <cell r="AN348" t="str">
            <v>Papua New Guinea</v>
          </cell>
          <cell r="AO348" t="str">
            <v>Papua New Guinea</v>
          </cell>
          <cell r="AP348" t="str">
            <v>Papua New Guinea</v>
          </cell>
          <cell r="AQ348" t="str">
            <v>Papua New Guinea</v>
          </cell>
          <cell r="AR348" t="str">
            <v>Papua New Guinea</v>
          </cell>
          <cell r="AS348" t="str">
            <v>Papua New Guinea</v>
          </cell>
          <cell r="AT348" t="str">
            <v>Papua New Guinea</v>
          </cell>
        </row>
        <row r="349">
          <cell r="B349">
            <v>2008</v>
          </cell>
          <cell r="C349" t="str">
            <v>EFConsTotGHA</v>
          </cell>
          <cell r="G349" t="str">
            <v>Yemen</v>
          </cell>
          <cell r="H349" t="str">
            <v>Yemen</v>
          </cell>
          <cell r="I349" t="str">
            <v>Yemen</v>
          </cell>
          <cell r="J349" t="str">
            <v>Yemen</v>
          </cell>
          <cell r="K349" t="str">
            <v>Yemen</v>
          </cell>
          <cell r="L349" t="str">
            <v>Yemen</v>
          </cell>
          <cell r="M349" t="str">
            <v>Yemen</v>
          </cell>
          <cell r="N349" t="str">
            <v>Yemen</v>
          </cell>
          <cell r="O349" t="str">
            <v>Yemen</v>
          </cell>
          <cell r="P349" t="str">
            <v>Yemen</v>
          </cell>
          <cell r="Q349" t="str">
            <v>Yemen</v>
          </cell>
          <cell r="R349" t="str">
            <v>Yemen</v>
          </cell>
          <cell r="S349" t="str">
            <v>Yemen</v>
          </cell>
          <cell r="T349" t="str">
            <v>Yemen</v>
          </cell>
          <cell r="U349" t="str">
            <v>Yemen</v>
          </cell>
          <cell r="V349" t="str">
            <v>Yemen</v>
          </cell>
          <cell r="W349" t="str">
            <v>Yemen</v>
          </cell>
          <cell r="X349" t="str">
            <v>Yemen</v>
          </cell>
          <cell r="Y349" t="str">
            <v>Yemen</v>
          </cell>
          <cell r="Z349" t="str">
            <v>Yemen</v>
          </cell>
          <cell r="AA349" t="str">
            <v>Yemen</v>
          </cell>
          <cell r="AB349" t="str">
            <v>Yemen</v>
          </cell>
          <cell r="AC349" t="str">
            <v>Yemen</v>
          </cell>
          <cell r="AD349" t="str">
            <v>Yemen</v>
          </cell>
          <cell r="AE349" t="str">
            <v>Yemen</v>
          </cell>
          <cell r="AF349" t="str">
            <v>Yemen</v>
          </cell>
          <cell r="AG349" t="str">
            <v>Yemen</v>
          </cell>
          <cell r="AH349" t="str">
            <v>Yemen</v>
          </cell>
          <cell r="AI349" t="str">
            <v>Yemen</v>
          </cell>
          <cell r="AJ349" t="str">
            <v>Yemen</v>
          </cell>
          <cell r="AK349" t="str">
            <v>Yemen</v>
          </cell>
          <cell r="AL349" t="str">
            <v>Yemen</v>
          </cell>
          <cell r="AM349" t="str">
            <v>Yemen</v>
          </cell>
          <cell r="AN349" t="str">
            <v>Yemen</v>
          </cell>
          <cell r="AO349" t="str">
            <v>Yemen</v>
          </cell>
          <cell r="AP349" t="str">
            <v>Yemen</v>
          </cell>
          <cell r="AQ349" t="str">
            <v>Yemen</v>
          </cell>
          <cell r="AR349" t="str">
            <v>Yemen</v>
          </cell>
          <cell r="AS349" t="str">
            <v>Yemen</v>
          </cell>
          <cell r="AT349" t="str">
            <v>Yemen</v>
          </cell>
        </row>
        <row r="350">
          <cell r="B350">
            <v>2008</v>
          </cell>
          <cell r="C350" t="str">
            <v>EFConsTotGHA</v>
          </cell>
          <cell r="G350" t="str">
            <v>Senegal</v>
          </cell>
          <cell r="H350" t="str">
            <v>Senegal</v>
          </cell>
          <cell r="I350" t="str">
            <v>Senegal</v>
          </cell>
          <cell r="J350" t="str">
            <v>Senegal</v>
          </cell>
          <cell r="K350" t="str">
            <v>Senegal</v>
          </cell>
          <cell r="L350" t="str">
            <v>Senegal</v>
          </cell>
          <cell r="M350" t="str">
            <v>Senegal</v>
          </cell>
          <cell r="N350" t="str">
            <v>Senegal</v>
          </cell>
          <cell r="O350" t="str">
            <v>Senegal</v>
          </cell>
          <cell r="P350" t="str">
            <v>Senegal</v>
          </cell>
          <cell r="Q350" t="str">
            <v>Senegal</v>
          </cell>
          <cell r="R350" t="str">
            <v>Senegal</v>
          </cell>
          <cell r="S350" t="str">
            <v>Senegal</v>
          </cell>
          <cell r="T350" t="str">
            <v>Senegal</v>
          </cell>
          <cell r="U350" t="str">
            <v>Senegal</v>
          </cell>
          <cell r="V350" t="str">
            <v>Senegal</v>
          </cell>
          <cell r="W350" t="str">
            <v>Senegal</v>
          </cell>
          <cell r="X350" t="str">
            <v>Senegal</v>
          </cell>
          <cell r="Y350" t="str">
            <v>Senegal</v>
          </cell>
          <cell r="Z350" t="str">
            <v>Senegal</v>
          </cell>
          <cell r="AA350" t="str">
            <v>Senegal</v>
          </cell>
          <cell r="AB350" t="str">
            <v>Senegal</v>
          </cell>
          <cell r="AC350" t="str">
            <v>Senegal</v>
          </cell>
          <cell r="AD350" t="str">
            <v>Senegal</v>
          </cell>
          <cell r="AE350" t="str">
            <v>Senegal</v>
          </cell>
          <cell r="AF350" t="str">
            <v>Senegal</v>
          </cell>
          <cell r="AG350" t="str">
            <v>Senegal</v>
          </cell>
          <cell r="AH350" t="str">
            <v>Senegal</v>
          </cell>
          <cell r="AI350" t="str">
            <v>Senegal</v>
          </cell>
          <cell r="AJ350" t="str">
            <v>Senegal</v>
          </cell>
          <cell r="AK350" t="str">
            <v>Senegal</v>
          </cell>
          <cell r="AL350" t="str">
            <v>Senegal</v>
          </cell>
          <cell r="AM350" t="str">
            <v>Senegal</v>
          </cell>
          <cell r="AN350" t="str">
            <v>Senegal</v>
          </cell>
          <cell r="AO350" t="str">
            <v>Senegal</v>
          </cell>
          <cell r="AP350" t="str">
            <v>Senegal</v>
          </cell>
          <cell r="AQ350" t="str">
            <v>Senegal</v>
          </cell>
          <cell r="AR350" t="str">
            <v>Senegal</v>
          </cell>
          <cell r="AS350" t="str">
            <v>Senegal</v>
          </cell>
          <cell r="AT350" t="str">
            <v>Senegal</v>
          </cell>
        </row>
        <row r="351">
          <cell r="B351">
            <v>2008</v>
          </cell>
          <cell r="C351" t="str">
            <v>EFConsTotGHA</v>
          </cell>
          <cell r="G351" t="str">
            <v>Nigeria</v>
          </cell>
          <cell r="H351" t="str">
            <v>Nigeria</v>
          </cell>
          <cell r="I351" t="str">
            <v>Nigeria</v>
          </cell>
          <cell r="J351" t="str">
            <v>Nigeria</v>
          </cell>
          <cell r="K351" t="str">
            <v>Nigeria</v>
          </cell>
          <cell r="L351" t="str">
            <v>Nigeria</v>
          </cell>
          <cell r="M351" t="str">
            <v>Nigeria</v>
          </cell>
          <cell r="N351" t="str">
            <v>Nigeria</v>
          </cell>
          <cell r="O351" t="str">
            <v>Nigeria</v>
          </cell>
          <cell r="P351" t="str">
            <v>Nigeria</v>
          </cell>
          <cell r="Q351" t="str">
            <v>Nigeria</v>
          </cell>
          <cell r="R351" t="str">
            <v>Nigeria</v>
          </cell>
          <cell r="S351" t="str">
            <v>Nigeria</v>
          </cell>
          <cell r="T351" t="str">
            <v>Nigeria</v>
          </cell>
          <cell r="U351" t="str">
            <v>Nigeria</v>
          </cell>
          <cell r="V351" t="str">
            <v>Nigeria</v>
          </cell>
          <cell r="W351" t="str">
            <v>Nigeria</v>
          </cell>
          <cell r="X351" t="str">
            <v>Nigeria</v>
          </cell>
          <cell r="Y351" t="str">
            <v>Nigeria</v>
          </cell>
          <cell r="Z351" t="str">
            <v>Nigeria</v>
          </cell>
          <cell r="AA351" t="str">
            <v>Nigeria</v>
          </cell>
          <cell r="AB351" t="str">
            <v>Nigeria</v>
          </cell>
          <cell r="AC351" t="str">
            <v>Nigeria</v>
          </cell>
          <cell r="AD351" t="str">
            <v>Nigeria</v>
          </cell>
          <cell r="AE351" t="str">
            <v>Nigeria</v>
          </cell>
          <cell r="AF351" t="str">
            <v>Nigeria</v>
          </cell>
          <cell r="AG351" t="str">
            <v>Nigeria</v>
          </cell>
          <cell r="AH351" t="str">
            <v>Nigeria</v>
          </cell>
          <cell r="AI351" t="str">
            <v>Nigeria</v>
          </cell>
          <cell r="AJ351" t="str">
            <v>Nigeria</v>
          </cell>
          <cell r="AK351" t="str">
            <v>Nigeria</v>
          </cell>
          <cell r="AL351" t="str">
            <v>Nigeria</v>
          </cell>
          <cell r="AM351" t="str">
            <v>Nigeria</v>
          </cell>
          <cell r="AN351" t="str">
            <v>Nigeria</v>
          </cell>
          <cell r="AO351" t="str">
            <v>Nigeria</v>
          </cell>
          <cell r="AP351" t="str">
            <v>Nigeria</v>
          </cell>
          <cell r="AQ351" t="str">
            <v>Nigeria</v>
          </cell>
          <cell r="AR351" t="str">
            <v>Nigeria</v>
          </cell>
          <cell r="AS351" t="str">
            <v>Nigeria</v>
          </cell>
          <cell r="AT351" t="str">
            <v>Nigeria</v>
          </cell>
        </row>
        <row r="352">
          <cell r="B352">
            <v>2008</v>
          </cell>
          <cell r="C352" t="str">
            <v>EFConsTotGHA</v>
          </cell>
          <cell r="G352" t="str">
            <v>Nepal</v>
          </cell>
          <cell r="H352" t="str">
            <v>Nepal</v>
          </cell>
          <cell r="I352" t="str">
            <v>Nepal</v>
          </cell>
          <cell r="J352" t="str">
            <v>Nepal</v>
          </cell>
          <cell r="K352" t="str">
            <v>Nepal</v>
          </cell>
          <cell r="L352" t="str">
            <v>Nepal</v>
          </cell>
          <cell r="M352" t="str">
            <v>Nepal</v>
          </cell>
          <cell r="N352" t="str">
            <v>Nepal</v>
          </cell>
          <cell r="O352" t="str">
            <v>Nepal</v>
          </cell>
          <cell r="P352" t="str">
            <v>Nepal</v>
          </cell>
          <cell r="Q352" t="str">
            <v>Nepal</v>
          </cell>
          <cell r="R352" t="str">
            <v>Nepal</v>
          </cell>
          <cell r="S352" t="str">
            <v>Nepal</v>
          </cell>
          <cell r="T352" t="str">
            <v>Nepal</v>
          </cell>
          <cell r="U352" t="str">
            <v>Nepal</v>
          </cell>
          <cell r="V352" t="str">
            <v>Nepal</v>
          </cell>
          <cell r="W352" t="str">
            <v>Nepal</v>
          </cell>
          <cell r="X352" t="str">
            <v>Nepal</v>
          </cell>
          <cell r="Y352" t="str">
            <v>Nepal</v>
          </cell>
          <cell r="Z352" t="str">
            <v>Nepal</v>
          </cell>
          <cell r="AA352" t="str">
            <v>Nepal</v>
          </cell>
          <cell r="AB352" t="str">
            <v>Nepal</v>
          </cell>
          <cell r="AC352" t="str">
            <v>Nepal</v>
          </cell>
          <cell r="AD352" t="str">
            <v>Nepal</v>
          </cell>
          <cell r="AE352" t="str">
            <v>Nepal</v>
          </cell>
          <cell r="AF352" t="str">
            <v>Nepal</v>
          </cell>
          <cell r="AG352" t="str">
            <v>Nepal</v>
          </cell>
          <cell r="AH352" t="str">
            <v>Nepal</v>
          </cell>
          <cell r="AI352" t="str">
            <v>Nepal</v>
          </cell>
          <cell r="AJ352" t="str">
            <v>Nepal</v>
          </cell>
          <cell r="AK352" t="str">
            <v>Nepal</v>
          </cell>
          <cell r="AL352" t="str">
            <v>Nepal</v>
          </cell>
          <cell r="AM352" t="str">
            <v>Nepal</v>
          </cell>
          <cell r="AN352" t="str">
            <v>Nepal</v>
          </cell>
          <cell r="AO352" t="str">
            <v>Nepal</v>
          </cell>
          <cell r="AP352" t="str">
            <v>Nepal</v>
          </cell>
          <cell r="AQ352" t="str">
            <v>Nepal</v>
          </cell>
          <cell r="AR352" t="str">
            <v>Nepal</v>
          </cell>
          <cell r="AS352" t="str">
            <v>Nepal</v>
          </cell>
          <cell r="AT352" t="str">
            <v>Nepal</v>
          </cell>
        </row>
        <row r="353">
          <cell r="B353">
            <v>2008</v>
          </cell>
          <cell r="C353" t="str">
            <v>EFConsTotGHA</v>
          </cell>
          <cell r="G353" t="str">
            <v>Haiti</v>
          </cell>
          <cell r="H353" t="str">
            <v>Haiti</v>
          </cell>
          <cell r="I353" t="str">
            <v>Haiti</v>
          </cell>
          <cell r="J353" t="str">
            <v>Haiti</v>
          </cell>
          <cell r="K353" t="str">
            <v>Haiti</v>
          </cell>
          <cell r="L353" t="str">
            <v>Haiti</v>
          </cell>
          <cell r="M353" t="str">
            <v>Haiti</v>
          </cell>
          <cell r="N353" t="str">
            <v>Haiti</v>
          </cell>
          <cell r="O353" t="str">
            <v>Haiti</v>
          </cell>
          <cell r="P353" t="str">
            <v>Haiti</v>
          </cell>
          <cell r="Q353" t="str">
            <v>Haiti</v>
          </cell>
          <cell r="R353" t="str">
            <v>Haiti</v>
          </cell>
          <cell r="S353" t="str">
            <v>Haiti</v>
          </cell>
          <cell r="T353" t="str">
            <v>Haiti</v>
          </cell>
          <cell r="U353" t="str">
            <v>Haiti</v>
          </cell>
          <cell r="V353" t="str">
            <v>Haiti</v>
          </cell>
          <cell r="W353" t="str">
            <v>Haiti</v>
          </cell>
          <cell r="X353" t="str">
            <v>Haiti</v>
          </cell>
          <cell r="Y353" t="str">
            <v>Haiti</v>
          </cell>
          <cell r="Z353" t="str">
            <v>Haiti</v>
          </cell>
          <cell r="AA353" t="str">
            <v>Haiti</v>
          </cell>
          <cell r="AB353" t="str">
            <v>Haiti</v>
          </cell>
          <cell r="AC353" t="str">
            <v>Haiti</v>
          </cell>
          <cell r="AD353" t="str">
            <v>Haiti</v>
          </cell>
          <cell r="AE353" t="str">
            <v>Haiti</v>
          </cell>
          <cell r="AF353" t="str">
            <v>Haiti</v>
          </cell>
          <cell r="AG353" t="str">
            <v>Haiti</v>
          </cell>
          <cell r="AH353" t="str">
            <v>Haiti</v>
          </cell>
          <cell r="AI353" t="str">
            <v>Haiti</v>
          </cell>
          <cell r="AJ353" t="str">
            <v>Haiti</v>
          </cell>
          <cell r="AK353" t="str">
            <v>Haiti</v>
          </cell>
          <cell r="AL353" t="str">
            <v>Haiti</v>
          </cell>
          <cell r="AM353" t="str">
            <v>Haiti</v>
          </cell>
          <cell r="AN353" t="str">
            <v>Haiti</v>
          </cell>
          <cell r="AO353" t="str">
            <v>Haiti</v>
          </cell>
          <cell r="AP353" t="str">
            <v>Haiti</v>
          </cell>
          <cell r="AQ353" t="str">
            <v>Haiti</v>
          </cell>
          <cell r="AR353" t="str">
            <v>Haiti</v>
          </cell>
          <cell r="AS353" t="str">
            <v>Haiti</v>
          </cell>
          <cell r="AT353" t="str">
            <v>Haiti</v>
          </cell>
        </row>
        <row r="354">
          <cell r="B354">
            <v>2008</v>
          </cell>
          <cell r="C354" t="str">
            <v>EFConsTotGHA</v>
          </cell>
          <cell r="G354" t="str">
            <v>Mauritania</v>
          </cell>
          <cell r="H354" t="str">
            <v>Mauritania</v>
          </cell>
          <cell r="I354" t="str">
            <v>Mauritania</v>
          </cell>
          <cell r="J354" t="str">
            <v>Mauritania</v>
          </cell>
          <cell r="K354" t="str">
            <v>Mauritania</v>
          </cell>
          <cell r="L354" t="str">
            <v>Mauritania</v>
          </cell>
          <cell r="M354" t="str">
            <v>Mauritania</v>
          </cell>
          <cell r="N354" t="str">
            <v>Mauritania</v>
          </cell>
          <cell r="O354" t="str">
            <v>Mauritania</v>
          </cell>
          <cell r="P354" t="str">
            <v>Mauritania</v>
          </cell>
          <cell r="Q354" t="str">
            <v>Mauritania</v>
          </cell>
          <cell r="R354" t="str">
            <v>Mauritania</v>
          </cell>
          <cell r="S354" t="str">
            <v>Mauritania</v>
          </cell>
          <cell r="T354" t="str">
            <v>Mauritania</v>
          </cell>
          <cell r="U354" t="str">
            <v>Mauritania</v>
          </cell>
          <cell r="V354" t="str">
            <v>Mauritania</v>
          </cell>
          <cell r="W354" t="str">
            <v>Mauritania</v>
          </cell>
          <cell r="X354" t="str">
            <v>Mauritania</v>
          </cell>
          <cell r="Y354" t="str">
            <v>Mauritania</v>
          </cell>
          <cell r="Z354" t="str">
            <v>Mauritania</v>
          </cell>
          <cell r="AA354" t="str">
            <v>Mauritania</v>
          </cell>
          <cell r="AB354" t="str">
            <v>Mauritania</v>
          </cell>
          <cell r="AC354" t="str">
            <v>Mauritania</v>
          </cell>
          <cell r="AD354" t="str">
            <v>Mauritania</v>
          </cell>
          <cell r="AE354" t="str">
            <v>Mauritania</v>
          </cell>
          <cell r="AF354" t="str">
            <v>Mauritania</v>
          </cell>
          <cell r="AG354" t="str">
            <v>Mauritania</v>
          </cell>
          <cell r="AH354" t="str">
            <v>Mauritania</v>
          </cell>
          <cell r="AI354" t="str">
            <v>Mauritania</v>
          </cell>
          <cell r="AJ354" t="str">
            <v>Mauritania</v>
          </cell>
          <cell r="AK354" t="str">
            <v>Mauritania</v>
          </cell>
          <cell r="AL354" t="str">
            <v>Mauritania</v>
          </cell>
          <cell r="AM354" t="str">
            <v>Mauritania</v>
          </cell>
          <cell r="AN354" t="str">
            <v>Mauritania</v>
          </cell>
          <cell r="AO354" t="str">
            <v>Mauritania</v>
          </cell>
          <cell r="AP354" t="str">
            <v>Mauritania</v>
          </cell>
          <cell r="AQ354" t="str">
            <v>Mauritania</v>
          </cell>
          <cell r="AR354" t="str">
            <v>Mauritania</v>
          </cell>
          <cell r="AS354" t="str">
            <v>Mauritania</v>
          </cell>
          <cell r="AT354" t="str">
            <v>Mauritania</v>
          </cell>
        </row>
        <row r="355">
          <cell r="B355">
            <v>2008</v>
          </cell>
          <cell r="C355" t="str">
            <v>EFConsTotGHA</v>
          </cell>
          <cell r="G355" t="str">
            <v>Lesotho</v>
          </cell>
          <cell r="H355" t="str">
            <v>Lesotho</v>
          </cell>
          <cell r="I355" t="str">
            <v>Lesotho</v>
          </cell>
          <cell r="J355" t="str">
            <v>Lesotho</v>
          </cell>
          <cell r="K355" t="str">
            <v>Lesotho</v>
          </cell>
          <cell r="L355" t="str">
            <v>Lesotho</v>
          </cell>
          <cell r="M355" t="str">
            <v>Lesotho</v>
          </cell>
          <cell r="N355" t="str">
            <v>Lesotho</v>
          </cell>
          <cell r="O355" t="str">
            <v>Lesotho</v>
          </cell>
          <cell r="P355" t="str">
            <v>Lesotho</v>
          </cell>
          <cell r="Q355" t="str">
            <v>Lesotho</v>
          </cell>
          <cell r="R355" t="str">
            <v>Lesotho</v>
          </cell>
          <cell r="S355" t="str">
            <v>Lesotho</v>
          </cell>
          <cell r="T355" t="str">
            <v>Lesotho</v>
          </cell>
          <cell r="U355" t="str">
            <v>Lesotho</v>
          </cell>
          <cell r="V355" t="str">
            <v>Lesotho</v>
          </cell>
          <cell r="W355" t="str">
            <v>Lesotho</v>
          </cell>
          <cell r="X355" t="str">
            <v>Lesotho</v>
          </cell>
          <cell r="Y355" t="str">
            <v>Lesotho</v>
          </cell>
          <cell r="Z355" t="str">
            <v>Lesotho</v>
          </cell>
          <cell r="AA355" t="str">
            <v>Lesotho</v>
          </cell>
          <cell r="AB355" t="str">
            <v>Lesotho</v>
          </cell>
          <cell r="AC355" t="str">
            <v>Lesotho</v>
          </cell>
          <cell r="AD355" t="str">
            <v>Lesotho</v>
          </cell>
          <cell r="AE355" t="str">
            <v>Lesotho</v>
          </cell>
          <cell r="AF355" t="str">
            <v>Lesotho</v>
          </cell>
          <cell r="AG355" t="str">
            <v>Lesotho</v>
          </cell>
          <cell r="AH355" t="str">
            <v>Lesotho</v>
          </cell>
          <cell r="AI355" t="str">
            <v>Lesotho</v>
          </cell>
          <cell r="AJ355" t="str">
            <v>Lesotho</v>
          </cell>
          <cell r="AK355" t="str">
            <v>Lesotho</v>
          </cell>
          <cell r="AL355" t="str">
            <v>Lesotho</v>
          </cell>
          <cell r="AM355" t="str">
            <v>Lesotho</v>
          </cell>
          <cell r="AN355" t="str">
            <v>Lesotho</v>
          </cell>
          <cell r="AO355" t="str">
            <v>Lesotho</v>
          </cell>
          <cell r="AP355" t="str">
            <v>Lesotho</v>
          </cell>
          <cell r="AQ355" t="str">
            <v>Lesotho</v>
          </cell>
          <cell r="AR355" t="str">
            <v>Lesotho</v>
          </cell>
          <cell r="AS355" t="str">
            <v>Lesotho</v>
          </cell>
          <cell r="AT355" t="str">
            <v>Lesotho</v>
          </cell>
        </row>
        <row r="356">
          <cell r="B356">
            <v>2008</v>
          </cell>
          <cell r="C356" t="str">
            <v>EFConsTotGHA</v>
          </cell>
          <cell r="G356" t="str">
            <v>Uganda</v>
          </cell>
          <cell r="H356" t="str">
            <v>Uganda</v>
          </cell>
          <cell r="I356" t="str">
            <v>Uganda</v>
          </cell>
          <cell r="J356" t="str">
            <v>Uganda</v>
          </cell>
          <cell r="K356" t="str">
            <v>Uganda</v>
          </cell>
          <cell r="L356" t="str">
            <v>Uganda</v>
          </cell>
          <cell r="M356" t="str">
            <v>Uganda</v>
          </cell>
          <cell r="N356" t="str">
            <v>Uganda</v>
          </cell>
          <cell r="O356" t="str">
            <v>Uganda</v>
          </cell>
          <cell r="P356" t="str">
            <v>Uganda</v>
          </cell>
          <cell r="Q356" t="str">
            <v>Uganda</v>
          </cell>
          <cell r="R356" t="str">
            <v>Uganda</v>
          </cell>
          <cell r="S356" t="str">
            <v>Uganda</v>
          </cell>
          <cell r="T356" t="str">
            <v>Uganda</v>
          </cell>
          <cell r="U356" t="str">
            <v>Uganda</v>
          </cell>
          <cell r="V356" t="str">
            <v>Uganda</v>
          </cell>
          <cell r="W356" t="str">
            <v>Uganda</v>
          </cell>
          <cell r="X356" t="str">
            <v>Uganda</v>
          </cell>
          <cell r="Y356" t="str">
            <v>Uganda</v>
          </cell>
          <cell r="Z356" t="str">
            <v>Uganda</v>
          </cell>
          <cell r="AA356" t="str">
            <v>Uganda</v>
          </cell>
          <cell r="AB356" t="str">
            <v>Uganda</v>
          </cell>
          <cell r="AC356" t="str">
            <v>Uganda</v>
          </cell>
          <cell r="AD356" t="str">
            <v>Uganda</v>
          </cell>
          <cell r="AE356" t="str">
            <v>Uganda</v>
          </cell>
          <cell r="AF356" t="str">
            <v>Uganda</v>
          </cell>
          <cell r="AG356" t="str">
            <v>Uganda</v>
          </cell>
          <cell r="AH356" t="str">
            <v>Uganda</v>
          </cell>
          <cell r="AI356" t="str">
            <v>Uganda</v>
          </cell>
          <cell r="AJ356" t="str">
            <v>Uganda</v>
          </cell>
          <cell r="AK356" t="str">
            <v>Uganda</v>
          </cell>
          <cell r="AL356" t="str">
            <v>Uganda</v>
          </cell>
          <cell r="AM356" t="str">
            <v>Uganda</v>
          </cell>
          <cell r="AN356" t="str">
            <v>Uganda</v>
          </cell>
          <cell r="AO356" t="str">
            <v>Uganda</v>
          </cell>
          <cell r="AP356" t="str">
            <v>Uganda</v>
          </cell>
          <cell r="AQ356" t="str">
            <v>Uganda</v>
          </cell>
          <cell r="AR356" t="str">
            <v>Uganda</v>
          </cell>
          <cell r="AS356" t="str">
            <v>Uganda</v>
          </cell>
          <cell r="AT356" t="str">
            <v>Uganda</v>
          </cell>
        </row>
        <row r="357">
          <cell r="B357">
            <v>2008</v>
          </cell>
          <cell r="C357" t="str">
            <v>EFConsTotGHA</v>
          </cell>
          <cell r="G357" t="str">
            <v>Togo</v>
          </cell>
          <cell r="H357" t="str">
            <v>Togo</v>
          </cell>
          <cell r="I357" t="str">
            <v>Togo</v>
          </cell>
          <cell r="J357" t="str">
            <v>Togo</v>
          </cell>
          <cell r="K357" t="str">
            <v>Togo</v>
          </cell>
          <cell r="L357" t="str">
            <v>Togo</v>
          </cell>
          <cell r="M357" t="str">
            <v>Togo</v>
          </cell>
          <cell r="N357" t="str">
            <v>Togo</v>
          </cell>
          <cell r="O357" t="str">
            <v>Togo</v>
          </cell>
          <cell r="P357" t="str">
            <v>Togo</v>
          </cell>
          <cell r="Q357" t="str">
            <v>Togo</v>
          </cell>
          <cell r="R357" t="str">
            <v>Togo</v>
          </cell>
          <cell r="S357" t="str">
            <v>Togo</v>
          </cell>
          <cell r="T357" t="str">
            <v>Togo</v>
          </cell>
          <cell r="U357" t="str">
            <v>Togo</v>
          </cell>
          <cell r="V357" t="str">
            <v>Togo</v>
          </cell>
          <cell r="W357" t="str">
            <v>Togo</v>
          </cell>
          <cell r="X357" t="str">
            <v>Togo</v>
          </cell>
          <cell r="Y357" t="str">
            <v>Togo</v>
          </cell>
          <cell r="Z357" t="str">
            <v>Togo</v>
          </cell>
          <cell r="AA357" t="str">
            <v>Togo</v>
          </cell>
          <cell r="AB357" t="str">
            <v>Togo</v>
          </cell>
          <cell r="AC357" t="str">
            <v>Togo</v>
          </cell>
          <cell r="AD357" t="str">
            <v>Togo</v>
          </cell>
          <cell r="AE357" t="str">
            <v>Togo</v>
          </cell>
          <cell r="AF357" t="str">
            <v>Togo</v>
          </cell>
          <cell r="AG357" t="str">
            <v>Togo</v>
          </cell>
          <cell r="AH357" t="str">
            <v>Togo</v>
          </cell>
          <cell r="AI357" t="str">
            <v>Togo</v>
          </cell>
          <cell r="AJ357" t="str">
            <v>Togo</v>
          </cell>
          <cell r="AK357" t="str">
            <v>Togo</v>
          </cell>
          <cell r="AL357" t="str">
            <v>Togo</v>
          </cell>
          <cell r="AM357" t="str">
            <v>Togo</v>
          </cell>
          <cell r="AN357" t="str">
            <v>Togo</v>
          </cell>
          <cell r="AO357" t="str">
            <v>Togo</v>
          </cell>
          <cell r="AP357" t="str">
            <v>Togo</v>
          </cell>
          <cell r="AQ357" t="str">
            <v>Togo</v>
          </cell>
          <cell r="AR357" t="str">
            <v>Togo</v>
          </cell>
          <cell r="AS357" t="str">
            <v>Togo</v>
          </cell>
          <cell r="AT357" t="str">
            <v>Togo</v>
          </cell>
        </row>
        <row r="358">
          <cell r="B358">
            <v>2008</v>
          </cell>
          <cell r="C358" t="str">
            <v>EFConsTotGHA</v>
          </cell>
          <cell r="G358" t="str">
            <v>Comoros</v>
          </cell>
          <cell r="H358" t="str">
            <v>Comoros</v>
          </cell>
          <cell r="I358" t="str">
            <v>Comoros</v>
          </cell>
          <cell r="J358" t="str">
            <v>Comoros</v>
          </cell>
          <cell r="K358" t="str">
            <v>Comoros</v>
          </cell>
          <cell r="L358" t="str">
            <v>Comoros</v>
          </cell>
          <cell r="M358" t="str">
            <v>Comoros</v>
          </cell>
          <cell r="N358" t="str">
            <v>Comoros</v>
          </cell>
          <cell r="O358" t="str">
            <v>Comoros</v>
          </cell>
          <cell r="P358" t="str">
            <v>Comoros</v>
          </cell>
          <cell r="Q358" t="str">
            <v>Comoros</v>
          </cell>
          <cell r="R358" t="str">
            <v>Comoros</v>
          </cell>
          <cell r="S358" t="str">
            <v>Comoros</v>
          </cell>
          <cell r="T358" t="str">
            <v>Comoros</v>
          </cell>
          <cell r="U358" t="str">
            <v>Comoros</v>
          </cell>
          <cell r="V358" t="str">
            <v>Comoros</v>
          </cell>
          <cell r="W358" t="str">
            <v>Comoros</v>
          </cell>
          <cell r="X358" t="str">
            <v>Comoros</v>
          </cell>
          <cell r="Y358" t="str">
            <v>Comoros</v>
          </cell>
          <cell r="Z358" t="str">
            <v>Comoros</v>
          </cell>
          <cell r="AA358" t="str">
            <v>Comoros</v>
          </cell>
          <cell r="AB358" t="str">
            <v>Comoros</v>
          </cell>
          <cell r="AC358" t="str">
            <v>Comoros</v>
          </cell>
          <cell r="AD358" t="str">
            <v>Comoros</v>
          </cell>
          <cell r="AE358" t="str">
            <v>Comoros</v>
          </cell>
          <cell r="AF358" t="str">
            <v>Comoros</v>
          </cell>
          <cell r="AG358" t="str">
            <v>Comoros</v>
          </cell>
          <cell r="AH358" t="str">
            <v>Comoros</v>
          </cell>
          <cell r="AI358" t="str">
            <v>Comoros</v>
          </cell>
          <cell r="AJ358" t="str">
            <v>Comoros</v>
          </cell>
          <cell r="AK358" t="str">
            <v>Comoros</v>
          </cell>
          <cell r="AL358" t="str">
            <v>Comoros</v>
          </cell>
          <cell r="AM358" t="str">
            <v>Comoros</v>
          </cell>
          <cell r="AN358" t="str">
            <v>Comoros</v>
          </cell>
          <cell r="AO358" t="str">
            <v>Comoros</v>
          </cell>
          <cell r="AP358" t="str">
            <v>Comoros</v>
          </cell>
          <cell r="AQ358" t="str">
            <v>Comoros</v>
          </cell>
          <cell r="AR358" t="str">
            <v>Comoros</v>
          </cell>
          <cell r="AS358" t="str">
            <v>Comoros</v>
          </cell>
          <cell r="AT358" t="str">
            <v>Comoros</v>
          </cell>
        </row>
        <row r="359">
          <cell r="B359">
            <v>2008</v>
          </cell>
          <cell r="C359" t="str">
            <v>EFConsTotGHA</v>
          </cell>
          <cell r="G359" t="str">
            <v>Zambia</v>
          </cell>
          <cell r="H359" t="str">
            <v>Zambia</v>
          </cell>
          <cell r="I359" t="str">
            <v>Zambia</v>
          </cell>
          <cell r="J359" t="str">
            <v>Zambia</v>
          </cell>
          <cell r="K359" t="str">
            <v>Zambia</v>
          </cell>
          <cell r="L359" t="str">
            <v>Zambia</v>
          </cell>
          <cell r="M359" t="str">
            <v>Zambia</v>
          </cell>
          <cell r="N359" t="str">
            <v>Zambia</v>
          </cell>
          <cell r="O359" t="str">
            <v>Zambia</v>
          </cell>
          <cell r="P359" t="str">
            <v>Zambia</v>
          </cell>
          <cell r="Q359" t="str">
            <v>Zambia</v>
          </cell>
          <cell r="R359" t="str">
            <v>Zambia</v>
          </cell>
          <cell r="S359" t="str">
            <v>Zambia</v>
          </cell>
          <cell r="T359" t="str">
            <v>Zambia</v>
          </cell>
          <cell r="U359" t="str">
            <v>Zambia</v>
          </cell>
          <cell r="V359" t="str">
            <v>Zambia</v>
          </cell>
          <cell r="W359" t="str">
            <v>Zambia</v>
          </cell>
          <cell r="X359" t="str">
            <v>Zambia</v>
          </cell>
          <cell r="Y359" t="str">
            <v>Zambia</v>
          </cell>
          <cell r="Z359" t="str">
            <v>Zambia</v>
          </cell>
          <cell r="AA359" t="str">
            <v>Zambia</v>
          </cell>
          <cell r="AB359" t="str">
            <v>Zambia</v>
          </cell>
          <cell r="AC359" t="str">
            <v>Zambia</v>
          </cell>
          <cell r="AD359" t="str">
            <v>Zambia</v>
          </cell>
          <cell r="AE359" t="str">
            <v>Zambia</v>
          </cell>
          <cell r="AF359" t="str">
            <v>Zambia</v>
          </cell>
          <cell r="AG359" t="str">
            <v>Zambia</v>
          </cell>
          <cell r="AH359" t="str">
            <v>Zambia</v>
          </cell>
          <cell r="AI359" t="str">
            <v>Zambia</v>
          </cell>
          <cell r="AJ359" t="str">
            <v>Zambia</v>
          </cell>
          <cell r="AK359" t="str">
            <v>Zambia</v>
          </cell>
          <cell r="AL359" t="str">
            <v>Zambia</v>
          </cell>
          <cell r="AM359" t="str">
            <v>Zambia</v>
          </cell>
          <cell r="AN359" t="str">
            <v>Zambia</v>
          </cell>
          <cell r="AO359" t="str">
            <v>Zambia</v>
          </cell>
          <cell r="AP359" t="str">
            <v>Zambia</v>
          </cell>
          <cell r="AQ359" t="str">
            <v>Zambia</v>
          </cell>
          <cell r="AR359" t="str">
            <v>Zambia</v>
          </cell>
          <cell r="AS359" t="str">
            <v>Zambia</v>
          </cell>
          <cell r="AT359" t="str">
            <v>Zambia</v>
          </cell>
        </row>
        <row r="360">
          <cell r="B360">
            <v>2008</v>
          </cell>
          <cell r="C360" t="str">
            <v>EFConsTotGHA</v>
          </cell>
          <cell r="G360" t="str">
            <v>Djibouti</v>
          </cell>
          <cell r="H360" t="str">
            <v>Djibouti</v>
          </cell>
          <cell r="I360" t="str">
            <v>Djibouti</v>
          </cell>
          <cell r="J360" t="str">
            <v>Djibouti</v>
          </cell>
          <cell r="K360" t="str">
            <v>Djibouti</v>
          </cell>
          <cell r="L360" t="str">
            <v>Djibouti</v>
          </cell>
          <cell r="M360" t="str">
            <v>Djibouti</v>
          </cell>
          <cell r="N360" t="str">
            <v>Djibouti</v>
          </cell>
          <cell r="O360" t="str">
            <v>Djibouti</v>
          </cell>
          <cell r="P360" t="str">
            <v>Djibouti</v>
          </cell>
          <cell r="Q360" t="str">
            <v>Djibouti</v>
          </cell>
          <cell r="R360" t="str">
            <v>Djibouti</v>
          </cell>
          <cell r="S360" t="str">
            <v>Djibouti</v>
          </cell>
          <cell r="T360" t="str">
            <v>Djibouti</v>
          </cell>
          <cell r="U360" t="str">
            <v>Djibouti</v>
          </cell>
          <cell r="V360" t="str">
            <v>Djibouti</v>
          </cell>
          <cell r="W360" t="str">
            <v>Djibouti</v>
          </cell>
          <cell r="X360" t="str">
            <v>Djibouti</v>
          </cell>
          <cell r="Y360" t="str">
            <v>Djibouti</v>
          </cell>
          <cell r="Z360" t="str">
            <v>Djibouti</v>
          </cell>
          <cell r="AA360" t="str">
            <v>Djibouti</v>
          </cell>
          <cell r="AB360" t="str">
            <v>Djibouti</v>
          </cell>
          <cell r="AC360" t="str">
            <v>Djibouti</v>
          </cell>
          <cell r="AD360" t="str">
            <v>Djibouti</v>
          </cell>
          <cell r="AE360" t="str">
            <v>Djibouti</v>
          </cell>
          <cell r="AF360" t="str">
            <v>Djibouti</v>
          </cell>
          <cell r="AG360" t="str">
            <v>Djibouti</v>
          </cell>
          <cell r="AH360" t="str">
            <v>Djibouti</v>
          </cell>
          <cell r="AI360" t="str">
            <v>Djibouti</v>
          </cell>
          <cell r="AJ360" t="str">
            <v>Djibouti</v>
          </cell>
          <cell r="AK360" t="str">
            <v>Djibouti</v>
          </cell>
          <cell r="AL360" t="str">
            <v>Djibouti</v>
          </cell>
          <cell r="AM360" t="str">
            <v>Djibouti</v>
          </cell>
          <cell r="AN360" t="str">
            <v>Djibouti</v>
          </cell>
          <cell r="AO360" t="str">
            <v>Djibouti</v>
          </cell>
          <cell r="AP360" t="str">
            <v>Djibouti</v>
          </cell>
          <cell r="AQ360" t="str">
            <v>Djibouti</v>
          </cell>
          <cell r="AR360" t="str">
            <v>Djibouti</v>
          </cell>
          <cell r="AS360" t="str">
            <v>Djibouti</v>
          </cell>
          <cell r="AT360" t="str">
            <v>Djibouti</v>
          </cell>
        </row>
        <row r="361">
          <cell r="B361">
            <v>2008</v>
          </cell>
          <cell r="C361" t="str">
            <v>EFConsTotGHA</v>
          </cell>
          <cell r="G361" t="str">
            <v>Rwanda</v>
          </cell>
          <cell r="H361" t="str">
            <v>Rwanda</v>
          </cell>
          <cell r="I361" t="str">
            <v>Rwanda</v>
          </cell>
          <cell r="J361" t="str">
            <v>Rwanda</v>
          </cell>
          <cell r="K361" t="str">
            <v>Rwanda</v>
          </cell>
          <cell r="L361" t="str">
            <v>Rwanda</v>
          </cell>
          <cell r="M361" t="str">
            <v>Rwanda</v>
          </cell>
          <cell r="N361" t="str">
            <v>Rwanda</v>
          </cell>
          <cell r="O361" t="str">
            <v>Rwanda</v>
          </cell>
          <cell r="P361" t="str">
            <v>Rwanda</v>
          </cell>
          <cell r="Q361" t="str">
            <v>Rwanda</v>
          </cell>
          <cell r="R361" t="str">
            <v>Rwanda</v>
          </cell>
          <cell r="S361" t="str">
            <v>Rwanda</v>
          </cell>
          <cell r="T361" t="str">
            <v>Rwanda</v>
          </cell>
          <cell r="U361" t="str">
            <v>Rwanda</v>
          </cell>
          <cell r="V361" t="str">
            <v>Rwanda</v>
          </cell>
          <cell r="W361" t="str">
            <v>Rwanda</v>
          </cell>
          <cell r="X361" t="str">
            <v>Rwanda</v>
          </cell>
          <cell r="Y361" t="str">
            <v>Rwanda</v>
          </cell>
          <cell r="Z361" t="str">
            <v>Rwanda</v>
          </cell>
          <cell r="AA361" t="str">
            <v>Rwanda</v>
          </cell>
          <cell r="AB361" t="str">
            <v>Rwanda</v>
          </cell>
          <cell r="AC361" t="str">
            <v>Rwanda</v>
          </cell>
          <cell r="AD361" t="str">
            <v>Rwanda</v>
          </cell>
          <cell r="AE361" t="str">
            <v>Rwanda</v>
          </cell>
          <cell r="AF361" t="str">
            <v>Rwanda</v>
          </cell>
          <cell r="AG361" t="str">
            <v>Rwanda</v>
          </cell>
          <cell r="AH361" t="str">
            <v>Rwanda</v>
          </cell>
          <cell r="AI361" t="str">
            <v>Rwanda</v>
          </cell>
          <cell r="AJ361" t="str">
            <v>Rwanda</v>
          </cell>
          <cell r="AK361" t="str">
            <v>Rwanda</v>
          </cell>
          <cell r="AL361" t="str">
            <v>Rwanda</v>
          </cell>
          <cell r="AM361" t="str">
            <v>Rwanda</v>
          </cell>
          <cell r="AN361" t="str">
            <v>Rwanda</v>
          </cell>
          <cell r="AO361" t="str">
            <v>Rwanda</v>
          </cell>
          <cell r="AP361" t="str">
            <v>Rwanda</v>
          </cell>
          <cell r="AQ361" t="str">
            <v>Rwanda</v>
          </cell>
          <cell r="AR361" t="str">
            <v>Rwanda</v>
          </cell>
          <cell r="AS361" t="str">
            <v>Rwanda</v>
          </cell>
          <cell r="AT361" t="str">
            <v>Rwanda</v>
          </cell>
        </row>
        <row r="362">
          <cell r="B362">
            <v>2008</v>
          </cell>
          <cell r="C362" t="str">
            <v>EFConsTotGHA</v>
          </cell>
          <cell r="G362" t="str">
            <v>Benin</v>
          </cell>
          <cell r="H362" t="str">
            <v>Benin</v>
          </cell>
          <cell r="I362" t="str">
            <v>Benin</v>
          </cell>
          <cell r="J362" t="str">
            <v>Benin</v>
          </cell>
          <cell r="K362" t="str">
            <v>Benin</v>
          </cell>
          <cell r="L362" t="str">
            <v>Benin</v>
          </cell>
          <cell r="M362" t="str">
            <v>Benin</v>
          </cell>
          <cell r="N362" t="str">
            <v>Benin</v>
          </cell>
          <cell r="O362" t="str">
            <v>Benin</v>
          </cell>
          <cell r="P362" t="str">
            <v>Benin</v>
          </cell>
          <cell r="Q362" t="str">
            <v>Benin</v>
          </cell>
          <cell r="R362" t="str">
            <v>Benin</v>
          </cell>
          <cell r="S362" t="str">
            <v>Benin</v>
          </cell>
          <cell r="T362" t="str">
            <v>Benin</v>
          </cell>
          <cell r="U362" t="str">
            <v>Benin</v>
          </cell>
          <cell r="V362" t="str">
            <v>Benin</v>
          </cell>
          <cell r="W362" t="str">
            <v>Benin</v>
          </cell>
          <cell r="X362" t="str">
            <v>Benin</v>
          </cell>
          <cell r="Y362" t="str">
            <v>Benin</v>
          </cell>
          <cell r="Z362" t="str">
            <v>Benin</v>
          </cell>
          <cell r="AA362" t="str">
            <v>Benin</v>
          </cell>
          <cell r="AB362" t="str">
            <v>Benin</v>
          </cell>
          <cell r="AC362" t="str">
            <v>Benin</v>
          </cell>
          <cell r="AD362" t="str">
            <v>Benin</v>
          </cell>
          <cell r="AE362" t="str">
            <v>Benin</v>
          </cell>
          <cell r="AF362" t="str">
            <v>Benin</v>
          </cell>
          <cell r="AG362" t="str">
            <v>Benin</v>
          </cell>
          <cell r="AH362" t="str">
            <v>Benin</v>
          </cell>
          <cell r="AI362" t="str">
            <v>Benin</v>
          </cell>
          <cell r="AJ362" t="str">
            <v>Benin</v>
          </cell>
          <cell r="AK362" t="str">
            <v>Benin</v>
          </cell>
          <cell r="AL362" t="str">
            <v>Benin</v>
          </cell>
          <cell r="AM362" t="str">
            <v>Benin</v>
          </cell>
          <cell r="AN362" t="str">
            <v>Benin</v>
          </cell>
          <cell r="AO362" t="str">
            <v>Benin</v>
          </cell>
          <cell r="AP362" t="str">
            <v>Benin</v>
          </cell>
          <cell r="AQ362" t="str">
            <v>Benin</v>
          </cell>
          <cell r="AR362" t="str">
            <v>Benin</v>
          </cell>
          <cell r="AS362" t="str">
            <v>Benin</v>
          </cell>
          <cell r="AT362" t="str">
            <v>Benin</v>
          </cell>
        </row>
        <row r="363">
          <cell r="B363">
            <v>2008</v>
          </cell>
          <cell r="C363" t="str">
            <v>EFConsTotGHA</v>
          </cell>
          <cell r="G363" t="str">
            <v>Gambia</v>
          </cell>
          <cell r="H363" t="str">
            <v>Gambia</v>
          </cell>
          <cell r="I363" t="str">
            <v>Gambia</v>
          </cell>
          <cell r="J363" t="str">
            <v>Gambia</v>
          </cell>
          <cell r="K363" t="str">
            <v>Gambia</v>
          </cell>
          <cell r="L363" t="str">
            <v>Gambia</v>
          </cell>
          <cell r="M363" t="str">
            <v>Gambia</v>
          </cell>
          <cell r="N363" t="str">
            <v>Gambia</v>
          </cell>
          <cell r="O363" t="str">
            <v>Gambia</v>
          </cell>
          <cell r="P363" t="str">
            <v>Gambia</v>
          </cell>
          <cell r="Q363" t="str">
            <v>Gambia</v>
          </cell>
          <cell r="R363" t="str">
            <v>Gambia</v>
          </cell>
          <cell r="S363" t="str">
            <v>Gambia</v>
          </cell>
          <cell r="T363" t="str">
            <v>Gambia</v>
          </cell>
          <cell r="U363" t="str">
            <v>Gambia</v>
          </cell>
          <cell r="V363" t="str">
            <v>Gambia</v>
          </cell>
          <cell r="W363" t="str">
            <v>Gambia</v>
          </cell>
          <cell r="X363" t="str">
            <v>Gambia</v>
          </cell>
          <cell r="Y363" t="str">
            <v>Gambia</v>
          </cell>
          <cell r="Z363" t="str">
            <v>Gambia</v>
          </cell>
          <cell r="AA363" t="str">
            <v>Gambia</v>
          </cell>
          <cell r="AB363" t="str">
            <v>Gambia</v>
          </cell>
          <cell r="AC363" t="str">
            <v>Gambia</v>
          </cell>
          <cell r="AD363" t="str">
            <v>Gambia</v>
          </cell>
          <cell r="AE363" t="str">
            <v>Gambia</v>
          </cell>
          <cell r="AF363" t="str">
            <v>Gambia</v>
          </cell>
          <cell r="AG363" t="str">
            <v>Gambia</v>
          </cell>
          <cell r="AH363" t="str">
            <v>Gambia</v>
          </cell>
          <cell r="AI363" t="str">
            <v>Gambia</v>
          </cell>
          <cell r="AJ363" t="str">
            <v>Gambia</v>
          </cell>
          <cell r="AK363" t="str">
            <v>Gambia</v>
          </cell>
          <cell r="AL363" t="str">
            <v>Gambia</v>
          </cell>
          <cell r="AM363" t="str">
            <v>Gambia</v>
          </cell>
          <cell r="AN363" t="str">
            <v>Gambia</v>
          </cell>
          <cell r="AO363" t="str">
            <v>Gambia</v>
          </cell>
          <cell r="AP363" t="str">
            <v>Gambia</v>
          </cell>
          <cell r="AQ363" t="str">
            <v>Gambia</v>
          </cell>
          <cell r="AR363" t="str">
            <v>Gambia</v>
          </cell>
          <cell r="AS363" t="str">
            <v>Gambia</v>
          </cell>
          <cell r="AT363" t="str">
            <v>Gambia</v>
          </cell>
        </row>
        <row r="364">
          <cell r="B364">
            <v>2008</v>
          </cell>
          <cell r="C364" t="str">
            <v>EFConsTotGHA</v>
          </cell>
          <cell r="G364" t="str">
            <v>Sudan</v>
          </cell>
          <cell r="H364" t="str">
            <v>Sudan</v>
          </cell>
          <cell r="I364" t="str">
            <v>Sudan</v>
          </cell>
          <cell r="J364" t="str">
            <v>Sudan</v>
          </cell>
          <cell r="K364" t="str">
            <v>Sudan</v>
          </cell>
          <cell r="L364" t="str">
            <v>Sudan</v>
          </cell>
          <cell r="M364" t="str">
            <v>Sudan</v>
          </cell>
          <cell r="N364" t="str">
            <v>Sudan</v>
          </cell>
          <cell r="O364" t="str">
            <v>Sudan</v>
          </cell>
          <cell r="P364" t="str">
            <v>Sudan</v>
          </cell>
          <cell r="Q364" t="str">
            <v>Sudan</v>
          </cell>
          <cell r="R364" t="str">
            <v>Sudan</v>
          </cell>
          <cell r="S364" t="str">
            <v>Sudan</v>
          </cell>
          <cell r="T364" t="str">
            <v>Sudan</v>
          </cell>
          <cell r="U364" t="str">
            <v>Sudan</v>
          </cell>
          <cell r="V364" t="str">
            <v>Sudan</v>
          </cell>
          <cell r="W364" t="str">
            <v>Sudan</v>
          </cell>
          <cell r="X364" t="str">
            <v>Sudan</v>
          </cell>
          <cell r="Y364" t="str">
            <v>Sudan</v>
          </cell>
          <cell r="Z364" t="str">
            <v>Sudan</v>
          </cell>
          <cell r="AA364" t="str">
            <v>Sudan</v>
          </cell>
          <cell r="AB364" t="str">
            <v>Sudan</v>
          </cell>
          <cell r="AC364" t="str">
            <v>Sudan</v>
          </cell>
          <cell r="AD364" t="str">
            <v>Sudan</v>
          </cell>
          <cell r="AE364" t="str">
            <v>Sudan</v>
          </cell>
          <cell r="AF364" t="str">
            <v>Sudan</v>
          </cell>
          <cell r="AG364" t="str">
            <v>Sudan</v>
          </cell>
          <cell r="AH364" t="str">
            <v>Sudan</v>
          </cell>
          <cell r="AI364" t="str">
            <v>Sudan</v>
          </cell>
          <cell r="AJ364" t="str">
            <v>Sudan</v>
          </cell>
          <cell r="AK364" t="str">
            <v>Sudan</v>
          </cell>
          <cell r="AL364" t="str">
            <v>Sudan</v>
          </cell>
          <cell r="AM364" t="str">
            <v>Sudan</v>
          </cell>
          <cell r="AN364" t="str">
            <v>Sudan</v>
          </cell>
          <cell r="AO364" t="str">
            <v>Sudan</v>
          </cell>
          <cell r="AP364" t="str">
            <v>Sudan</v>
          </cell>
          <cell r="AQ364" t="str">
            <v>Sudan</v>
          </cell>
          <cell r="AR364" t="str">
            <v>Sudan</v>
          </cell>
          <cell r="AS364" t="str">
            <v>Sudan</v>
          </cell>
          <cell r="AT364" t="str">
            <v>Sudan</v>
          </cell>
        </row>
        <row r="365">
          <cell r="B365">
            <v>2008</v>
          </cell>
          <cell r="C365" t="str">
            <v>EFConsTotGHA</v>
          </cell>
          <cell r="G365" t="str">
            <v>Côte d'Ivoire</v>
          </cell>
          <cell r="H365" t="str">
            <v>Côte d'Ivoire</v>
          </cell>
          <cell r="I365" t="str">
            <v>Côte d'Ivoire</v>
          </cell>
          <cell r="J365" t="str">
            <v>Côte d'Ivoire</v>
          </cell>
          <cell r="K365" t="str">
            <v>Côte d'Ivoire</v>
          </cell>
          <cell r="L365" t="str">
            <v>Côte d'Ivoire</v>
          </cell>
          <cell r="M365" t="str">
            <v>Côte d'Ivoire</v>
          </cell>
          <cell r="N365" t="str">
            <v>Côte d'Ivoire</v>
          </cell>
          <cell r="O365" t="str">
            <v>Côte d'Ivoire</v>
          </cell>
          <cell r="P365" t="str">
            <v>Côte d'Ivoire</v>
          </cell>
          <cell r="Q365" t="str">
            <v>Côte d'Ivoire</v>
          </cell>
          <cell r="R365" t="str">
            <v>Côte d'Ivoire</v>
          </cell>
          <cell r="S365" t="str">
            <v>Côte d'Ivoire</v>
          </cell>
          <cell r="T365" t="str">
            <v>Côte d'Ivoire</v>
          </cell>
          <cell r="U365" t="str">
            <v>Côte d'Ivoire</v>
          </cell>
          <cell r="V365" t="str">
            <v>Côte d'Ivoire</v>
          </cell>
          <cell r="W365" t="str">
            <v>Côte d'Ivoire</v>
          </cell>
          <cell r="X365" t="str">
            <v>Côte d'Ivoire</v>
          </cell>
          <cell r="Y365" t="str">
            <v>Côte d'Ivoire</v>
          </cell>
          <cell r="Z365" t="str">
            <v>Côte d'Ivoire</v>
          </cell>
          <cell r="AA365" t="str">
            <v>Côte d'Ivoire</v>
          </cell>
          <cell r="AB365" t="str">
            <v>Côte d'Ivoire</v>
          </cell>
          <cell r="AC365" t="str">
            <v>Côte d'Ivoire</v>
          </cell>
          <cell r="AD365" t="str">
            <v>Côte d'Ivoire</v>
          </cell>
          <cell r="AE365" t="str">
            <v>Côte d'Ivoire</v>
          </cell>
          <cell r="AF365" t="str">
            <v>Côte d'Ivoire</v>
          </cell>
          <cell r="AG365" t="str">
            <v>Côte d'Ivoire</v>
          </cell>
          <cell r="AH365" t="str">
            <v>Côte d'Ivoire</v>
          </cell>
          <cell r="AI365" t="str">
            <v>Côte d'Ivoire</v>
          </cell>
          <cell r="AJ365" t="str">
            <v>Côte d'Ivoire</v>
          </cell>
          <cell r="AK365" t="str">
            <v>Côte d'Ivoire</v>
          </cell>
          <cell r="AL365" t="str">
            <v>Côte d'Ivoire</v>
          </cell>
          <cell r="AM365" t="str">
            <v>Côte d'Ivoire</v>
          </cell>
          <cell r="AN365" t="str">
            <v>Côte d'Ivoire</v>
          </cell>
          <cell r="AO365" t="str">
            <v>Côte d'Ivoire</v>
          </cell>
          <cell r="AP365" t="str">
            <v>Côte d'Ivoire</v>
          </cell>
          <cell r="AQ365" t="str">
            <v>Côte d'Ivoire</v>
          </cell>
          <cell r="AR365" t="str">
            <v>Côte d'Ivoire</v>
          </cell>
          <cell r="AS365" t="str">
            <v>Côte d'Ivoire</v>
          </cell>
          <cell r="AT365" t="str">
            <v>Côte d'Ivoire</v>
          </cell>
        </row>
        <row r="366">
          <cell r="B366">
            <v>2008</v>
          </cell>
          <cell r="C366" t="str">
            <v>EFConsTotGHA</v>
          </cell>
          <cell r="G366" t="str">
            <v>Malawi</v>
          </cell>
          <cell r="H366" t="str">
            <v>Malawi</v>
          </cell>
          <cell r="I366" t="str">
            <v>Malawi</v>
          </cell>
          <cell r="J366" t="str">
            <v>Malawi</v>
          </cell>
          <cell r="K366" t="str">
            <v>Malawi</v>
          </cell>
          <cell r="L366" t="str">
            <v>Malawi</v>
          </cell>
          <cell r="M366" t="str">
            <v>Malawi</v>
          </cell>
          <cell r="N366" t="str">
            <v>Malawi</v>
          </cell>
          <cell r="O366" t="str">
            <v>Malawi</v>
          </cell>
          <cell r="P366" t="str">
            <v>Malawi</v>
          </cell>
          <cell r="Q366" t="str">
            <v>Malawi</v>
          </cell>
          <cell r="R366" t="str">
            <v>Malawi</v>
          </cell>
          <cell r="S366" t="str">
            <v>Malawi</v>
          </cell>
          <cell r="T366" t="str">
            <v>Malawi</v>
          </cell>
          <cell r="U366" t="str">
            <v>Malawi</v>
          </cell>
          <cell r="V366" t="str">
            <v>Malawi</v>
          </cell>
          <cell r="W366" t="str">
            <v>Malawi</v>
          </cell>
          <cell r="X366" t="str">
            <v>Malawi</v>
          </cell>
          <cell r="Y366" t="str">
            <v>Malawi</v>
          </cell>
          <cell r="Z366" t="str">
            <v>Malawi</v>
          </cell>
          <cell r="AA366" t="str">
            <v>Malawi</v>
          </cell>
          <cell r="AB366" t="str">
            <v>Malawi</v>
          </cell>
          <cell r="AC366" t="str">
            <v>Malawi</v>
          </cell>
          <cell r="AD366" t="str">
            <v>Malawi</v>
          </cell>
          <cell r="AE366" t="str">
            <v>Malawi</v>
          </cell>
          <cell r="AF366" t="str">
            <v>Malawi</v>
          </cell>
          <cell r="AG366" t="str">
            <v>Malawi</v>
          </cell>
          <cell r="AH366" t="str">
            <v>Malawi</v>
          </cell>
          <cell r="AI366" t="str">
            <v>Malawi</v>
          </cell>
          <cell r="AJ366" t="str">
            <v>Malawi</v>
          </cell>
          <cell r="AK366" t="str">
            <v>Malawi</v>
          </cell>
          <cell r="AL366" t="str">
            <v>Malawi</v>
          </cell>
          <cell r="AM366" t="str">
            <v>Malawi</v>
          </cell>
          <cell r="AN366" t="str">
            <v>Malawi</v>
          </cell>
          <cell r="AO366" t="str">
            <v>Malawi</v>
          </cell>
          <cell r="AP366" t="str">
            <v>Malawi</v>
          </cell>
          <cell r="AQ366" t="str">
            <v>Malawi</v>
          </cell>
          <cell r="AR366" t="str">
            <v>Malawi</v>
          </cell>
          <cell r="AS366" t="str">
            <v>Malawi</v>
          </cell>
          <cell r="AT366" t="str">
            <v>Malawi</v>
          </cell>
        </row>
        <row r="367">
          <cell r="B367">
            <v>2008</v>
          </cell>
          <cell r="C367" t="str">
            <v>EFConsTotGHA</v>
          </cell>
          <cell r="G367" t="str">
            <v>Afghanistan</v>
          </cell>
          <cell r="H367" t="str">
            <v>Afghanistan</v>
          </cell>
          <cell r="I367" t="str">
            <v>Afghanistan</v>
          </cell>
          <cell r="J367" t="str">
            <v>Afghanistan</v>
          </cell>
          <cell r="K367" t="str">
            <v>Afghanistan</v>
          </cell>
          <cell r="L367" t="str">
            <v>Afghanistan</v>
          </cell>
          <cell r="M367" t="str">
            <v>Afghanistan</v>
          </cell>
          <cell r="N367" t="str">
            <v>Afghanistan</v>
          </cell>
          <cell r="O367" t="str">
            <v>Afghanistan</v>
          </cell>
          <cell r="P367" t="str">
            <v>Afghanistan</v>
          </cell>
          <cell r="Q367" t="str">
            <v>Afghanistan</v>
          </cell>
          <cell r="R367" t="str">
            <v>Afghanistan</v>
          </cell>
          <cell r="S367" t="str">
            <v>Afghanistan</v>
          </cell>
          <cell r="T367" t="str">
            <v>Afghanistan</v>
          </cell>
          <cell r="U367" t="str">
            <v>Afghanistan</v>
          </cell>
          <cell r="V367" t="str">
            <v>Afghanistan</v>
          </cell>
          <cell r="W367" t="str">
            <v>Afghanistan</v>
          </cell>
          <cell r="X367" t="str">
            <v>Afghanistan</v>
          </cell>
          <cell r="Y367" t="str">
            <v>Afghanistan</v>
          </cell>
          <cell r="Z367" t="str">
            <v>Afghanistan</v>
          </cell>
          <cell r="AA367" t="str">
            <v>Afghanistan</v>
          </cell>
          <cell r="AB367" t="str">
            <v>Afghanistan</v>
          </cell>
          <cell r="AC367" t="str">
            <v>Afghanistan</v>
          </cell>
          <cell r="AD367" t="str">
            <v>Afghanistan</v>
          </cell>
          <cell r="AE367" t="str">
            <v>Afghanistan</v>
          </cell>
          <cell r="AF367" t="str">
            <v>Afghanistan</v>
          </cell>
          <cell r="AG367" t="str">
            <v>Afghanistan</v>
          </cell>
          <cell r="AH367" t="str">
            <v>Afghanistan</v>
          </cell>
          <cell r="AI367" t="str">
            <v>Afghanistan</v>
          </cell>
          <cell r="AJ367" t="str">
            <v>Afghanistan</v>
          </cell>
          <cell r="AK367" t="str">
            <v>Afghanistan</v>
          </cell>
          <cell r="AL367" t="str">
            <v>Afghanistan</v>
          </cell>
          <cell r="AM367" t="str">
            <v>Afghanistan</v>
          </cell>
          <cell r="AN367" t="str">
            <v>Afghanistan</v>
          </cell>
          <cell r="AO367" t="str">
            <v>Afghanistan</v>
          </cell>
          <cell r="AP367" t="str">
            <v>Afghanistan</v>
          </cell>
          <cell r="AQ367" t="str">
            <v>Afghanistan</v>
          </cell>
          <cell r="AR367" t="str">
            <v>Afghanistan</v>
          </cell>
          <cell r="AS367" t="str">
            <v>Afghanistan</v>
          </cell>
          <cell r="AT367" t="str">
            <v>Afghanistan</v>
          </cell>
        </row>
        <row r="368">
          <cell r="B368">
            <v>2008</v>
          </cell>
          <cell r="C368" t="str">
            <v>EFConsTotGHA</v>
          </cell>
          <cell r="G368" t="str">
            <v>Zimbabwe</v>
          </cell>
          <cell r="H368" t="str">
            <v>Zimbabwe</v>
          </cell>
          <cell r="I368" t="str">
            <v>Zimbabwe</v>
          </cell>
          <cell r="J368" t="str">
            <v>Zimbabwe</v>
          </cell>
          <cell r="K368" t="str">
            <v>Zimbabwe</v>
          </cell>
          <cell r="L368" t="str">
            <v>Zimbabwe</v>
          </cell>
          <cell r="M368" t="str">
            <v>Zimbabwe</v>
          </cell>
          <cell r="N368" t="str">
            <v>Zimbabwe</v>
          </cell>
          <cell r="O368" t="str">
            <v>Zimbabwe</v>
          </cell>
          <cell r="P368" t="str">
            <v>Zimbabwe</v>
          </cell>
          <cell r="Q368" t="str">
            <v>Zimbabwe</v>
          </cell>
          <cell r="R368" t="str">
            <v>Zimbabwe</v>
          </cell>
          <cell r="S368" t="str">
            <v>Zimbabwe</v>
          </cell>
          <cell r="T368" t="str">
            <v>Zimbabwe</v>
          </cell>
          <cell r="U368" t="str">
            <v>Zimbabwe</v>
          </cell>
          <cell r="V368" t="str">
            <v>Zimbabwe</v>
          </cell>
          <cell r="W368" t="str">
            <v>Zimbabwe</v>
          </cell>
          <cell r="X368" t="str">
            <v>Zimbabwe</v>
          </cell>
          <cell r="Y368" t="str">
            <v>Zimbabwe</v>
          </cell>
          <cell r="Z368" t="str">
            <v>Zimbabwe</v>
          </cell>
          <cell r="AA368" t="str">
            <v>Zimbabwe</v>
          </cell>
          <cell r="AB368" t="str">
            <v>Zimbabwe</v>
          </cell>
          <cell r="AC368" t="str">
            <v>Zimbabwe</v>
          </cell>
          <cell r="AD368" t="str">
            <v>Zimbabwe</v>
          </cell>
          <cell r="AE368" t="str">
            <v>Zimbabwe</v>
          </cell>
          <cell r="AF368" t="str">
            <v>Zimbabwe</v>
          </cell>
          <cell r="AG368" t="str">
            <v>Zimbabwe</v>
          </cell>
          <cell r="AH368" t="str">
            <v>Zimbabwe</v>
          </cell>
          <cell r="AI368" t="str">
            <v>Zimbabwe</v>
          </cell>
          <cell r="AJ368" t="str">
            <v>Zimbabwe</v>
          </cell>
          <cell r="AK368" t="str">
            <v>Zimbabwe</v>
          </cell>
          <cell r="AL368" t="str">
            <v>Zimbabwe</v>
          </cell>
          <cell r="AM368" t="str">
            <v>Zimbabwe</v>
          </cell>
          <cell r="AN368" t="str">
            <v>Zimbabwe</v>
          </cell>
          <cell r="AO368" t="str">
            <v>Zimbabwe</v>
          </cell>
          <cell r="AP368" t="str">
            <v>Zimbabwe</v>
          </cell>
          <cell r="AQ368" t="str">
            <v>Zimbabwe</v>
          </cell>
          <cell r="AR368" t="str">
            <v>Zimbabwe</v>
          </cell>
          <cell r="AS368" t="str">
            <v>Zimbabwe</v>
          </cell>
          <cell r="AT368" t="str">
            <v>Zimbabwe</v>
          </cell>
        </row>
        <row r="369">
          <cell r="B369">
            <v>2008</v>
          </cell>
          <cell r="C369" t="str">
            <v>EFConsTotGHA</v>
          </cell>
          <cell r="G369" t="str">
            <v>Ethiopia</v>
          </cell>
          <cell r="H369" t="str">
            <v>Ethiopia</v>
          </cell>
          <cell r="I369" t="str">
            <v>Ethiopia</v>
          </cell>
          <cell r="J369" t="str">
            <v>Ethiopia</v>
          </cell>
          <cell r="K369" t="str">
            <v>Ethiopia</v>
          </cell>
          <cell r="L369" t="str">
            <v>Ethiopia</v>
          </cell>
          <cell r="M369" t="str">
            <v>Ethiopia</v>
          </cell>
          <cell r="N369" t="str">
            <v>Ethiopia</v>
          </cell>
          <cell r="O369" t="str">
            <v>Ethiopia</v>
          </cell>
          <cell r="P369" t="str">
            <v>Ethiopia</v>
          </cell>
          <cell r="Q369" t="str">
            <v>Ethiopia</v>
          </cell>
          <cell r="R369" t="str">
            <v>Ethiopia</v>
          </cell>
          <cell r="S369" t="str">
            <v>Ethiopia</v>
          </cell>
          <cell r="T369" t="str">
            <v>Ethiopia</v>
          </cell>
          <cell r="U369" t="str">
            <v>Ethiopia</v>
          </cell>
          <cell r="V369" t="str">
            <v>Ethiopia</v>
          </cell>
          <cell r="W369" t="str">
            <v>Ethiopia</v>
          </cell>
          <cell r="X369" t="str">
            <v>Ethiopia</v>
          </cell>
          <cell r="Y369" t="str">
            <v>Ethiopia</v>
          </cell>
          <cell r="Z369" t="str">
            <v>Ethiopia</v>
          </cell>
          <cell r="AA369" t="str">
            <v>Ethiopia</v>
          </cell>
          <cell r="AB369" t="str">
            <v>Ethiopia</v>
          </cell>
          <cell r="AC369" t="str">
            <v>Ethiopia</v>
          </cell>
          <cell r="AD369" t="str">
            <v>Ethiopia</v>
          </cell>
          <cell r="AE369" t="str">
            <v>Ethiopia</v>
          </cell>
          <cell r="AF369" t="str">
            <v>Ethiopia</v>
          </cell>
          <cell r="AG369" t="str">
            <v>Ethiopia</v>
          </cell>
          <cell r="AH369" t="str">
            <v>Ethiopia</v>
          </cell>
          <cell r="AI369" t="str">
            <v>Ethiopia</v>
          </cell>
          <cell r="AJ369" t="str">
            <v>Ethiopia</v>
          </cell>
          <cell r="AK369" t="str">
            <v>Ethiopia</v>
          </cell>
          <cell r="AL369" t="str">
            <v>Ethiopia</v>
          </cell>
          <cell r="AM369" t="str">
            <v>Ethiopia</v>
          </cell>
          <cell r="AN369" t="str">
            <v>Ethiopia</v>
          </cell>
          <cell r="AO369" t="str">
            <v>Ethiopia</v>
          </cell>
          <cell r="AP369" t="str">
            <v>Ethiopia</v>
          </cell>
          <cell r="AQ369" t="str">
            <v>Ethiopia</v>
          </cell>
          <cell r="AR369" t="str">
            <v>Ethiopia</v>
          </cell>
          <cell r="AS369" t="str">
            <v>Ethiopia</v>
          </cell>
          <cell r="AT369" t="str">
            <v>Ethiopia</v>
          </cell>
        </row>
        <row r="370">
          <cell r="B370">
            <v>2008</v>
          </cell>
          <cell r="C370" t="str">
            <v>EFConsTotGHA</v>
          </cell>
          <cell r="G370" t="str">
            <v>Mali</v>
          </cell>
          <cell r="H370" t="str">
            <v>Mali</v>
          </cell>
          <cell r="I370" t="str">
            <v>Mali</v>
          </cell>
          <cell r="J370" t="str">
            <v>Mali</v>
          </cell>
          <cell r="K370" t="str">
            <v>Mali</v>
          </cell>
          <cell r="L370" t="str">
            <v>Mali</v>
          </cell>
          <cell r="M370" t="str">
            <v>Mali</v>
          </cell>
          <cell r="N370" t="str">
            <v>Mali</v>
          </cell>
          <cell r="O370" t="str">
            <v>Mali</v>
          </cell>
          <cell r="P370" t="str">
            <v>Mali</v>
          </cell>
          <cell r="Q370" t="str">
            <v>Mali</v>
          </cell>
          <cell r="R370" t="str">
            <v>Mali</v>
          </cell>
          <cell r="S370" t="str">
            <v>Mali</v>
          </cell>
          <cell r="T370" t="str">
            <v>Mali</v>
          </cell>
          <cell r="U370" t="str">
            <v>Mali</v>
          </cell>
          <cell r="V370" t="str">
            <v>Mali</v>
          </cell>
          <cell r="W370" t="str">
            <v>Mali</v>
          </cell>
          <cell r="X370" t="str">
            <v>Mali</v>
          </cell>
          <cell r="Y370" t="str">
            <v>Mali</v>
          </cell>
          <cell r="Z370" t="str">
            <v>Mali</v>
          </cell>
          <cell r="AA370" t="str">
            <v>Mali</v>
          </cell>
          <cell r="AB370" t="str">
            <v>Mali</v>
          </cell>
          <cell r="AC370" t="str">
            <v>Mali</v>
          </cell>
          <cell r="AD370" t="str">
            <v>Mali</v>
          </cell>
          <cell r="AE370" t="str">
            <v>Mali</v>
          </cell>
          <cell r="AF370" t="str">
            <v>Mali</v>
          </cell>
          <cell r="AG370" t="str">
            <v>Mali</v>
          </cell>
          <cell r="AH370" t="str">
            <v>Mali</v>
          </cell>
          <cell r="AI370" t="str">
            <v>Mali</v>
          </cell>
          <cell r="AJ370" t="str">
            <v>Mali</v>
          </cell>
          <cell r="AK370" t="str">
            <v>Mali</v>
          </cell>
          <cell r="AL370" t="str">
            <v>Mali</v>
          </cell>
          <cell r="AM370" t="str">
            <v>Mali</v>
          </cell>
          <cell r="AN370" t="str">
            <v>Mali</v>
          </cell>
          <cell r="AO370" t="str">
            <v>Mali</v>
          </cell>
          <cell r="AP370" t="str">
            <v>Mali</v>
          </cell>
          <cell r="AQ370" t="str">
            <v>Mali</v>
          </cell>
          <cell r="AR370" t="str">
            <v>Mali</v>
          </cell>
          <cell r="AS370" t="str">
            <v>Mali</v>
          </cell>
          <cell r="AT370" t="str">
            <v>Mali</v>
          </cell>
        </row>
        <row r="371">
          <cell r="B371">
            <v>2008</v>
          </cell>
          <cell r="C371" t="str">
            <v>EFConsTotGHA</v>
          </cell>
          <cell r="G371" t="str">
            <v>Guinea-Bissau</v>
          </cell>
          <cell r="H371" t="str">
            <v>Guinea-Bissau</v>
          </cell>
          <cell r="I371" t="str">
            <v>Guinea-Bissau</v>
          </cell>
          <cell r="J371" t="str">
            <v>Guinea-Bissau</v>
          </cell>
          <cell r="K371" t="str">
            <v>Guinea-Bissau</v>
          </cell>
          <cell r="L371" t="str">
            <v>Guinea-Bissau</v>
          </cell>
          <cell r="M371" t="str">
            <v>Guinea-Bissau</v>
          </cell>
          <cell r="N371" t="str">
            <v>Guinea-Bissau</v>
          </cell>
          <cell r="O371" t="str">
            <v>Guinea-Bissau</v>
          </cell>
          <cell r="P371" t="str">
            <v>Guinea-Bissau</v>
          </cell>
          <cell r="Q371" t="str">
            <v>Guinea-Bissau</v>
          </cell>
          <cell r="R371" t="str">
            <v>Guinea-Bissau</v>
          </cell>
          <cell r="S371" t="str">
            <v>Guinea-Bissau</v>
          </cell>
          <cell r="T371" t="str">
            <v>Guinea-Bissau</v>
          </cell>
          <cell r="U371" t="str">
            <v>Guinea-Bissau</v>
          </cell>
          <cell r="V371" t="str">
            <v>Guinea-Bissau</v>
          </cell>
          <cell r="W371" t="str">
            <v>Guinea-Bissau</v>
          </cell>
          <cell r="X371" t="str">
            <v>Guinea-Bissau</v>
          </cell>
          <cell r="Y371" t="str">
            <v>Guinea-Bissau</v>
          </cell>
          <cell r="Z371" t="str">
            <v>Guinea-Bissau</v>
          </cell>
          <cell r="AA371" t="str">
            <v>Guinea-Bissau</v>
          </cell>
          <cell r="AB371" t="str">
            <v>Guinea-Bissau</v>
          </cell>
          <cell r="AC371" t="str">
            <v>Guinea-Bissau</v>
          </cell>
          <cell r="AD371" t="str">
            <v>Guinea-Bissau</v>
          </cell>
          <cell r="AE371" t="str">
            <v>Guinea-Bissau</v>
          </cell>
          <cell r="AF371" t="str">
            <v>Guinea-Bissau</v>
          </cell>
          <cell r="AG371" t="str">
            <v>Guinea-Bissau</v>
          </cell>
          <cell r="AH371" t="str">
            <v>Guinea-Bissau</v>
          </cell>
          <cell r="AI371" t="str">
            <v>Guinea-Bissau</v>
          </cell>
          <cell r="AJ371" t="str">
            <v>Guinea-Bissau</v>
          </cell>
          <cell r="AK371" t="str">
            <v>Guinea-Bissau</v>
          </cell>
          <cell r="AL371" t="str">
            <v>Guinea-Bissau</v>
          </cell>
          <cell r="AM371" t="str">
            <v>Guinea-Bissau</v>
          </cell>
          <cell r="AN371" t="str">
            <v>Guinea-Bissau</v>
          </cell>
          <cell r="AO371" t="str">
            <v>Guinea-Bissau</v>
          </cell>
          <cell r="AP371" t="str">
            <v>Guinea-Bissau</v>
          </cell>
          <cell r="AQ371" t="str">
            <v>Guinea-Bissau</v>
          </cell>
          <cell r="AR371" t="str">
            <v>Guinea-Bissau</v>
          </cell>
          <cell r="AS371" t="str">
            <v>Guinea-Bissau</v>
          </cell>
          <cell r="AT371" t="str">
            <v>Guinea-Bissau</v>
          </cell>
        </row>
        <row r="372">
          <cell r="B372">
            <v>2008</v>
          </cell>
          <cell r="C372" t="str">
            <v>EFConsTotGHA</v>
          </cell>
          <cell r="G372" t="str">
            <v>Eritrea</v>
          </cell>
          <cell r="H372" t="str">
            <v>Eritrea</v>
          </cell>
          <cell r="I372" t="str">
            <v>Eritrea</v>
          </cell>
          <cell r="J372" t="str">
            <v>Eritrea</v>
          </cell>
          <cell r="K372" t="str">
            <v>Eritrea</v>
          </cell>
          <cell r="L372" t="str">
            <v>Eritrea</v>
          </cell>
          <cell r="M372" t="str">
            <v>Eritrea</v>
          </cell>
          <cell r="N372" t="str">
            <v>Eritrea</v>
          </cell>
          <cell r="O372" t="str">
            <v>Eritrea</v>
          </cell>
          <cell r="P372" t="str">
            <v>Eritrea</v>
          </cell>
          <cell r="Q372" t="str">
            <v>Eritrea</v>
          </cell>
          <cell r="R372" t="str">
            <v>Eritrea</v>
          </cell>
          <cell r="S372" t="str">
            <v>Eritrea</v>
          </cell>
          <cell r="T372" t="str">
            <v>Eritrea</v>
          </cell>
          <cell r="U372" t="str">
            <v>Eritrea</v>
          </cell>
          <cell r="V372" t="str">
            <v>Eritrea</v>
          </cell>
          <cell r="W372" t="str">
            <v>Eritrea</v>
          </cell>
          <cell r="X372" t="str">
            <v>Eritrea</v>
          </cell>
          <cell r="Y372" t="str">
            <v>Eritrea</v>
          </cell>
          <cell r="Z372" t="str">
            <v>Eritrea</v>
          </cell>
          <cell r="AA372" t="str">
            <v>Eritrea</v>
          </cell>
          <cell r="AB372" t="str">
            <v>Eritrea</v>
          </cell>
          <cell r="AC372" t="str">
            <v>Eritrea</v>
          </cell>
          <cell r="AD372" t="str">
            <v>Eritrea</v>
          </cell>
          <cell r="AE372" t="str">
            <v>Eritrea</v>
          </cell>
          <cell r="AF372" t="str">
            <v>Eritrea</v>
          </cell>
          <cell r="AG372" t="str">
            <v>Eritrea</v>
          </cell>
          <cell r="AH372" t="str">
            <v>Eritrea</v>
          </cell>
          <cell r="AI372" t="str">
            <v>Eritrea</v>
          </cell>
          <cell r="AJ372" t="str">
            <v>Eritrea</v>
          </cell>
          <cell r="AK372" t="str">
            <v>Eritrea</v>
          </cell>
          <cell r="AL372" t="str">
            <v>Eritrea</v>
          </cell>
          <cell r="AM372" t="str">
            <v>Eritrea</v>
          </cell>
          <cell r="AN372" t="str">
            <v>Eritrea</v>
          </cell>
          <cell r="AO372" t="str">
            <v>Eritrea</v>
          </cell>
          <cell r="AP372" t="str">
            <v>Eritrea</v>
          </cell>
          <cell r="AQ372" t="str">
            <v>Eritrea</v>
          </cell>
          <cell r="AR372" t="str">
            <v>Eritrea</v>
          </cell>
          <cell r="AS372" t="str">
            <v>Eritrea</v>
          </cell>
          <cell r="AT372" t="str">
            <v>Eritrea</v>
          </cell>
        </row>
        <row r="373">
          <cell r="B373">
            <v>2008</v>
          </cell>
          <cell r="C373" t="str">
            <v>EFConsTotGHA</v>
          </cell>
          <cell r="G373" t="str">
            <v>Guinea</v>
          </cell>
          <cell r="H373" t="str">
            <v>Guinea</v>
          </cell>
          <cell r="I373" t="str">
            <v>Guinea</v>
          </cell>
          <cell r="J373" t="str">
            <v>Guinea</v>
          </cell>
          <cell r="K373" t="str">
            <v>Guinea</v>
          </cell>
          <cell r="L373" t="str">
            <v>Guinea</v>
          </cell>
          <cell r="M373" t="str">
            <v>Guinea</v>
          </cell>
          <cell r="N373" t="str">
            <v>Guinea</v>
          </cell>
          <cell r="O373" t="str">
            <v>Guinea</v>
          </cell>
          <cell r="P373" t="str">
            <v>Guinea</v>
          </cell>
          <cell r="Q373" t="str">
            <v>Guinea</v>
          </cell>
          <cell r="R373" t="str">
            <v>Guinea</v>
          </cell>
          <cell r="S373" t="str">
            <v>Guinea</v>
          </cell>
          <cell r="T373" t="str">
            <v>Guinea</v>
          </cell>
          <cell r="U373" t="str">
            <v>Guinea</v>
          </cell>
          <cell r="V373" t="str">
            <v>Guinea</v>
          </cell>
          <cell r="W373" t="str">
            <v>Guinea</v>
          </cell>
          <cell r="X373" t="str">
            <v>Guinea</v>
          </cell>
          <cell r="Y373" t="str">
            <v>Guinea</v>
          </cell>
          <cell r="Z373" t="str">
            <v>Guinea</v>
          </cell>
          <cell r="AA373" t="str">
            <v>Guinea</v>
          </cell>
          <cell r="AB373" t="str">
            <v>Guinea</v>
          </cell>
          <cell r="AC373" t="str">
            <v>Guinea</v>
          </cell>
          <cell r="AD373" t="str">
            <v>Guinea</v>
          </cell>
          <cell r="AE373" t="str">
            <v>Guinea</v>
          </cell>
          <cell r="AF373" t="str">
            <v>Guinea</v>
          </cell>
          <cell r="AG373" t="str">
            <v>Guinea</v>
          </cell>
          <cell r="AH373" t="str">
            <v>Guinea</v>
          </cell>
          <cell r="AI373" t="str">
            <v>Guinea</v>
          </cell>
          <cell r="AJ373" t="str">
            <v>Guinea</v>
          </cell>
          <cell r="AK373" t="str">
            <v>Guinea</v>
          </cell>
          <cell r="AL373" t="str">
            <v>Guinea</v>
          </cell>
          <cell r="AM373" t="str">
            <v>Guinea</v>
          </cell>
          <cell r="AN373" t="str">
            <v>Guinea</v>
          </cell>
          <cell r="AO373" t="str">
            <v>Guinea</v>
          </cell>
          <cell r="AP373" t="str">
            <v>Guinea</v>
          </cell>
          <cell r="AQ373" t="str">
            <v>Guinea</v>
          </cell>
          <cell r="AR373" t="str">
            <v>Guinea</v>
          </cell>
          <cell r="AS373" t="str">
            <v>Guinea</v>
          </cell>
          <cell r="AT373" t="str">
            <v>Guinea</v>
          </cell>
        </row>
        <row r="374">
          <cell r="B374">
            <v>2008</v>
          </cell>
          <cell r="C374" t="str">
            <v>EFConsTotGHA</v>
          </cell>
          <cell r="G374" t="str">
            <v>Central African Republic</v>
          </cell>
          <cell r="H374" t="str">
            <v>Central African Republic</v>
          </cell>
          <cell r="I374" t="str">
            <v>Central African Republic</v>
          </cell>
          <cell r="J374" t="str">
            <v>Central African Republic</v>
          </cell>
          <cell r="K374" t="str">
            <v>Central African Republic</v>
          </cell>
          <cell r="L374" t="str">
            <v>Central African Republic</v>
          </cell>
          <cell r="M374" t="str">
            <v>Central African Republic</v>
          </cell>
          <cell r="N374" t="str">
            <v>Central African Republic</v>
          </cell>
          <cell r="O374" t="str">
            <v>Central African Republic</v>
          </cell>
          <cell r="P374" t="str">
            <v>Central African Republic</v>
          </cell>
          <cell r="Q374" t="str">
            <v>Central African Republic</v>
          </cell>
          <cell r="R374" t="str">
            <v>Central African Republic</v>
          </cell>
          <cell r="S374" t="str">
            <v>Central African Republic</v>
          </cell>
          <cell r="T374" t="str">
            <v>Central African Republic</v>
          </cell>
          <cell r="U374" t="str">
            <v>Central African Republic</v>
          </cell>
          <cell r="V374" t="str">
            <v>Central African Republic</v>
          </cell>
          <cell r="W374" t="str">
            <v>Central African Republic</v>
          </cell>
          <cell r="X374" t="str">
            <v>Central African Republic</v>
          </cell>
          <cell r="Y374" t="str">
            <v>Central African Republic</v>
          </cell>
          <cell r="Z374" t="str">
            <v>Central African Republic</v>
          </cell>
          <cell r="AA374" t="str">
            <v>Central African Republic</v>
          </cell>
          <cell r="AB374" t="str">
            <v>Central African Republic</v>
          </cell>
          <cell r="AC374" t="str">
            <v>Central African Republic</v>
          </cell>
          <cell r="AD374" t="str">
            <v>Central African Republic</v>
          </cell>
          <cell r="AE374" t="str">
            <v>Central African Republic</v>
          </cell>
          <cell r="AF374" t="str">
            <v>Central African Republic</v>
          </cell>
          <cell r="AG374" t="str">
            <v>Central African Republic</v>
          </cell>
          <cell r="AH374" t="str">
            <v>Central African Republic</v>
          </cell>
          <cell r="AI374" t="str">
            <v>Central African Republic</v>
          </cell>
          <cell r="AJ374" t="str">
            <v>Central African Republic</v>
          </cell>
          <cell r="AK374" t="str">
            <v>Central African Republic</v>
          </cell>
          <cell r="AL374" t="str">
            <v>Central African Republic</v>
          </cell>
          <cell r="AM374" t="str">
            <v>Central African Republic</v>
          </cell>
          <cell r="AN374" t="str">
            <v>Central African Republic</v>
          </cell>
          <cell r="AO374" t="str">
            <v>Central African Republic</v>
          </cell>
          <cell r="AP374" t="str">
            <v>Central African Republic</v>
          </cell>
          <cell r="AQ374" t="str">
            <v>Central African Republic</v>
          </cell>
          <cell r="AR374" t="str">
            <v>Central African Republic</v>
          </cell>
          <cell r="AS374" t="str">
            <v>Central African Republic</v>
          </cell>
          <cell r="AT374" t="str">
            <v>Central African Republic</v>
          </cell>
        </row>
        <row r="375">
          <cell r="B375">
            <v>2008</v>
          </cell>
          <cell r="C375" t="str">
            <v>EFConsTotGHA</v>
          </cell>
          <cell r="G375" t="str">
            <v>Sierra Leone</v>
          </cell>
          <cell r="H375" t="str">
            <v>Sierra Leone</v>
          </cell>
          <cell r="I375" t="str">
            <v>Sierra Leone</v>
          </cell>
          <cell r="J375" t="str">
            <v>Sierra Leone</v>
          </cell>
          <cell r="K375" t="str">
            <v>Sierra Leone</v>
          </cell>
          <cell r="L375" t="str">
            <v>Sierra Leone</v>
          </cell>
          <cell r="M375" t="str">
            <v>Sierra Leone</v>
          </cell>
          <cell r="N375" t="str">
            <v>Sierra Leone</v>
          </cell>
          <cell r="O375" t="str">
            <v>Sierra Leone</v>
          </cell>
          <cell r="P375" t="str">
            <v>Sierra Leone</v>
          </cell>
          <cell r="Q375" t="str">
            <v>Sierra Leone</v>
          </cell>
          <cell r="R375" t="str">
            <v>Sierra Leone</v>
          </cell>
          <cell r="S375" t="str">
            <v>Sierra Leone</v>
          </cell>
          <cell r="T375" t="str">
            <v>Sierra Leone</v>
          </cell>
          <cell r="U375" t="str">
            <v>Sierra Leone</v>
          </cell>
          <cell r="V375" t="str">
            <v>Sierra Leone</v>
          </cell>
          <cell r="W375" t="str">
            <v>Sierra Leone</v>
          </cell>
          <cell r="X375" t="str">
            <v>Sierra Leone</v>
          </cell>
          <cell r="Y375" t="str">
            <v>Sierra Leone</v>
          </cell>
          <cell r="Z375" t="str">
            <v>Sierra Leone</v>
          </cell>
          <cell r="AA375" t="str">
            <v>Sierra Leone</v>
          </cell>
          <cell r="AB375" t="str">
            <v>Sierra Leone</v>
          </cell>
          <cell r="AC375" t="str">
            <v>Sierra Leone</v>
          </cell>
          <cell r="AD375" t="str">
            <v>Sierra Leone</v>
          </cell>
          <cell r="AE375" t="str">
            <v>Sierra Leone</v>
          </cell>
          <cell r="AF375" t="str">
            <v>Sierra Leone</v>
          </cell>
          <cell r="AG375" t="str">
            <v>Sierra Leone</v>
          </cell>
          <cell r="AH375" t="str">
            <v>Sierra Leone</v>
          </cell>
          <cell r="AI375" t="str">
            <v>Sierra Leone</v>
          </cell>
          <cell r="AJ375" t="str">
            <v>Sierra Leone</v>
          </cell>
          <cell r="AK375" t="str">
            <v>Sierra Leone</v>
          </cell>
          <cell r="AL375" t="str">
            <v>Sierra Leone</v>
          </cell>
          <cell r="AM375" t="str">
            <v>Sierra Leone</v>
          </cell>
          <cell r="AN375" t="str">
            <v>Sierra Leone</v>
          </cell>
          <cell r="AO375" t="str">
            <v>Sierra Leone</v>
          </cell>
          <cell r="AP375" t="str">
            <v>Sierra Leone</v>
          </cell>
          <cell r="AQ375" t="str">
            <v>Sierra Leone</v>
          </cell>
          <cell r="AR375" t="str">
            <v>Sierra Leone</v>
          </cell>
          <cell r="AS375" t="str">
            <v>Sierra Leone</v>
          </cell>
          <cell r="AT375" t="str">
            <v>Sierra Leone</v>
          </cell>
        </row>
        <row r="376">
          <cell r="B376">
            <v>2008</v>
          </cell>
          <cell r="C376" t="str">
            <v>EFConsTotGHA</v>
          </cell>
          <cell r="G376" t="str">
            <v>Burkina Faso</v>
          </cell>
          <cell r="H376" t="str">
            <v>Burkina Faso</v>
          </cell>
          <cell r="I376" t="str">
            <v>Burkina Faso</v>
          </cell>
          <cell r="J376" t="str">
            <v>Burkina Faso</v>
          </cell>
          <cell r="K376" t="str">
            <v>Burkina Faso</v>
          </cell>
          <cell r="L376" t="str">
            <v>Burkina Faso</v>
          </cell>
          <cell r="M376" t="str">
            <v>Burkina Faso</v>
          </cell>
          <cell r="N376" t="str">
            <v>Burkina Faso</v>
          </cell>
          <cell r="O376" t="str">
            <v>Burkina Faso</v>
          </cell>
          <cell r="P376" t="str">
            <v>Burkina Faso</v>
          </cell>
          <cell r="Q376" t="str">
            <v>Burkina Faso</v>
          </cell>
          <cell r="R376" t="str">
            <v>Burkina Faso</v>
          </cell>
          <cell r="S376" t="str">
            <v>Burkina Faso</v>
          </cell>
          <cell r="T376" t="str">
            <v>Burkina Faso</v>
          </cell>
          <cell r="U376" t="str">
            <v>Burkina Faso</v>
          </cell>
          <cell r="V376" t="str">
            <v>Burkina Faso</v>
          </cell>
          <cell r="W376" t="str">
            <v>Burkina Faso</v>
          </cell>
          <cell r="X376" t="str">
            <v>Burkina Faso</v>
          </cell>
          <cell r="Y376" t="str">
            <v>Burkina Faso</v>
          </cell>
          <cell r="Z376" t="str">
            <v>Burkina Faso</v>
          </cell>
          <cell r="AA376" t="str">
            <v>Burkina Faso</v>
          </cell>
          <cell r="AB376" t="str">
            <v>Burkina Faso</v>
          </cell>
          <cell r="AC376" t="str">
            <v>Burkina Faso</v>
          </cell>
          <cell r="AD376" t="str">
            <v>Burkina Faso</v>
          </cell>
          <cell r="AE376" t="str">
            <v>Burkina Faso</v>
          </cell>
          <cell r="AF376" t="str">
            <v>Burkina Faso</v>
          </cell>
          <cell r="AG376" t="str">
            <v>Burkina Faso</v>
          </cell>
          <cell r="AH376" t="str">
            <v>Burkina Faso</v>
          </cell>
          <cell r="AI376" t="str">
            <v>Burkina Faso</v>
          </cell>
          <cell r="AJ376" t="str">
            <v>Burkina Faso</v>
          </cell>
          <cell r="AK376" t="str">
            <v>Burkina Faso</v>
          </cell>
          <cell r="AL376" t="str">
            <v>Burkina Faso</v>
          </cell>
          <cell r="AM376" t="str">
            <v>Burkina Faso</v>
          </cell>
          <cell r="AN376" t="str">
            <v>Burkina Faso</v>
          </cell>
          <cell r="AO376" t="str">
            <v>Burkina Faso</v>
          </cell>
          <cell r="AP376" t="str">
            <v>Burkina Faso</v>
          </cell>
          <cell r="AQ376" t="str">
            <v>Burkina Faso</v>
          </cell>
          <cell r="AR376" t="str">
            <v>Burkina Faso</v>
          </cell>
          <cell r="AS376" t="str">
            <v>Burkina Faso</v>
          </cell>
          <cell r="AT376" t="str">
            <v>Burkina Faso</v>
          </cell>
        </row>
        <row r="377">
          <cell r="B377">
            <v>2008</v>
          </cell>
          <cell r="C377" t="str">
            <v>EFConsTotGHA</v>
          </cell>
          <cell r="G377" t="str">
            <v>Liberia</v>
          </cell>
          <cell r="H377" t="str">
            <v>Liberia</v>
          </cell>
          <cell r="I377" t="str">
            <v>Liberia</v>
          </cell>
          <cell r="J377" t="str">
            <v>Liberia</v>
          </cell>
          <cell r="K377" t="str">
            <v>Liberia</v>
          </cell>
          <cell r="L377" t="str">
            <v>Liberia</v>
          </cell>
          <cell r="M377" t="str">
            <v>Liberia</v>
          </cell>
          <cell r="N377" t="str">
            <v>Liberia</v>
          </cell>
          <cell r="O377" t="str">
            <v>Liberia</v>
          </cell>
          <cell r="P377" t="str">
            <v>Liberia</v>
          </cell>
          <cell r="Q377" t="str">
            <v>Liberia</v>
          </cell>
          <cell r="R377" t="str">
            <v>Liberia</v>
          </cell>
          <cell r="S377" t="str">
            <v>Liberia</v>
          </cell>
          <cell r="T377" t="str">
            <v>Liberia</v>
          </cell>
          <cell r="U377" t="str">
            <v>Liberia</v>
          </cell>
          <cell r="V377" t="str">
            <v>Liberia</v>
          </cell>
          <cell r="W377" t="str">
            <v>Liberia</v>
          </cell>
          <cell r="X377" t="str">
            <v>Liberia</v>
          </cell>
          <cell r="Y377" t="str">
            <v>Liberia</v>
          </cell>
          <cell r="Z377" t="str">
            <v>Liberia</v>
          </cell>
          <cell r="AA377" t="str">
            <v>Liberia</v>
          </cell>
          <cell r="AB377" t="str">
            <v>Liberia</v>
          </cell>
          <cell r="AC377" t="str">
            <v>Liberia</v>
          </cell>
          <cell r="AD377" t="str">
            <v>Liberia</v>
          </cell>
          <cell r="AE377" t="str">
            <v>Liberia</v>
          </cell>
          <cell r="AF377" t="str">
            <v>Liberia</v>
          </cell>
          <cell r="AG377" t="str">
            <v>Liberia</v>
          </cell>
          <cell r="AH377" t="str">
            <v>Liberia</v>
          </cell>
          <cell r="AI377" t="str">
            <v>Liberia</v>
          </cell>
          <cell r="AJ377" t="str">
            <v>Liberia</v>
          </cell>
          <cell r="AK377" t="str">
            <v>Liberia</v>
          </cell>
          <cell r="AL377" t="str">
            <v>Liberia</v>
          </cell>
          <cell r="AM377" t="str">
            <v>Liberia</v>
          </cell>
          <cell r="AN377" t="str">
            <v>Liberia</v>
          </cell>
          <cell r="AO377" t="str">
            <v>Liberia</v>
          </cell>
          <cell r="AP377" t="str">
            <v>Liberia</v>
          </cell>
          <cell r="AQ377" t="str">
            <v>Liberia</v>
          </cell>
          <cell r="AR377" t="str">
            <v>Liberia</v>
          </cell>
          <cell r="AS377" t="str">
            <v>Liberia</v>
          </cell>
          <cell r="AT377" t="str">
            <v>Liberia</v>
          </cell>
        </row>
        <row r="378">
          <cell r="B378">
            <v>2008</v>
          </cell>
          <cell r="C378" t="str">
            <v>EFConsTotGHA</v>
          </cell>
          <cell r="G378" t="str">
            <v>Chad</v>
          </cell>
          <cell r="H378" t="str">
            <v>Chad</v>
          </cell>
          <cell r="I378" t="str">
            <v>Chad</v>
          </cell>
          <cell r="J378" t="str">
            <v>Chad</v>
          </cell>
          <cell r="K378" t="str">
            <v>Chad</v>
          </cell>
          <cell r="L378" t="str">
            <v>Chad</v>
          </cell>
          <cell r="M378" t="str">
            <v>Chad</v>
          </cell>
          <cell r="N378" t="str">
            <v>Chad</v>
          </cell>
          <cell r="O378" t="str">
            <v>Chad</v>
          </cell>
          <cell r="P378" t="str">
            <v>Chad</v>
          </cell>
          <cell r="Q378" t="str">
            <v>Chad</v>
          </cell>
          <cell r="R378" t="str">
            <v>Chad</v>
          </cell>
          <cell r="S378" t="str">
            <v>Chad</v>
          </cell>
          <cell r="T378" t="str">
            <v>Chad</v>
          </cell>
          <cell r="U378" t="str">
            <v>Chad</v>
          </cell>
          <cell r="V378" t="str">
            <v>Chad</v>
          </cell>
          <cell r="W378" t="str">
            <v>Chad</v>
          </cell>
          <cell r="X378" t="str">
            <v>Chad</v>
          </cell>
          <cell r="Y378" t="str">
            <v>Chad</v>
          </cell>
          <cell r="Z378" t="str">
            <v>Chad</v>
          </cell>
          <cell r="AA378" t="str">
            <v>Chad</v>
          </cell>
          <cell r="AB378" t="str">
            <v>Chad</v>
          </cell>
          <cell r="AC378" t="str">
            <v>Chad</v>
          </cell>
          <cell r="AD378" t="str">
            <v>Chad</v>
          </cell>
          <cell r="AE378" t="str">
            <v>Chad</v>
          </cell>
          <cell r="AF378" t="str">
            <v>Chad</v>
          </cell>
          <cell r="AG378" t="str">
            <v>Chad</v>
          </cell>
          <cell r="AH378" t="str">
            <v>Chad</v>
          </cell>
          <cell r="AI378" t="str">
            <v>Chad</v>
          </cell>
          <cell r="AJ378" t="str">
            <v>Chad</v>
          </cell>
          <cell r="AK378" t="str">
            <v>Chad</v>
          </cell>
          <cell r="AL378" t="str">
            <v>Chad</v>
          </cell>
          <cell r="AM378" t="str">
            <v>Chad</v>
          </cell>
          <cell r="AN378" t="str">
            <v>Chad</v>
          </cell>
          <cell r="AO378" t="str">
            <v>Chad</v>
          </cell>
          <cell r="AP378" t="str">
            <v>Chad</v>
          </cell>
          <cell r="AQ378" t="str">
            <v>Chad</v>
          </cell>
          <cell r="AR378" t="str">
            <v>Chad</v>
          </cell>
          <cell r="AS378" t="str">
            <v>Chad</v>
          </cell>
          <cell r="AT378" t="str">
            <v>Chad</v>
          </cell>
        </row>
        <row r="379">
          <cell r="B379">
            <v>2008</v>
          </cell>
          <cell r="C379" t="str">
            <v>EFConsTotGHA</v>
          </cell>
          <cell r="G379" t="str">
            <v>Mozambique</v>
          </cell>
          <cell r="H379" t="str">
            <v>Mozambique</v>
          </cell>
          <cell r="I379" t="str">
            <v>Mozambique</v>
          </cell>
          <cell r="J379" t="str">
            <v>Mozambique</v>
          </cell>
          <cell r="K379" t="str">
            <v>Mozambique</v>
          </cell>
          <cell r="L379" t="str">
            <v>Mozambique</v>
          </cell>
          <cell r="M379" t="str">
            <v>Mozambique</v>
          </cell>
          <cell r="N379" t="str">
            <v>Mozambique</v>
          </cell>
          <cell r="O379" t="str">
            <v>Mozambique</v>
          </cell>
          <cell r="P379" t="str">
            <v>Mozambique</v>
          </cell>
          <cell r="Q379" t="str">
            <v>Mozambique</v>
          </cell>
          <cell r="R379" t="str">
            <v>Mozambique</v>
          </cell>
          <cell r="S379" t="str">
            <v>Mozambique</v>
          </cell>
          <cell r="T379" t="str">
            <v>Mozambique</v>
          </cell>
          <cell r="U379" t="str">
            <v>Mozambique</v>
          </cell>
          <cell r="V379" t="str">
            <v>Mozambique</v>
          </cell>
          <cell r="W379" t="str">
            <v>Mozambique</v>
          </cell>
          <cell r="X379" t="str">
            <v>Mozambique</v>
          </cell>
          <cell r="Y379" t="str">
            <v>Mozambique</v>
          </cell>
          <cell r="Z379" t="str">
            <v>Mozambique</v>
          </cell>
          <cell r="AA379" t="str">
            <v>Mozambique</v>
          </cell>
          <cell r="AB379" t="str">
            <v>Mozambique</v>
          </cell>
          <cell r="AC379" t="str">
            <v>Mozambique</v>
          </cell>
          <cell r="AD379" t="str">
            <v>Mozambique</v>
          </cell>
          <cell r="AE379" t="str">
            <v>Mozambique</v>
          </cell>
          <cell r="AF379" t="str">
            <v>Mozambique</v>
          </cell>
          <cell r="AG379" t="str">
            <v>Mozambique</v>
          </cell>
          <cell r="AH379" t="str">
            <v>Mozambique</v>
          </cell>
          <cell r="AI379" t="str">
            <v>Mozambique</v>
          </cell>
          <cell r="AJ379" t="str">
            <v>Mozambique</v>
          </cell>
          <cell r="AK379" t="str">
            <v>Mozambique</v>
          </cell>
          <cell r="AL379" t="str">
            <v>Mozambique</v>
          </cell>
          <cell r="AM379" t="str">
            <v>Mozambique</v>
          </cell>
          <cell r="AN379" t="str">
            <v>Mozambique</v>
          </cell>
          <cell r="AO379" t="str">
            <v>Mozambique</v>
          </cell>
          <cell r="AP379" t="str">
            <v>Mozambique</v>
          </cell>
          <cell r="AQ379" t="str">
            <v>Mozambique</v>
          </cell>
          <cell r="AR379" t="str">
            <v>Mozambique</v>
          </cell>
          <cell r="AS379" t="str">
            <v>Mozambique</v>
          </cell>
          <cell r="AT379" t="str">
            <v>Mozambique</v>
          </cell>
        </row>
        <row r="380">
          <cell r="B380">
            <v>2008</v>
          </cell>
          <cell r="C380" t="str">
            <v>EFConsTotGHA</v>
          </cell>
          <cell r="G380" t="str">
            <v>Burundi</v>
          </cell>
          <cell r="H380" t="str">
            <v>Burundi</v>
          </cell>
          <cell r="I380" t="str">
            <v>Burundi</v>
          </cell>
          <cell r="J380" t="str">
            <v>Burundi</v>
          </cell>
          <cell r="K380" t="str">
            <v>Burundi</v>
          </cell>
          <cell r="L380" t="str">
            <v>Burundi</v>
          </cell>
          <cell r="M380" t="str">
            <v>Burundi</v>
          </cell>
          <cell r="N380" t="str">
            <v>Burundi</v>
          </cell>
          <cell r="O380" t="str">
            <v>Burundi</v>
          </cell>
          <cell r="P380" t="str">
            <v>Burundi</v>
          </cell>
          <cell r="Q380" t="str">
            <v>Burundi</v>
          </cell>
          <cell r="R380" t="str">
            <v>Burundi</v>
          </cell>
          <cell r="S380" t="str">
            <v>Burundi</v>
          </cell>
          <cell r="T380" t="str">
            <v>Burundi</v>
          </cell>
          <cell r="U380" t="str">
            <v>Burundi</v>
          </cell>
          <cell r="V380" t="str">
            <v>Burundi</v>
          </cell>
          <cell r="W380" t="str">
            <v>Burundi</v>
          </cell>
          <cell r="X380" t="str">
            <v>Burundi</v>
          </cell>
          <cell r="Y380" t="str">
            <v>Burundi</v>
          </cell>
          <cell r="Z380" t="str">
            <v>Burundi</v>
          </cell>
          <cell r="AA380" t="str">
            <v>Burundi</v>
          </cell>
          <cell r="AB380" t="str">
            <v>Burundi</v>
          </cell>
          <cell r="AC380" t="str">
            <v>Burundi</v>
          </cell>
          <cell r="AD380" t="str">
            <v>Burundi</v>
          </cell>
          <cell r="AE380" t="str">
            <v>Burundi</v>
          </cell>
          <cell r="AF380" t="str">
            <v>Burundi</v>
          </cell>
          <cell r="AG380" t="str">
            <v>Burundi</v>
          </cell>
          <cell r="AH380" t="str">
            <v>Burundi</v>
          </cell>
          <cell r="AI380" t="str">
            <v>Burundi</v>
          </cell>
          <cell r="AJ380" t="str">
            <v>Burundi</v>
          </cell>
          <cell r="AK380" t="str">
            <v>Burundi</v>
          </cell>
          <cell r="AL380" t="str">
            <v>Burundi</v>
          </cell>
          <cell r="AM380" t="str">
            <v>Burundi</v>
          </cell>
          <cell r="AN380" t="str">
            <v>Burundi</v>
          </cell>
          <cell r="AO380" t="str">
            <v>Burundi</v>
          </cell>
          <cell r="AP380" t="str">
            <v>Burundi</v>
          </cell>
          <cell r="AQ380" t="str">
            <v>Burundi</v>
          </cell>
          <cell r="AR380" t="str">
            <v>Burundi</v>
          </cell>
          <cell r="AS380" t="str">
            <v>Burundi</v>
          </cell>
          <cell r="AT380" t="str">
            <v>Burundi</v>
          </cell>
        </row>
        <row r="381">
          <cell r="B381">
            <v>2008</v>
          </cell>
          <cell r="C381" t="str">
            <v>EFConsTotGHA</v>
          </cell>
          <cell r="G381" t="str">
            <v>Niger</v>
          </cell>
          <cell r="H381" t="str">
            <v>Niger</v>
          </cell>
          <cell r="I381" t="str">
            <v>Niger</v>
          </cell>
          <cell r="J381" t="str">
            <v>Niger</v>
          </cell>
          <cell r="K381" t="str">
            <v>Niger</v>
          </cell>
          <cell r="L381" t="str">
            <v>Niger</v>
          </cell>
          <cell r="M381" t="str">
            <v>Niger</v>
          </cell>
          <cell r="N381" t="str">
            <v>Niger</v>
          </cell>
          <cell r="O381" t="str">
            <v>Niger</v>
          </cell>
          <cell r="P381" t="str">
            <v>Niger</v>
          </cell>
          <cell r="Q381" t="str">
            <v>Niger</v>
          </cell>
          <cell r="R381" t="str">
            <v>Niger</v>
          </cell>
          <cell r="S381" t="str">
            <v>Niger</v>
          </cell>
          <cell r="T381" t="str">
            <v>Niger</v>
          </cell>
          <cell r="U381" t="str">
            <v>Niger</v>
          </cell>
          <cell r="V381" t="str">
            <v>Niger</v>
          </cell>
          <cell r="W381" t="str">
            <v>Niger</v>
          </cell>
          <cell r="X381" t="str">
            <v>Niger</v>
          </cell>
          <cell r="Y381" t="str">
            <v>Niger</v>
          </cell>
          <cell r="Z381" t="str">
            <v>Niger</v>
          </cell>
          <cell r="AA381" t="str">
            <v>Niger</v>
          </cell>
          <cell r="AB381" t="str">
            <v>Niger</v>
          </cell>
          <cell r="AC381" t="str">
            <v>Niger</v>
          </cell>
          <cell r="AD381" t="str">
            <v>Niger</v>
          </cell>
          <cell r="AE381" t="str">
            <v>Niger</v>
          </cell>
          <cell r="AF381" t="str">
            <v>Niger</v>
          </cell>
          <cell r="AG381" t="str">
            <v>Niger</v>
          </cell>
          <cell r="AH381" t="str">
            <v>Niger</v>
          </cell>
          <cell r="AI381" t="str">
            <v>Niger</v>
          </cell>
          <cell r="AJ381" t="str">
            <v>Niger</v>
          </cell>
          <cell r="AK381" t="str">
            <v>Niger</v>
          </cell>
          <cell r="AL381" t="str">
            <v>Niger</v>
          </cell>
          <cell r="AM381" t="str">
            <v>Niger</v>
          </cell>
          <cell r="AN381" t="str">
            <v>Niger</v>
          </cell>
          <cell r="AO381" t="str">
            <v>Niger</v>
          </cell>
          <cell r="AP381" t="str">
            <v>Niger</v>
          </cell>
          <cell r="AQ381" t="str">
            <v>Niger</v>
          </cell>
          <cell r="AR381" t="str">
            <v>Niger</v>
          </cell>
          <cell r="AS381" t="str">
            <v>Niger</v>
          </cell>
          <cell r="AT381" t="str">
            <v>Niger</v>
          </cell>
        </row>
        <row r="382">
          <cell r="B382">
            <v>2008</v>
          </cell>
          <cell r="C382" t="str">
            <v>EFConsTotGHA</v>
          </cell>
          <cell r="G382" t="str">
            <v>Congo (Democratic Republic of the)</v>
          </cell>
          <cell r="H382" t="str">
            <v>Congo (Democratic Republic of the)</v>
          </cell>
          <cell r="I382" t="str">
            <v>Congo (Democratic Republic of the)</v>
          </cell>
          <cell r="J382" t="str">
            <v>Congo (Democratic Republic of the)</v>
          </cell>
          <cell r="K382" t="str">
            <v>Congo (Democratic Republic of the)</v>
          </cell>
          <cell r="L382" t="str">
            <v>Congo (Democratic Republic of the)</v>
          </cell>
          <cell r="M382" t="str">
            <v>Congo (Democratic Republic of the)</v>
          </cell>
          <cell r="N382" t="str">
            <v>Congo (Democratic Republic of the)</v>
          </cell>
          <cell r="O382" t="str">
            <v>Congo (Democratic Republic of the)</v>
          </cell>
          <cell r="P382" t="str">
            <v>Congo (Democratic Republic of the)</v>
          </cell>
          <cell r="Q382" t="str">
            <v>Congo (Democratic Republic of the)</v>
          </cell>
          <cell r="R382" t="str">
            <v>Congo (Democratic Republic of the)</v>
          </cell>
          <cell r="S382" t="str">
            <v>Congo (Democratic Republic of the)</v>
          </cell>
          <cell r="T382" t="str">
            <v>Congo (Democratic Republic of the)</v>
          </cell>
          <cell r="U382" t="str">
            <v>Congo (Democratic Republic of the)</v>
          </cell>
          <cell r="V382" t="str">
            <v>Congo (Democratic Republic of the)</v>
          </cell>
          <cell r="W382" t="str">
            <v>Congo (Democratic Republic of the)</v>
          </cell>
          <cell r="X382" t="str">
            <v>Congo (Democratic Republic of the)</v>
          </cell>
          <cell r="Y382" t="str">
            <v>Congo (Democratic Republic of the)</v>
          </cell>
          <cell r="Z382" t="str">
            <v>Congo (Democratic Republic of the)</v>
          </cell>
          <cell r="AA382" t="str">
            <v>Congo (Democratic Republic of the)</v>
          </cell>
          <cell r="AB382" t="str">
            <v>Congo (Democratic Republic of the)</v>
          </cell>
          <cell r="AC382" t="str">
            <v>Congo (Democratic Republic of the)</v>
          </cell>
          <cell r="AD382" t="str">
            <v>Congo (Democratic Republic of the)</v>
          </cell>
          <cell r="AE382" t="str">
            <v>Congo (Democratic Republic of the)</v>
          </cell>
          <cell r="AF382" t="str">
            <v>Congo (Democratic Republic of the)</v>
          </cell>
          <cell r="AG382" t="str">
            <v>Congo (Democratic Republic of the)</v>
          </cell>
          <cell r="AH382" t="str">
            <v>Congo (Democratic Republic of the)</v>
          </cell>
          <cell r="AI382" t="str">
            <v>Congo (Democratic Republic of the)</v>
          </cell>
          <cell r="AJ382" t="str">
            <v>Congo (Democratic Republic of the)</v>
          </cell>
          <cell r="AK382" t="str">
            <v>Congo (Democratic Republic of the)</v>
          </cell>
          <cell r="AL382" t="str">
            <v>Congo (Democratic Republic of the)</v>
          </cell>
          <cell r="AM382" t="str">
            <v>Congo (Democratic Republic of the)</v>
          </cell>
          <cell r="AN382" t="str">
            <v>Congo (Democratic Republic of the)</v>
          </cell>
          <cell r="AO382" t="str">
            <v>Congo (Democratic Republic of the)</v>
          </cell>
          <cell r="AP382" t="str">
            <v>Congo (Democratic Republic of the)</v>
          </cell>
          <cell r="AQ382" t="str">
            <v>Congo (Democratic Republic of the)</v>
          </cell>
          <cell r="AR382" t="str">
            <v>Congo (Democratic Republic of the)</v>
          </cell>
          <cell r="AS382" t="str">
            <v>Congo (Democratic Republic of the)</v>
          </cell>
          <cell r="AT382" t="str">
            <v>Congo (Democratic Republic of the)</v>
          </cell>
        </row>
        <row r="383">
          <cell r="B383">
            <v>2008</v>
          </cell>
          <cell r="C383" t="str">
            <v>EFConsTotGHA</v>
          </cell>
        </row>
        <row r="384">
          <cell r="B384">
            <v>2008</v>
          </cell>
          <cell r="C384" t="str">
            <v>EFConsTotGHA</v>
          </cell>
        </row>
        <row r="385">
          <cell r="B385">
            <v>2008</v>
          </cell>
          <cell r="C385" t="str">
            <v>EFConsTotGHA</v>
          </cell>
        </row>
        <row r="386">
          <cell r="B386">
            <v>2008</v>
          </cell>
          <cell r="C386" t="str">
            <v>EFConsTotGHA</v>
          </cell>
        </row>
        <row r="387">
          <cell r="B387">
            <v>2008</v>
          </cell>
          <cell r="C387" t="str">
            <v>EFConsTotGHA</v>
          </cell>
        </row>
        <row r="388">
          <cell r="B388">
            <v>2008</v>
          </cell>
          <cell r="C388" t="str">
            <v>EFConsTotGHA</v>
          </cell>
        </row>
        <row r="389">
          <cell r="B389">
            <v>2008</v>
          </cell>
          <cell r="C389" t="str">
            <v>EFConsTotGHA</v>
          </cell>
        </row>
        <row r="390">
          <cell r="B390">
            <v>2008</v>
          </cell>
          <cell r="C390" t="str">
            <v>EFConsTotGHA</v>
          </cell>
        </row>
        <row r="391">
          <cell r="B391">
            <v>2008</v>
          </cell>
          <cell r="C391" t="str">
            <v>EFConsTotGHA</v>
          </cell>
        </row>
        <row r="392">
          <cell r="B392">
            <v>2008</v>
          </cell>
          <cell r="C392" t="str">
            <v>EFConsTotGHA</v>
          </cell>
        </row>
        <row r="393">
          <cell r="B393">
            <v>2008</v>
          </cell>
          <cell r="C393" t="str">
            <v>EFConsTotGHA</v>
          </cell>
        </row>
        <row r="394">
          <cell r="B394">
            <v>2008</v>
          </cell>
          <cell r="C394" t="str">
            <v>EFConsTotGHA</v>
          </cell>
        </row>
        <row r="395">
          <cell r="B395">
            <v>2008</v>
          </cell>
          <cell r="C395" t="str">
            <v>EFConsTotGHA</v>
          </cell>
        </row>
        <row r="396">
          <cell r="B396">
            <v>2008</v>
          </cell>
          <cell r="C396" t="str">
            <v>EFConsTotGHA</v>
          </cell>
        </row>
        <row r="397">
          <cell r="B397">
            <v>2008</v>
          </cell>
          <cell r="C397" t="str">
            <v>EFConsTotGHA</v>
          </cell>
        </row>
        <row r="398">
          <cell r="B398">
            <v>2008</v>
          </cell>
          <cell r="C398" t="str">
            <v>EFConsTotGHA</v>
          </cell>
        </row>
        <row r="399">
          <cell r="B399">
            <v>2008</v>
          </cell>
          <cell r="C399" t="str">
            <v>EFConsTotGHA</v>
          </cell>
        </row>
        <row r="400">
          <cell r="B400">
            <v>2008</v>
          </cell>
          <cell r="C400" t="str">
            <v>EFConsTotGHA</v>
          </cell>
        </row>
        <row r="401">
          <cell r="B401">
            <v>2008</v>
          </cell>
          <cell r="C401" t="str">
            <v>EFConsTotGHA</v>
          </cell>
        </row>
        <row r="402">
          <cell r="B402">
            <v>2008</v>
          </cell>
          <cell r="C402" t="str">
            <v>EFConsTotGHA</v>
          </cell>
        </row>
        <row r="403">
          <cell r="B403">
            <v>2008</v>
          </cell>
          <cell r="C403" t="str">
            <v>EFConsTotGHA</v>
          </cell>
        </row>
        <row r="404">
          <cell r="B404">
            <v>2008</v>
          </cell>
          <cell r="C404" t="str">
            <v>EFConsTotGHA</v>
          </cell>
        </row>
        <row r="405">
          <cell r="B405">
            <v>2008</v>
          </cell>
          <cell r="C405" t="str">
            <v>EFConsTotGHA</v>
          </cell>
        </row>
        <row r="406">
          <cell r="B406">
            <v>2008</v>
          </cell>
          <cell r="C406" t="str">
            <v>EFConsTotGHA</v>
          </cell>
        </row>
        <row r="407">
          <cell r="B407">
            <v>2008</v>
          </cell>
          <cell r="C407" t="str">
            <v>EFConsTotGHA</v>
          </cell>
        </row>
        <row r="408">
          <cell r="B408">
            <v>2008</v>
          </cell>
          <cell r="C408" t="str">
            <v>EFConsTotGHA</v>
          </cell>
        </row>
        <row r="409">
          <cell r="B409">
            <v>2008</v>
          </cell>
          <cell r="C409" t="str">
            <v>EFConsTotGHA</v>
          </cell>
        </row>
        <row r="410">
          <cell r="B410">
            <v>2008</v>
          </cell>
          <cell r="C410" t="str">
            <v>EFConsTotGHA</v>
          </cell>
        </row>
        <row r="411">
          <cell r="B411">
            <v>2008</v>
          </cell>
          <cell r="C411" t="str">
            <v>EFConsTotGHA</v>
          </cell>
        </row>
        <row r="412">
          <cell r="B412">
            <v>2008</v>
          </cell>
          <cell r="C412" t="str">
            <v>EFConsTotGHA</v>
          </cell>
        </row>
        <row r="413">
          <cell r="B413">
            <v>2008</v>
          </cell>
          <cell r="C413" t="str">
            <v>EFConsTotGHA</v>
          </cell>
        </row>
        <row r="414">
          <cell r="B414">
            <v>2008</v>
          </cell>
          <cell r="C414" t="str">
            <v>EFConsTotGHA</v>
          </cell>
        </row>
        <row r="415">
          <cell r="B415">
            <v>2008</v>
          </cell>
          <cell r="C415" t="str">
            <v>EFConsTotGHA</v>
          </cell>
        </row>
        <row r="416">
          <cell r="B416">
            <v>2008</v>
          </cell>
          <cell r="C416" t="str">
            <v>EFConsTotGHA</v>
          </cell>
        </row>
        <row r="417">
          <cell r="B417">
            <v>2008</v>
          </cell>
          <cell r="C417" t="str">
            <v>EFConsTotGHA</v>
          </cell>
        </row>
        <row r="418">
          <cell r="B418">
            <v>2008</v>
          </cell>
          <cell r="C418" t="str">
            <v>EFConsTotGHA</v>
          </cell>
        </row>
        <row r="419">
          <cell r="B419">
            <v>2008</v>
          </cell>
          <cell r="C419" t="str">
            <v>EFConsTotGHA</v>
          </cell>
        </row>
        <row r="420">
          <cell r="B420">
            <v>2008</v>
          </cell>
          <cell r="C420" t="str">
            <v>EFConsTotGHA</v>
          </cell>
        </row>
        <row r="421">
          <cell r="B421">
            <v>2008</v>
          </cell>
          <cell r="C421" t="str">
            <v>EFConsTotGHA</v>
          </cell>
        </row>
        <row r="422">
          <cell r="B422">
            <v>2008</v>
          </cell>
          <cell r="C422" t="str">
            <v>EFConsTotGHA</v>
          </cell>
        </row>
        <row r="423">
          <cell r="B423">
            <v>2008</v>
          </cell>
          <cell r="C423" t="str">
            <v>EFConsTotGHA</v>
          </cell>
        </row>
        <row r="424">
          <cell r="B424">
            <v>2008</v>
          </cell>
          <cell r="C424" t="str">
            <v>EFConsTotGHA</v>
          </cell>
        </row>
        <row r="425">
          <cell r="B425">
            <v>2008</v>
          </cell>
          <cell r="C425" t="str">
            <v>EFConsTotGHA</v>
          </cell>
        </row>
        <row r="426">
          <cell r="B426">
            <v>2008</v>
          </cell>
          <cell r="C426" t="str">
            <v>EFConsTotGHA</v>
          </cell>
        </row>
        <row r="427">
          <cell r="B427">
            <v>2008</v>
          </cell>
          <cell r="C427" t="str">
            <v>EFConsTotGHA</v>
          </cell>
        </row>
        <row r="428">
          <cell r="B428">
            <v>2008</v>
          </cell>
          <cell r="C428" t="str">
            <v>EFConsTotGHA</v>
          </cell>
        </row>
        <row r="429">
          <cell r="B429">
            <v>2008</v>
          </cell>
          <cell r="C429" t="str">
            <v>EFConsTotGHA</v>
          </cell>
        </row>
        <row r="430">
          <cell r="B430">
            <v>2008</v>
          </cell>
          <cell r="C430" t="str">
            <v>EFConsTotGHA</v>
          </cell>
        </row>
        <row r="431">
          <cell r="B431">
            <v>2008</v>
          </cell>
          <cell r="C431" t="str">
            <v>EFConsTotGHA</v>
          </cell>
        </row>
        <row r="432">
          <cell r="B432">
            <v>2008</v>
          </cell>
          <cell r="C432" t="str">
            <v>EFConsTotGHA</v>
          </cell>
        </row>
        <row r="433">
          <cell r="B433">
            <v>2008</v>
          </cell>
          <cell r="C433" t="str">
            <v>EFConsTotGHA</v>
          </cell>
        </row>
        <row r="434">
          <cell r="B434">
            <v>2008</v>
          </cell>
          <cell r="C434" t="str">
            <v>EFConsTotGHA</v>
          </cell>
        </row>
        <row r="435">
          <cell r="B435">
            <v>2008</v>
          </cell>
          <cell r="C435" t="str">
            <v>EFConsTotGHA</v>
          </cell>
        </row>
        <row r="436">
          <cell r="B436">
            <v>2008</v>
          </cell>
          <cell r="C436" t="str">
            <v>EFConsTotGHA</v>
          </cell>
        </row>
        <row r="437">
          <cell r="B437">
            <v>2008</v>
          </cell>
          <cell r="C437" t="str">
            <v>EFConsTotGHA</v>
          </cell>
        </row>
        <row r="438">
          <cell r="B438">
            <v>2008</v>
          </cell>
          <cell r="C438" t="str">
            <v>EFConsTotGHA</v>
          </cell>
        </row>
        <row r="439">
          <cell r="B439">
            <v>2008</v>
          </cell>
          <cell r="C439" t="str">
            <v>EFConsTotGHA</v>
          </cell>
        </row>
        <row r="440">
          <cell r="B440">
            <v>2008</v>
          </cell>
          <cell r="C440" t="str">
            <v>EFConsTotGHA</v>
          </cell>
        </row>
        <row r="441">
          <cell r="B441">
            <v>2008</v>
          </cell>
          <cell r="C441" t="str">
            <v>EFConsTotGHA</v>
          </cell>
        </row>
        <row r="442">
          <cell r="B442">
            <v>2008</v>
          </cell>
          <cell r="C442" t="str">
            <v>EFConsTotGHA</v>
          </cell>
        </row>
        <row r="443">
          <cell r="B443">
            <v>2008</v>
          </cell>
          <cell r="C443" t="str">
            <v>EFConsTotGHA</v>
          </cell>
        </row>
        <row r="444">
          <cell r="B444">
            <v>2008</v>
          </cell>
          <cell r="C444" t="str">
            <v>EFConsTotGHA</v>
          </cell>
        </row>
        <row r="445">
          <cell r="B445">
            <v>2008</v>
          </cell>
          <cell r="C445" t="str">
            <v>EFConsTotGHA</v>
          </cell>
        </row>
        <row r="446">
          <cell r="B446">
            <v>2008</v>
          </cell>
          <cell r="C446" t="str">
            <v>EFConsTotGHA</v>
          </cell>
        </row>
        <row r="447">
          <cell r="B447">
            <v>2008</v>
          </cell>
          <cell r="C447" t="str">
            <v>EFConsTotGHA</v>
          </cell>
        </row>
        <row r="448">
          <cell r="B448">
            <v>2008</v>
          </cell>
          <cell r="C448" t="str">
            <v>EFConsTotGHA</v>
          </cell>
        </row>
        <row r="449">
          <cell r="B449">
            <v>2008</v>
          </cell>
          <cell r="C449" t="str">
            <v>EFConsTotGHA</v>
          </cell>
        </row>
        <row r="450">
          <cell r="B450">
            <v>2008</v>
          </cell>
          <cell r="C450" t="str">
            <v>EFConsTotGHA</v>
          </cell>
        </row>
        <row r="451">
          <cell r="B451">
            <v>2008</v>
          </cell>
          <cell r="C451" t="str">
            <v>EFConsTotGHA</v>
          </cell>
        </row>
        <row r="452">
          <cell r="B452">
            <v>2008</v>
          </cell>
          <cell r="C452" t="str">
            <v>EFConsTotGHA</v>
          </cell>
        </row>
        <row r="453">
          <cell r="B453">
            <v>2008</v>
          </cell>
          <cell r="C453" t="str">
            <v>EFConsTotGHA</v>
          </cell>
        </row>
        <row r="454">
          <cell r="B454">
            <v>2008</v>
          </cell>
          <cell r="C454" t="str">
            <v>EFConsTotGHA</v>
          </cell>
        </row>
        <row r="455">
          <cell r="B455">
            <v>2008</v>
          </cell>
          <cell r="C455" t="str">
            <v>EFConsTotGHA</v>
          </cell>
        </row>
        <row r="456">
          <cell r="B456">
            <v>2008</v>
          </cell>
          <cell r="C456" t="str">
            <v>EFConsTotGHA</v>
          </cell>
        </row>
        <row r="457">
          <cell r="B457">
            <v>2008</v>
          </cell>
          <cell r="C457" t="str">
            <v>EFConsTotGHA</v>
          </cell>
        </row>
        <row r="458">
          <cell r="B458">
            <v>2008</v>
          </cell>
          <cell r="C458" t="str">
            <v>EFConsTotGHA</v>
          </cell>
        </row>
        <row r="459">
          <cell r="B459">
            <v>2008</v>
          </cell>
          <cell r="C459" t="str">
            <v>EFConsTotGHA</v>
          </cell>
        </row>
        <row r="460">
          <cell r="B460">
            <v>2008</v>
          </cell>
          <cell r="C460" t="str">
            <v>EFConsTotGHA</v>
          </cell>
        </row>
        <row r="461">
          <cell r="B461">
            <v>2008</v>
          </cell>
          <cell r="C461" t="str">
            <v>EFConsTotGHA</v>
          </cell>
        </row>
        <row r="462">
          <cell r="B462">
            <v>2008</v>
          </cell>
          <cell r="C462" t="str">
            <v>EFConsTotGHA</v>
          </cell>
        </row>
        <row r="463">
          <cell r="B463">
            <v>2008</v>
          </cell>
          <cell r="C463" t="str">
            <v>EFConsTotGHA</v>
          </cell>
        </row>
        <row r="464">
          <cell r="B464">
            <v>2008</v>
          </cell>
          <cell r="C464" t="str">
            <v>EFConsTotGHA</v>
          </cell>
        </row>
        <row r="465">
          <cell r="B465">
            <v>2008</v>
          </cell>
          <cell r="C465" t="str">
            <v>EFConsTotGHA</v>
          </cell>
        </row>
        <row r="466">
          <cell r="B466">
            <v>2008</v>
          </cell>
          <cell r="C466" t="str">
            <v>EFConsTotGHA</v>
          </cell>
        </row>
        <row r="467">
          <cell r="B467">
            <v>2008</v>
          </cell>
          <cell r="C467" t="str">
            <v>EFConsTotGHA</v>
          </cell>
        </row>
        <row r="468">
          <cell r="B468">
            <v>2008</v>
          </cell>
          <cell r="C468" t="str">
            <v>EFConsTotGHA</v>
          </cell>
        </row>
        <row r="469">
          <cell r="B469">
            <v>2008</v>
          </cell>
          <cell r="C469" t="str">
            <v>EFConsTotGHA</v>
          </cell>
        </row>
        <row r="470">
          <cell r="B470">
            <v>2008</v>
          </cell>
          <cell r="C470" t="str">
            <v>EFConsTotGHA</v>
          </cell>
        </row>
        <row r="471">
          <cell r="B471">
            <v>2008</v>
          </cell>
          <cell r="C471" t="str">
            <v>EFConsTotGHA</v>
          </cell>
        </row>
        <row r="472">
          <cell r="B472">
            <v>2008</v>
          </cell>
          <cell r="C472" t="str">
            <v>EFConsTotGHA</v>
          </cell>
        </row>
        <row r="473">
          <cell r="B473">
            <v>2008</v>
          </cell>
          <cell r="C473" t="str">
            <v>EFConsTotGHA</v>
          </cell>
        </row>
        <row r="474">
          <cell r="B474">
            <v>2008</v>
          </cell>
          <cell r="C474" t="str">
            <v>EFConsTotGHA</v>
          </cell>
        </row>
        <row r="475">
          <cell r="B475">
            <v>0.90546209549681744</v>
          </cell>
          <cell r="C475" t="str">
            <v>Ireland</v>
          </cell>
        </row>
        <row r="476">
          <cell r="B476">
            <v>313552408.796121</v>
          </cell>
          <cell r="C476" t="str">
            <v>Liechtenstein</v>
          </cell>
        </row>
        <row r="477">
          <cell r="B477" t="e">
            <v>#VALUE!</v>
          </cell>
          <cell r="C477" t="str">
            <v>Liechtenstein</v>
          </cell>
        </row>
        <row r="478">
          <cell r="B478" t="str">
            <v>Australia</v>
          </cell>
          <cell r="C478" t="str">
            <v>Liechtenstein</v>
          </cell>
        </row>
        <row r="479">
          <cell r="B479">
            <v>313552408.796121</v>
          </cell>
          <cell r="C479" t="str">
            <v>Liechtenstein</v>
          </cell>
        </row>
        <row r="480">
          <cell r="B480" t="e">
            <v>#VALUE!</v>
          </cell>
          <cell r="C480" t="str">
            <v>Liechtenstein</v>
          </cell>
        </row>
        <row r="481">
          <cell r="B481">
            <v>0</v>
          </cell>
          <cell r="C481" t="str">
            <v>Liechtenstein</v>
          </cell>
        </row>
        <row r="482">
          <cell r="B482" t="e">
            <v>#VALUE!</v>
          </cell>
          <cell r="C482" t="str">
            <v>Liechtenstein</v>
          </cell>
        </row>
        <row r="483">
          <cell r="B483" t="e">
            <v>#VALUE!</v>
          </cell>
          <cell r="C483" t="str">
            <v>Liechtenstein</v>
          </cell>
        </row>
        <row r="484">
          <cell r="B484" t="e">
            <v>#VALUE!</v>
          </cell>
          <cell r="C484" t="str">
            <v>Liechtenstein</v>
          </cell>
        </row>
        <row r="485">
          <cell r="B485" t="e">
            <v>#VALUE!</v>
          </cell>
          <cell r="C485" t="str">
            <v>Liechtenstein</v>
          </cell>
        </row>
        <row r="486">
          <cell r="B486" t="str">
            <v>..</v>
          </cell>
          <cell r="C486" t="str">
            <v>Liechtenstein</v>
          </cell>
        </row>
        <row r="487">
          <cell r="B487" t="e">
            <v>#VALUE!</v>
          </cell>
          <cell r="C487" t="str">
            <v>Liechtenstein</v>
          </cell>
        </row>
        <row r="488">
          <cell r="B488" t="e">
            <v>#VALUE!</v>
          </cell>
          <cell r="C488" t="str">
            <v>Liechtenstein</v>
          </cell>
        </row>
        <row r="489">
          <cell r="B489" t="e">
            <v>#VALUE!</v>
          </cell>
          <cell r="C489" t="str">
            <v>Liechtenstein</v>
          </cell>
        </row>
        <row r="490">
          <cell r="B490" t="e">
            <v>#VALUE!</v>
          </cell>
          <cell r="C490" t="str">
            <v>Liechtenstein</v>
          </cell>
        </row>
        <row r="491">
          <cell r="B491" t="e">
            <v>#VALUE!</v>
          </cell>
          <cell r="C491" t="str">
            <v>Liechtenstein</v>
          </cell>
        </row>
        <row r="492">
          <cell r="B492" t="e">
            <v>#VALUE!</v>
          </cell>
          <cell r="C492" t="str">
            <v>Liechtenstein</v>
          </cell>
        </row>
        <row r="493">
          <cell r="B493" t="e">
            <v>#VALUE!</v>
          </cell>
          <cell r="C493" t="str">
            <v>Liechtenstein</v>
          </cell>
        </row>
        <row r="494">
          <cell r="B494" t="e">
            <v>#VALUE!</v>
          </cell>
          <cell r="C494" t="str">
            <v>Liechtenstein</v>
          </cell>
        </row>
        <row r="495">
          <cell r="B495" t="e">
            <v>#VALUE!</v>
          </cell>
          <cell r="C495" t="str">
            <v>Liechtenstein</v>
          </cell>
        </row>
        <row r="496">
          <cell r="B496" t="str">
            <v>..</v>
          </cell>
          <cell r="C496" t="str">
            <v>Liechtenstein</v>
          </cell>
        </row>
        <row r="497">
          <cell r="B497" t="e">
            <v>#VALUE!</v>
          </cell>
          <cell r="C497" t="str">
            <v>Liechtenstein</v>
          </cell>
        </row>
        <row r="498">
          <cell r="B498" t="e">
            <v>#VALUE!</v>
          </cell>
          <cell r="C498" t="str">
            <v>Liechtenstein</v>
          </cell>
        </row>
        <row r="499">
          <cell r="B499" t="e">
            <v>#VALUE!</v>
          </cell>
          <cell r="C499" t="str">
            <v>Liechtenstein</v>
          </cell>
        </row>
        <row r="500">
          <cell r="B500" t="e">
            <v>#VALUE!</v>
          </cell>
          <cell r="C500" t="str">
            <v>Liechtenstein</v>
          </cell>
        </row>
        <row r="501">
          <cell r="B501" t="e">
            <v>#VALUE!</v>
          </cell>
          <cell r="C501" t="str">
            <v>Liechtenstein</v>
          </cell>
        </row>
        <row r="502">
          <cell r="B502" t="e">
            <v>#VALUE!</v>
          </cell>
          <cell r="C502" t="str">
            <v>Liechtenstein</v>
          </cell>
        </row>
        <row r="503">
          <cell r="B503" t="e">
            <v>#VALUE!</v>
          </cell>
          <cell r="C503" t="str">
            <v>Liechtenstein</v>
          </cell>
        </row>
        <row r="504">
          <cell r="B504" t="e">
            <v>#VALUE!</v>
          </cell>
          <cell r="C504" t="str">
            <v>Liechtenstein</v>
          </cell>
        </row>
        <row r="505">
          <cell r="B505" t="e">
            <v>#VALUE!</v>
          </cell>
          <cell r="C505" t="str">
            <v>Liechtenstein</v>
          </cell>
        </row>
        <row r="506">
          <cell r="B506" t="str">
            <v>..</v>
          </cell>
          <cell r="C506" t="str">
            <v>Liechtenstein</v>
          </cell>
        </row>
        <row r="507">
          <cell r="B507" t="e">
            <v>#VALUE!</v>
          </cell>
          <cell r="C507" t="str">
            <v>Liechtenstein</v>
          </cell>
        </row>
        <row r="508">
          <cell r="B508" t="e">
            <v>#VALUE!</v>
          </cell>
          <cell r="C508" t="str">
            <v>Liechtenstein</v>
          </cell>
        </row>
        <row r="509">
          <cell r="B509" t="e">
            <v>#VALUE!</v>
          </cell>
          <cell r="C509" t="str">
            <v>Liechtenstein</v>
          </cell>
        </row>
        <row r="510">
          <cell r="B510" t="e">
            <v>#VALUE!</v>
          </cell>
          <cell r="C510" t="str">
            <v>Liechtenstein</v>
          </cell>
        </row>
        <row r="511">
          <cell r="B511" t="str">
            <v>..</v>
          </cell>
          <cell r="C511" t="str">
            <v>Liechtenstein</v>
          </cell>
        </row>
        <row r="512">
          <cell r="B512" t="e">
            <v>#VALUE!</v>
          </cell>
          <cell r="C512" t="str">
            <v>Liechtenstein</v>
          </cell>
        </row>
        <row r="513">
          <cell r="B513" t="e">
            <v>#VALUE!</v>
          </cell>
          <cell r="C513" t="str">
            <v>Liechtenstein</v>
          </cell>
        </row>
        <row r="514">
          <cell r="B514" t="e">
            <v>#VALUE!</v>
          </cell>
          <cell r="C514" t="str">
            <v>Liechtenstein</v>
          </cell>
        </row>
        <row r="515">
          <cell r="B515" t="str">
            <v>..</v>
          </cell>
          <cell r="C515" t="str">
            <v>Liechtenstein</v>
          </cell>
        </row>
        <row r="516">
          <cell r="B516">
            <v>27838076.945729099</v>
          </cell>
          <cell r="C516" t="str">
            <v>Germany</v>
          </cell>
        </row>
        <row r="517">
          <cell r="B517">
            <v>0.67256519024004646</v>
          </cell>
          <cell r="C517" t="str">
            <v>Germany</v>
          </cell>
        </row>
        <row r="518">
          <cell r="B518" t="str">
            <v>Austria</v>
          </cell>
          <cell r="C518" t="str">
            <v>Germany</v>
          </cell>
        </row>
        <row r="519">
          <cell r="B519">
            <v>27838076.945729099</v>
          </cell>
          <cell r="C519" t="str">
            <v>Germany</v>
          </cell>
        </row>
        <row r="520">
          <cell r="B520">
            <v>0.69187375688172814</v>
          </cell>
          <cell r="C520" t="str">
            <v>Germany</v>
          </cell>
        </row>
        <row r="521">
          <cell r="B521">
            <v>0</v>
          </cell>
          <cell r="C521" t="str">
            <v>Germany</v>
          </cell>
        </row>
        <row r="522">
          <cell r="B522">
            <v>0.70474613464284808</v>
          </cell>
          <cell r="C522" t="str">
            <v>Germany</v>
          </cell>
        </row>
        <row r="523">
          <cell r="B523">
            <v>0.71118232352340804</v>
          </cell>
          <cell r="C523" t="str">
            <v>Germany</v>
          </cell>
        </row>
        <row r="524">
          <cell r="B524">
            <v>0.71761851240396979</v>
          </cell>
          <cell r="C524" t="str">
            <v>Germany</v>
          </cell>
        </row>
        <row r="525">
          <cell r="B525">
            <v>0.72405470128452976</v>
          </cell>
          <cell r="C525" t="str">
            <v>Germany</v>
          </cell>
        </row>
        <row r="526">
          <cell r="B526">
            <v>0.73049089016509061</v>
          </cell>
          <cell r="C526" t="str">
            <v>Germany</v>
          </cell>
        </row>
        <row r="527">
          <cell r="B527">
            <v>0.73692707904565102</v>
          </cell>
          <cell r="C527" t="str">
            <v>Germany</v>
          </cell>
        </row>
        <row r="528">
          <cell r="B528">
            <v>0.74336326792621144</v>
          </cell>
          <cell r="C528" t="str">
            <v>Germany</v>
          </cell>
        </row>
        <row r="529">
          <cell r="B529">
            <v>0.74979945680677185</v>
          </cell>
          <cell r="C529" t="str">
            <v>Germany</v>
          </cell>
        </row>
        <row r="530">
          <cell r="B530">
            <v>0.75623564568733226</v>
          </cell>
          <cell r="C530" t="str">
            <v>Germany</v>
          </cell>
        </row>
        <row r="531">
          <cell r="B531">
            <v>0.76267183456789267</v>
          </cell>
          <cell r="C531" t="str">
            <v>Germany</v>
          </cell>
        </row>
        <row r="532">
          <cell r="B532">
            <v>0.76910802344845308</v>
          </cell>
          <cell r="C532" t="str">
            <v>Germany</v>
          </cell>
        </row>
        <row r="533">
          <cell r="B533">
            <v>0.77554421232901349</v>
          </cell>
          <cell r="C533" t="str">
            <v>Germany</v>
          </cell>
        </row>
        <row r="534">
          <cell r="B534">
            <v>0.78198040120957391</v>
          </cell>
          <cell r="C534" t="str">
            <v>Germany</v>
          </cell>
        </row>
        <row r="535">
          <cell r="B535">
            <v>0.78841659009013432</v>
          </cell>
          <cell r="C535" t="str">
            <v>Germany</v>
          </cell>
        </row>
        <row r="536">
          <cell r="B536">
            <v>0.79485277897069517</v>
          </cell>
          <cell r="C536" t="str">
            <v>Germany</v>
          </cell>
        </row>
        <row r="537">
          <cell r="B537">
            <v>0.80174579580918814</v>
          </cell>
          <cell r="C537" t="str">
            <v>Germany</v>
          </cell>
        </row>
        <row r="538">
          <cell r="B538">
            <v>0.80863881264768112</v>
          </cell>
          <cell r="C538" t="str">
            <v>Germany</v>
          </cell>
        </row>
        <row r="539">
          <cell r="B539">
            <v>0.81553182948617409</v>
          </cell>
          <cell r="C539" t="str">
            <v>Germany</v>
          </cell>
        </row>
        <row r="540">
          <cell r="B540">
            <v>0.82242484632466706</v>
          </cell>
          <cell r="C540" t="str">
            <v>Germany</v>
          </cell>
        </row>
        <row r="541">
          <cell r="B541">
            <v>0.82931786316316003</v>
          </cell>
          <cell r="C541" t="str">
            <v>Germany</v>
          </cell>
        </row>
        <row r="542">
          <cell r="B542">
            <v>0.836210880001653</v>
          </cell>
          <cell r="C542" t="str">
            <v>Germany</v>
          </cell>
        </row>
        <row r="543">
          <cell r="B543">
            <v>0.84310389684014597</v>
          </cell>
          <cell r="C543" t="str">
            <v>Germany</v>
          </cell>
        </row>
        <row r="544">
          <cell r="B544">
            <v>0.84999691367863894</v>
          </cell>
          <cell r="C544" t="str">
            <v>Germany</v>
          </cell>
        </row>
        <row r="545">
          <cell r="B545">
            <v>0.85688993051713191</v>
          </cell>
          <cell r="C545" t="str">
            <v>Germany</v>
          </cell>
        </row>
        <row r="546">
          <cell r="B546">
            <v>0.86378294735562511</v>
          </cell>
          <cell r="C546" t="str">
            <v>Germany</v>
          </cell>
        </row>
        <row r="547">
          <cell r="B547">
            <v>0.87004432914575636</v>
          </cell>
          <cell r="C547" t="str">
            <v>Germany</v>
          </cell>
        </row>
        <row r="548">
          <cell r="B548">
            <v>0.87630571093588761</v>
          </cell>
          <cell r="C548" t="str">
            <v>Germany</v>
          </cell>
        </row>
        <row r="549">
          <cell r="B549">
            <v>0.88256709272601885</v>
          </cell>
          <cell r="C549" t="str">
            <v>Germany</v>
          </cell>
        </row>
        <row r="550">
          <cell r="B550">
            <v>0.8888284745161501</v>
          </cell>
          <cell r="C550" t="str">
            <v>Germany</v>
          </cell>
        </row>
        <row r="551">
          <cell r="B551">
            <v>0.89508985630628157</v>
          </cell>
          <cell r="C551" t="str">
            <v>Germany</v>
          </cell>
        </row>
        <row r="552">
          <cell r="B552">
            <v>0.89639826712442927</v>
          </cell>
          <cell r="C552" t="str">
            <v>Germany</v>
          </cell>
        </row>
        <row r="553">
          <cell r="B553">
            <v>0.89770667794257697</v>
          </cell>
          <cell r="C553" t="str">
            <v>Germany</v>
          </cell>
        </row>
        <row r="554">
          <cell r="B554">
            <v>0.89901508876072467</v>
          </cell>
          <cell r="C554" t="str">
            <v>Germany</v>
          </cell>
        </row>
        <row r="555">
          <cell r="B555">
            <v>0.90032349957887237</v>
          </cell>
          <cell r="C555" t="str">
            <v>Germany</v>
          </cell>
        </row>
        <row r="556">
          <cell r="B556">
            <v>6442545.3455310101</v>
          </cell>
          <cell r="C556" t="str">
            <v>Sweden</v>
          </cell>
        </row>
        <row r="557">
          <cell r="B557">
            <v>0.75788998685849407</v>
          </cell>
          <cell r="C557" t="str">
            <v>Sweden</v>
          </cell>
        </row>
        <row r="558">
          <cell r="B558" t="str">
            <v>Azerbaijan</v>
          </cell>
          <cell r="C558" t="str">
            <v>Sweden</v>
          </cell>
        </row>
        <row r="559">
          <cell r="B559">
            <v>6442545.3455310101</v>
          </cell>
          <cell r="C559" t="str">
            <v>Sweden</v>
          </cell>
        </row>
        <row r="560">
          <cell r="B560">
            <v>0.76700777060751069</v>
          </cell>
          <cell r="C560" t="str">
            <v>Sweden</v>
          </cell>
        </row>
        <row r="561">
          <cell r="B561">
            <v>0</v>
          </cell>
          <cell r="C561" t="str">
            <v>Sweden</v>
          </cell>
        </row>
        <row r="562">
          <cell r="B562">
            <v>0.77308629310685451</v>
          </cell>
          <cell r="C562" t="str">
            <v>Sweden</v>
          </cell>
        </row>
        <row r="563">
          <cell r="B563">
            <v>0.7761255543565273</v>
          </cell>
          <cell r="C563" t="str">
            <v>Sweden</v>
          </cell>
        </row>
        <row r="564">
          <cell r="B564">
            <v>0.77916481560619921</v>
          </cell>
          <cell r="C564" t="str">
            <v>Sweden</v>
          </cell>
        </row>
        <row r="565">
          <cell r="B565">
            <v>0.78220407685587112</v>
          </cell>
          <cell r="C565" t="str">
            <v>Sweden</v>
          </cell>
        </row>
        <row r="566">
          <cell r="B566">
            <v>0.78524333810554381</v>
          </cell>
          <cell r="C566" t="str">
            <v>Sweden</v>
          </cell>
        </row>
        <row r="567">
          <cell r="B567">
            <v>0.78828259935521594</v>
          </cell>
          <cell r="C567" t="str">
            <v>Sweden</v>
          </cell>
        </row>
        <row r="568">
          <cell r="B568">
            <v>0.79132186060488807</v>
          </cell>
          <cell r="C568" t="str">
            <v>Sweden</v>
          </cell>
        </row>
        <row r="569">
          <cell r="B569">
            <v>0.7943611218545602</v>
          </cell>
          <cell r="C569" t="str">
            <v>Sweden</v>
          </cell>
        </row>
        <row r="570">
          <cell r="B570">
            <v>0.79740038310423234</v>
          </cell>
          <cell r="C570" t="str">
            <v>Sweden</v>
          </cell>
        </row>
        <row r="571">
          <cell r="B571">
            <v>0.80043964435390447</v>
          </cell>
          <cell r="C571" t="str">
            <v>Sweden</v>
          </cell>
        </row>
        <row r="572">
          <cell r="B572">
            <v>0.8034789056035766</v>
          </cell>
          <cell r="C572" t="str">
            <v>Sweden</v>
          </cell>
        </row>
        <row r="573">
          <cell r="B573">
            <v>0.80651816685324873</v>
          </cell>
          <cell r="C573" t="str">
            <v>Sweden</v>
          </cell>
        </row>
        <row r="574">
          <cell r="B574">
            <v>0.80955742810292086</v>
          </cell>
          <cell r="C574" t="str">
            <v>Sweden</v>
          </cell>
        </row>
        <row r="575">
          <cell r="B575">
            <v>0.81259668935259299</v>
          </cell>
          <cell r="C575" t="str">
            <v>Sweden</v>
          </cell>
        </row>
        <row r="576">
          <cell r="B576">
            <v>0.81563595060226557</v>
          </cell>
          <cell r="C576" t="str">
            <v>Sweden</v>
          </cell>
        </row>
        <row r="577">
          <cell r="B577">
            <v>0.82352089480561586</v>
          </cell>
          <cell r="C577" t="str">
            <v>Sweden</v>
          </cell>
        </row>
        <row r="578">
          <cell r="B578">
            <v>0.83140583900896614</v>
          </cell>
          <cell r="C578" t="str">
            <v>Sweden</v>
          </cell>
        </row>
        <row r="579">
          <cell r="B579">
            <v>0.83929078321231643</v>
          </cell>
          <cell r="C579" t="str">
            <v>Sweden</v>
          </cell>
        </row>
        <row r="580">
          <cell r="B580">
            <v>0.84717572741566671</v>
          </cell>
          <cell r="C580" t="str">
            <v>Sweden</v>
          </cell>
        </row>
        <row r="581">
          <cell r="B581">
            <v>0.855060671619017</v>
          </cell>
          <cell r="C581" t="str">
            <v>Sweden</v>
          </cell>
        </row>
        <row r="582">
          <cell r="B582">
            <v>0.86294561582236728</v>
          </cell>
          <cell r="C582" t="str">
            <v>Sweden</v>
          </cell>
        </row>
        <row r="583">
          <cell r="B583">
            <v>0.87083056002571757</v>
          </cell>
          <cell r="C583" t="str">
            <v>Sweden</v>
          </cell>
        </row>
        <row r="584">
          <cell r="B584">
            <v>0.87871550422906786</v>
          </cell>
          <cell r="C584" t="str">
            <v>Sweden</v>
          </cell>
        </row>
        <row r="585">
          <cell r="B585">
            <v>0.88660044843241814</v>
          </cell>
          <cell r="C585" t="str">
            <v>Sweden</v>
          </cell>
        </row>
        <row r="586">
          <cell r="B586">
            <v>0.89448539263576854</v>
          </cell>
          <cell r="C586" t="str">
            <v>Sweden</v>
          </cell>
        </row>
        <row r="587">
          <cell r="B587">
            <v>0.89481717112662451</v>
          </cell>
          <cell r="C587" t="str">
            <v>Sweden</v>
          </cell>
        </row>
        <row r="588">
          <cell r="B588">
            <v>0.89514894961748048</v>
          </cell>
          <cell r="C588" t="str">
            <v>Sweden</v>
          </cell>
        </row>
        <row r="589">
          <cell r="B589">
            <v>0.89548072810833645</v>
          </cell>
          <cell r="C589" t="str">
            <v>Sweden</v>
          </cell>
        </row>
        <row r="590">
          <cell r="B590">
            <v>0.89581250659919243</v>
          </cell>
          <cell r="C590" t="str">
            <v>Sweden</v>
          </cell>
        </row>
        <row r="591">
          <cell r="B591">
            <v>0.8961442850900484</v>
          </cell>
          <cell r="C591" t="str">
            <v>Sweden</v>
          </cell>
        </row>
        <row r="592">
          <cell r="B592">
            <v>0.89656673862757275</v>
          </cell>
          <cell r="C592" t="str">
            <v>Sweden</v>
          </cell>
        </row>
        <row r="593">
          <cell r="B593">
            <v>0.89698919216509709</v>
          </cell>
          <cell r="C593" t="str">
            <v>Sweden</v>
          </cell>
        </row>
        <row r="594">
          <cell r="B594">
            <v>0.89741164570262144</v>
          </cell>
          <cell r="C594" t="str">
            <v>Sweden</v>
          </cell>
        </row>
        <row r="595">
          <cell r="B595">
            <v>0.89783409924014579</v>
          </cell>
          <cell r="C595" t="str">
            <v>Sweden</v>
          </cell>
        </row>
        <row r="596">
          <cell r="B596">
            <v>32875149.916281998</v>
          </cell>
          <cell r="C596" t="str">
            <v>Switzerland</v>
          </cell>
        </row>
        <row r="597">
          <cell r="B597">
            <v>0.78854676234431009</v>
          </cell>
          <cell r="C597" t="str">
            <v>Switzerland</v>
          </cell>
        </row>
        <row r="598">
          <cell r="B598" t="str">
            <v>Belarus</v>
          </cell>
          <cell r="C598" t="str">
            <v>Switzerland</v>
          </cell>
        </row>
        <row r="599">
          <cell r="B599">
            <v>32875149.916281998</v>
          </cell>
          <cell r="C599" t="str">
            <v>Switzerland</v>
          </cell>
        </row>
        <row r="600">
          <cell r="B600">
            <v>0.7956274499776792</v>
          </cell>
          <cell r="C600" t="str">
            <v>Switzerland</v>
          </cell>
        </row>
        <row r="601">
          <cell r="B601">
            <v>0</v>
          </cell>
          <cell r="C601" t="str">
            <v>Switzerland</v>
          </cell>
        </row>
        <row r="602">
          <cell r="B602">
            <v>0.80034790839992587</v>
          </cell>
          <cell r="C602" t="str">
            <v>Switzerland</v>
          </cell>
        </row>
        <row r="603">
          <cell r="B603">
            <v>0.8027081376110492</v>
          </cell>
          <cell r="C603" t="str">
            <v>Switzerland</v>
          </cell>
        </row>
        <row r="604">
          <cell r="B604">
            <v>0.80506836682217253</v>
          </cell>
          <cell r="C604" t="str">
            <v>Switzerland</v>
          </cell>
        </row>
        <row r="605">
          <cell r="B605">
            <v>0.80742859603329586</v>
          </cell>
          <cell r="C605" t="str">
            <v>Switzerland</v>
          </cell>
        </row>
        <row r="606">
          <cell r="B606">
            <v>0.80978882524441886</v>
          </cell>
          <cell r="C606" t="str">
            <v>Switzerland</v>
          </cell>
        </row>
        <row r="607">
          <cell r="B607">
            <v>0.81214905445554209</v>
          </cell>
          <cell r="C607" t="str">
            <v>Switzerland</v>
          </cell>
        </row>
        <row r="608">
          <cell r="B608">
            <v>0.81450928366666531</v>
          </cell>
          <cell r="C608" t="str">
            <v>Switzerland</v>
          </cell>
        </row>
        <row r="609">
          <cell r="B609">
            <v>0.81686951287778853</v>
          </cell>
          <cell r="C609" t="str">
            <v>Switzerland</v>
          </cell>
        </row>
        <row r="610">
          <cell r="B610">
            <v>0.81922974208891175</v>
          </cell>
          <cell r="C610" t="str">
            <v>Switzerland</v>
          </cell>
        </row>
        <row r="611">
          <cell r="B611">
            <v>0.82158997130003497</v>
          </cell>
          <cell r="C611" t="str">
            <v>Switzerland</v>
          </cell>
        </row>
        <row r="612">
          <cell r="B612">
            <v>0.82395020051115819</v>
          </cell>
          <cell r="C612" t="str">
            <v>Switzerland</v>
          </cell>
        </row>
        <row r="613">
          <cell r="B613">
            <v>0.82631042972228141</v>
          </cell>
          <cell r="C613" t="str">
            <v>Switzerland</v>
          </cell>
        </row>
        <row r="614">
          <cell r="B614">
            <v>0.82867065893340464</v>
          </cell>
          <cell r="C614" t="str">
            <v>Switzerland</v>
          </cell>
        </row>
        <row r="615">
          <cell r="B615">
            <v>0.83103088814452786</v>
          </cell>
          <cell r="C615" t="str">
            <v>Switzerland</v>
          </cell>
        </row>
        <row r="616">
          <cell r="B616">
            <v>0.8333911173556513</v>
          </cell>
          <cell r="C616" t="str">
            <v>Switzerland</v>
          </cell>
        </row>
        <row r="617">
          <cell r="B617">
            <v>0.83734100752730645</v>
          </cell>
          <cell r="C617" t="str">
            <v>Switzerland</v>
          </cell>
        </row>
        <row r="618">
          <cell r="B618">
            <v>0.84129089769896159</v>
          </cell>
          <cell r="C618" t="str">
            <v>Switzerland</v>
          </cell>
        </row>
        <row r="619">
          <cell r="B619">
            <v>0.84524078787061674</v>
          </cell>
          <cell r="C619" t="str">
            <v>Switzerland</v>
          </cell>
        </row>
        <row r="620">
          <cell r="B620">
            <v>0.84919067804227188</v>
          </cell>
          <cell r="C620" t="str">
            <v>Switzerland</v>
          </cell>
        </row>
        <row r="621">
          <cell r="B621">
            <v>0.85314056821392703</v>
          </cell>
          <cell r="C621" t="str">
            <v>Switzerland</v>
          </cell>
        </row>
        <row r="622">
          <cell r="B622">
            <v>0.85709045838558218</v>
          </cell>
          <cell r="C622" t="str">
            <v>Switzerland</v>
          </cell>
        </row>
        <row r="623">
          <cell r="B623">
            <v>0.86104034855723732</v>
          </cell>
          <cell r="C623" t="str">
            <v>Switzerland</v>
          </cell>
        </row>
        <row r="624">
          <cell r="B624">
            <v>0.86499023872889247</v>
          </cell>
          <cell r="C624" t="str">
            <v>Switzerland</v>
          </cell>
        </row>
        <row r="625">
          <cell r="B625">
            <v>0.86894012890054761</v>
          </cell>
          <cell r="C625" t="str">
            <v>Switzerland</v>
          </cell>
        </row>
        <row r="626">
          <cell r="B626">
            <v>0.87289001907220254</v>
          </cell>
          <cell r="C626" t="str">
            <v>Switzerland</v>
          </cell>
        </row>
        <row r="627">
          <cell r="B627">
            <v>0.87629763450848785</v>
          </cell>
          <cell r="C627" t="str">
            <v>Switzerland</v>
          </cell>
        </row>
        <row r="628">
          <cell r="B628">
            <v>0.87970524994477317</v>
          </cell>
          <cell r="C628" t="str">
            <v>Switzerland</v>
          </cell>
        </row>
        <row r="629">
          <cell r="B629">
            <v>0.88311286538105849</v>
          </cell>
          <cell r="C629" t="str">
            <v>Switzerland</v>
          </cell>
        </row>
        <row r="630">
          <cell r="B630">
            <v>0.8865204808173438</v>
          </cell>
          <cell r="C630" t="str">
            <v>Switzerland</v>
          </cell>
        </row>
        <row r="631">
          <cell r="B631">
            <v>0.88992809625362912</v>
          </cell>
          <cell r="C631" t="str">
            <v>Switzerland</v>
          </cell>
        </row>
        <row r="632">
          <cell r="B632">
            <v>0.89213264488952559</v>
          </cell>
          <cell r="C632" t="str">
            <v>Switzerland</v>
          </cell>
        </row>
        <row r="633">
          <cell r="B633">
            <v>0.89433719352542207</v>
          </cell>
          <cell r="C633" t="str">
            <v>Switzerland</v>
          </cell>
        </row>
        <row r="634">
          <cell r="B634">
            <v>0.89654174216131854</v>
          </cell>
          <cell r="C634" t="str">
            <v>Switzerland</v>
          </cell>
        </row>
        <row r="635">
          <cell r="B635">
            <v>0.89874629079721491</v>
          </cell>
          <cell r="C635" t="str">
            <v>Switzerland</v>
          </cell>
        </row>
        <row r="636">
          <cell r="B636">
            <v>14139941.449790999</v>
          </cell>
          <cell r="C636" t="str">
            <v>Japan</v>
          </cell>
        </row>
        <row r="637">
          <cell r="B637">
            <v>0.7348594768171246</v>
          </cell>
          <cell r="C637" t="str">
            <v>Japan</v>
          </cell>
        </row>
        <row r="638">
          <cell r="B638" t="str">
            <v>Belgium</v>
          </cell>
          <cell r="C638" t="str">
            <v>Japan</v>
          </cell>
        </row>
        <row r="639">
          <cell r="B639">
            <v>14139941.449790999</v>
          </cell>
          <cell r="C639" t="str">
            <v>Japan</v>
          </cell>
        </row>
        <row r="640">
          <cell r="B640">
            <v>0.74940488882090506</v>
          </cell>
          <cell r="C640" t="str">
            <v>Japan</v>
          </cell>
        </row>
        <row r="641">
          <cell r="B641">
            <v>0</v>
          </cell>
          <cell r="C641" t="str">
            <v>Japan</v>
          </cell>
        </row>
        <row r="642">
          <cell r="B642">
            <v>0.75910183015675869</v>
          </cell>
          <cell r="C642" t="str">
            <v>Japan</v>
          </cell>
        </row>
        <row r="643">
          <cell r="B643">
            <v>0.76395030082468551</v>
          </cell>
          <cell r="C643" t="str">
            <v>Japan</v>
          </cell>
        </row>
        <row r="644">
          <cell r="B644">
            <v>0.76879877149261233</v>
          </cell>
          <cell r="C644" t="str">
            <v>Japan</v>
          </cell>
        </row>
        <row r="645">
          <cell r="B645">
            <v>0.77364724216053915</v>
          </cell>
          <cell r="C645" t="str">
            <v>Japan</v>
          </cell>
        </row>
        <row r="646">
          <cell r="B646">
            <v>0.77849571282846541</v>
          </cell>
          <cell r="C646" t="str">
            <v>Japan</v>
          </cell>
        </row>
        <row r="647">
          <cell r="B647">
            <v>0.78334418349639212</v>
          </cell>
          <cell r="C647" t="str">
            <v>Japan</v>
          </cell>
        </row>
        <row r="648">
          <cell r="B648">
            <v>0.78819265416431883</v>
          </cell>
          <cell r="C648" t="str">
            <v>Japan</v>
          </cell>
        </row>
        <row r="649">
          <cell r="B649">
            <v>0.79304112483224554</v>
          </cell>
          <cell r="C649" t="str">
            <v>Japan</v>
          </cell>
        </row>
        <row r="650">
          <cell r="B650">
            <v>0.79788959550017224</v>
          </cell>
          <cell r="C650" t="str">
            <v>Japan</v>
          </cell>
        </row>
        <row r="651">
          <cell r="B651">
            <v>0.80273806616809895</v>
          </cell>
          <cell r="C651" t="str">
            <v>Japan</v>
          </cell>
        </row>
        <row r="652">
          <cell r="B652">
            <v>0.80758653683602566</v>
          </cell>
          <cell r="C652" t="str">
            <v>Japan</v>
          </cell>
        </row>
        <row r="653">
          <cell r="B653">
            <v>0.81243500750395237</v>
          </cell>
          <cell r="C653" t="str">
            <v>Japan</v>
          </cell>
        </row>
        <row r="654">
          <cell r="B654">
            <v>0.81728347817187907</v>
          </cell>
          <cell r="C654" t="str">
            <v>Japan</v>
          </cell>
        </row>
        <row r="655">
          <cell r="B655">
            <v>0.82213194883980578</v>
          </cell>
          <cell r="C655" t="str">
            <v>Japan</v>
          </cell>
        </row>
        <row r="656">
          <cell r="B656">
            <v>0.82698041950773282</v>
          </cell>
          <cell r="C656" t="str">
            <v>Japan</v>
          </cell>
        </row>
        <row r="657">
          <cell r="B657">
            <v>0.83110851930432827</v>
          </cell>
          <cell r="C657" t="str">
            <v>Japan</v>
          </cell>
        </row>
        <row r="658">
          <cell r="B658">
            <v>0.83523661910092373</v>
          </cell>
          <cell r="C658" t="str">
            <v>Japan</v>
          </cell>
        </row>
        <row r="659">
          <cell r="B659">
            <v>0.83936471889751918</v>
          </cell>
          <cell r="C659" t="str">
            <v>Japan</v>
          </cell>
        </row>
        <row r="660">
          <cell r="B660">
            <v>0.84349281869411463</v>
          </cell>
          <cell r="C660" t="str">
            <v>Japan</v>
          </cell>
        </row>
        <row r="661">
          <cell r="B661">
            <v>0.84762091849071008</v>
          </cell>
          <cell r="C661" t="str">
            <v>Japan</v>
          </cell>
        </row>
        <row r="662">
          <cell r="B662">
            <v>0.85174901828730554</v>
          </cell>
          <cell r="C662" t="str">
            <v>Japan</v>
          </cell>
        </row>
        <row r="663">
          <cell r="B663">
            <v>0.85587711808390099</v>
          </cell>
          <cell r="C663" t="str">
            <v>Japan</v>
          </cell>
        </row>
        <row r="664">
          <cell r="B664">
            <v>0.86000521788049644</v>
          </cell>
          <cell r="C664" t="str">
            <v>Japan</v>
          </cell>
        </row>
        <row r="665">
          <cell r="B665">
            <v>0.86413331767709189</v>
          </cell>
          <cell r="C665" t="str">
            <v>Japan</v>
          </cell>
        </row>
        <row r="666">
          <cell r="B666">
            <v>0.86826141747368779</v>
          </cell>
          <cell r="C666" t="str">
            <v>Japan</v>
          </cell>
        </row>
        <row r="667">
          <cell r="B667">
            <v>0.87190012949542506</v>
          </cell>
          <cell r="C667" t="str">
            <v>Japan</v>
          </cell>
        </row>
        <row r="668">
          <cell r="B668">
            <v>0.87553884151716233</v>
          </cell>
          <cell r="C668" t="str">
            <v>Japan</v>
          </cell>
        </row>
        <row r="669">
          <cell r="B669">
            <v>0.87917755353889959</v>
          </cell>
          <cell r="C669" t="str">
            <v>Japan</v>
          </cell>
        </row>
        <row r="670">
          <cell r="B670">
            <v>0.88281626556063686</v>
          </cell>
          <cell r="C670" t="str">
            <v>Japan</v>
          </cell>
        </row>
        <row r="671">
          <cell r="B671">
            <v>0.88645497758237402</v>
          </cell>
          <cell r="C671" t="str">
            <v>Japan</v>
          </cell>
        </row>
        <row r="672">
          <cell r="B672">
            <v>0.8886499706291795</v>
          </cell>
          <cell r="C672" t="str">
            <v>Japan</v>
          </cell>
        </row>
        <row r="673">
          <cell r="B673">
            <v>0.89084496367598498</v>
          </cell>
          <cell r="C673" t="str">
            <v>Japan</v>
          </cell>
        </row>
        <row r="674">
          <cell r="B674">
            <v>0.89303995672279046</v>
          </cell>
          <cell r="C674" t="str">
            <v>Japan</v>
          </cell>
        </row>
        <row r="675">
          <cell r="B675">
            <v>0.89523494976959606</v>
          </cell>
          <cell r="C675" t="str">
            <v>Japan</v>
          </cell>
        </row>
        <row r="676">
          <cell r="B676">
            <v>8191501.7125691697</v>
          </cell>
          <cell r="C676" t="str">
            <v>Hong Kong, China (SAR)</v>
          </cell>
        </row>
        <row r="677">
          <cell r="B677">
            <v>0.63796380778103234</v>
          </cell>
          <cell r="C677" t="str">
            <v>Hong Kong, China (SAR)</v>
          </cell>
        </row>
        <row r="678">
          <cell r="B678" t="str">
            <v>Benin</v>
          </cell>
          <cell r="C678" t="str">
            <v>Hong Kong, China (SAR)</v>
          </cell>
        </row>
        <row r="679">
          <cell r="B679">
            <v>8191501.7125691697</v>
          </cell>
          <cell r="C679" t="str">
            <v>Hong Kong, China (SAR)</v>
          </cell>
        </row>
        <row r="680">
          <cell r="B680">
            <v>0.66132416239379488</v>
          </cell>
          <cell r="C680" t="str">
            <v>Hong Kong, China (SAR)</v>
          </cell>
        </row>
        <row r="681">
          <cell r="B681">
            <v>0</v>
          </cell>
          <cell r="C681" t="str">
            <v>Hong Kong, China (SAR)</v>
          </cell>
        </row>
        <row r="682">
          <cell r="B682">
            <v>0.67689773213563598</v>
          </cell>
          <cell r="C682" t="str">
            <v>Hong Kong, China (SAR)</v>
          </cell>
        </row>
        <row r="683">
          <cell r="B683">
            <v>0.68468451700655741</v>
          </cell>
          <cell r="C683" t="str">
            <v>Hong Kong, China (SAR)</v>
          </cell>
        </row>
        <row r="684">
          <cell r="B684">
            <v>0.69247130187747707</v>
          </cell>
          <cell r="C684" t="str">
            <v>Hong Kong, China (SAR)</v>
          </cell>
        </row>
        <row r="685">
          <cell r="B685">
            <v>0.70025808674839851</v>
          </cell>
          <cell r="C685" t="str">
            <v>Hong Kong, China (SAR)</v>
          </cell>
        </row>
        <row r="686">
          <cell r="B686">
            <v>0.70804487161931851</v>
          </cell>
          <cell r="C686" t="str">
            <v>Hong Kong, China (SAR)</v>
          </cell>
        </row>
        <row r="687">
          <cell r="B687">
            <v>0.71583165649023917</v>
          </cell>
          <cell r="C687" t="str">
            <v>Hong Kong, China (SAR)</v>
          </cell>
        </row>
        <row r="688">
          <cell r="B688">
            <v>0.72361844136115983</v>
          </cell>
          <cell r="C688" t="str">
            <v>Hong Kong, China (SAR)</v>
          </cell>
        </row>
        <row r="689">
          <cell r="B689">
            <v>0.73140522623208049</v>
          </cell>
          <cell r="C689" t="str">
            <v>Hong Kong, China (SAR)</v>
          </cell>
        </row>
        <row r="690">
          <cell r="B690">
            <v>0.73919201110300115</v>
          </cell>
          <cell r="C690" t="str">
            <v>Hong Kong, China (SAR)</v>
          </cell>
        </row>
        <row r="691">
          <cell r="B691">
            <v>0.74697879597392181</v>
          </cell>
          <cell r="C691" t="str">
            <v>Hong Kong, China (SAR)</v>
          </cell>
        </row>
        <row r="692">
          <cell r="B692">
            <v>0.75476558084484247</v>
          </cell>
          <cell r="C692" t="str">
            <v>Hong Kong, China (SAR)</v>
          </cell>
        </row>
        <row r="693">
          <cell r="B693">
            <v>0.76255236571576313</v>
          </cell>
          <cell r="C693" t="str">
            <v>Hong Kong, China (SAR)</v>
          </cell>
        </row>
        <row r="694">
          <cell r="B694">
            <v>0.77033915058668379</v>
          </cell>
          <cell r="C694" t="str">
            <v>Hong Kong, China (SAR)</v>
          </cell>
        </row>
        <row r="695">
          <cell r="B695">
            <v>0.77812593545760445</v>
          </cell>
          <cell r="C695" t="str">
            <v>Hong Kong, China (SAR)</v>
          </cell>
        </row>
        <row r="696">
          <cell r="B696">
            <v>0.78591272032852522</v>
          </cell>
          <cell r="C696" t="str">
            <v>Hong Kong, China (SAR)</v>
          </cell>
        </row>
        <row r="697">
          <cell r="B697">
            <v>0.78975904023933907</v>
          </cell>
          <cell r="C697" t="str">
            <v>Hong Kong, China (SAR)</v>
          </cell>
        </row>
        <row r="698">
          <cell r="B698">
            <v>0.79360536015015293</v>
          </cell>
          <cell r="C698" t="str">
            <v>Hong Kong, China (SAR)</v>
          </cell>
        </row>
        <row r="699">
          <cell r="B699">
            <v>0.79745168006096678</v>
          </cell>
          <cell r="C699" t="str">
            <v>Hong Kong, China (SAR)</v>
          </cell>
        </row>
        <row r="700">
          <cell r="B700">
            <v>0.80129799997178064</v>
          </cell>
          <cell r="C700" t="str">
            <v>Hong Kong, China (SAR)</v>
          </cell>
        </row>
        <row r="701">
          <cell r="B701">
            <v>0.80514431988259449</v>
          </cell>
          <cell r="C701" t="str">
            <v>Hong Kong, China (SAR)</v>
          </cell>
        </row>
        <row r="702">
          <cell r="B702">
            <v>0.80899063979340835</v>
          </cell>
          <cell r="C702" t="str">
            <v>Hong Kong, China (SAR)</v>
          </cell>
        </row>
        <row r="703">
          <cell r="B703">
            <v>0.81283695970422221</v>
          </cell>
          <cell r="C703" t="str">
            <v>Hong Kong, China (SAR)</v>
          </cell>
        </row>
        <row r="704">
          <cell r="B704">
            <v>0.81668327961503606</v>
          </cell>
          <cell r="C704" t="str">
            <v>Hong Kong, China (SAR)</v>
          </cell>
        </row>
        <row r="705">
          <cell r="B705">
            <v>0.82052959952584992</v>
          </cell>
          <cell r="C705" t="str">
            <v>Hong Kong, China (SAR)</v>
          </cell>
        </row>
        <row r="706">
          <cell r="B706">
            <v>0.82437591943666422</v>
          </cell>
          <cell r="C706" t="str">
            <v>Hong Kong, China (SAR)</v>
          </cell>
        </row>
        <row r="707">
          <cell r="B707">
            <v>0.82955582181647236</v>
          </cell>
          <cell r="C707" t="str">
            <v>Hong Kong, China (SAR)</v>
          </cell>
        </row>
        <row r="708">
          <cell r="B708">
            <v>0.8347357241962805</v>
          </cell>
          <cell r="C708" t="str">
            <v>Hong Kong, China (SAR)</v>
          </cell>
        </row>
        <row r="709">
          <cell r="B709">
            <v>0.83991562657608865</v>
          </cell>
          <cell r="C709" t="str">
            <v>Hong Kong, China (SAR)</v>
          </cell>
        </row>
        <row r="710">
          <cell r="B710">
            <v>0.84509552895589679</v>
          </cell>
          <cell r="C710" t="str">
            <v>Hong Kong, China (SAR)</v>
          </cell>
        </row>
        <row r="711">
          <cell r="B711">
            <v>0.85027543133570493</v>
          </cell>
          <cell r="C711" t="str">
            <v>Hong Kong, China (SAR)</v>
          </cell>
        </row>
        <row r="712">
          <cell r="B712">
            <v>0.85976826102068638</v>
          </cell>
          <cell r="C712" t="str">
            <v>Hong Kong, China (SAR)</v>
          </cell>
        </row>
        <row r="713">
          <cell r="B713">
            <v>0.86926109070566782</v>
          </cell>
          <cell r="C713" t="str">
            <v>Hong Kong, China (SAR)</v>
          </cell>
        </row>
        <row r="714">
          <cell r="B714">
            <v>0.87875392039064926</v>
          </cell>
          <cell r="C714" t="str">
            <v>Hong Kong, China (SAR)</v>
          </cell>
        </row>
        <row r="715">
          <cell r="B715">
            <v>0.88824675007563081</v>
          </cell>
          <cell r="C715" t="str">
            <v>Hong Kong, China (SAR)</v>
          </cell>
        </row>
        <row r="716">
          <cell r="B716">
            <v>176848479.019811</v>
          </cell>
          <cell r="C716" t="str">
            <v>Iceland</v>
          </cell>
        </row>
        <row r="717">
          <cell r="B717">
            <v>0.72100430516628933</v>
          </cell>
          <cell r="C717" t="str">
            <v>Iceland</v>
          </cell>
        </row>
        <row r="718">
          <cell r="B718" t="str">
            <v>Bolivia</v>
          </cell>
          <cell r="C718" t="str">
            <v>Iceland</v>
          </cell>
        </row>
        <row r="719">
          <cell r="B719">
            <v>176848479.019811</v>
          </cell>
          <cell r="C719" t="str">
            <v>Iceland</v>
          </cell>
        </row>
        <row r="720">
          <cell r="B720">
            <v>0.73462165595760176</v>
          </cell>
          <cell r="C720" t="str">
            <v>Iceland</v>
          </cell>
        </row>
        <row r="721">
          <cell r="B721">
            <v>0</v>
          </cell>
          <cell r="C721" t="str">
            <v>Iceland</v>
          </cell>
        </row>
        <row r="722">
          <cell r="B722">
            <v>0.7436998898184779</v>
          </cell>
          <cell r="C722" t="str">
            <v>Iceland</v>
          </cell>
        </row>
        <row r="723">
          <cell r="B723">
            <v>0.74823900674891597</v>
          </cell>
          <cell r="C723" t="str">
            <v>Iceland</v>
          </cell>
        </row>
        <row r="724">
          <cell r="B724">
            <v>0.75277812367935226</v>
          </cell>
          <cell r="C724" t="str">
            <v>Iceland</v>
          </cell>
        </row>
        <row r="725">
          <cell r="B725">
            <v>0.75731724060979033</v>
          </cell>
          <cell r="C725" t="str">
            <v>Iceland</v>
          </cell>
        </row>
        <row r="726">
          <cell r="B726">
            <v>0.7618563575402284</v>
          </cell>
          <cell r="C726" t="str">
            <v>Iceland</v>
          </cell>
        </row>
        <row r="727">
          <cell r="B727">
            <v>0.76639547447066614</v>
          </cell>
          <cell r="C727" t="str">
            <v>Iceland</v>
          </cell>
        </row>
        <row r="728">
          <cell r="B728">
            <v>0.77093459140110387</v>
          </cell>
          <cell r="C728" t="str">
            <v>Iceland</v>
          </cell>
        </row>
        <row r="729">
          <cell r="B729">
            <v>0.77547370833154161</v>
          </cell>
          <cell r="C729" t="str">
            <v>Iceland</v>
          </cell>
        </row>
        <row r="730">
          <cell r="B730">
            <v>0.78001282526197935</v>
          </cell>
          <cell r="C730" t="str">
            <v>Iceland</v>
          </cell>
        </row>
        <row r="731">
          <cell r="B731">
            <v>0.78455194219241708</v>
          </cell>
          <cell r="C731" t="str">
            <v>Iceland</v>
          </cell>
        </row>
        <row r="732">
          <cell r="B732">
            <v>0.78909105912285482</v>
          </cell>
          <cell r="C732" t="str">
            <v>Iceland</v>
          </cell>
        </row>
        <row r="733">
          <cell r="B733">
            <v>0.79363017605329256</v>
          </cell>
          <cell r="C733" t="str">
            <v>Iceland</v>
          </cell>
        </row>
        <row r="734">
          <cell r="B734">
            <v>0.79816929298373029</v>
          </cell>
          <cell r="C734" t="str">
            <v>Iceland</v>
          </cell>
        </row>
        <row r="735">
          <cell r="B735">
            <v>0.80270840991416803</v>
          </cell>
          <cell r="C735" t="str">
            <v>Iceland</v>
          </cell>
        </row>
        <row r="736">
          <cell r="B736">
            <v>0.80724752684460621</v>
          </cell>
          <cell r="C736" t="str">
            <v>Iceland</v>
          </cell>
        </row>
        <row r="737">
          <cell r="B737">
            <v>0.81280093108614637</v>
          </cell>
          <cell r="C737" t="str">
            <v>Iceland</v>
          </cell>
        </row>
        <row r="738">
          <cell r="B738">
            <v>0.81835433532768653</v>
          </cell>
          <cell r="C738" t="str">
            <v>Iceland</v>
          </cell>
        </row>
        <row r="739">
          <cell r="B739">
            <v>0.82390773956922669</v>
          </cell>
          <cell r="C739" t="str">
            <v>Iceland</v>
          </cell>
        </row>
        <row r="740">
          <cell r="B740">
            <v>0.82946114381076685</v>
          </cell>
          <cell r="C740" t="str">
            <v>Iceland</v>
          </cell>
        </row>
        <row r="741">
          <cell r="B741">
            <v>0.83501454805230702</v>
          </cell>
          <cell r="C741" t="str">
            <v>Iceland</v>
          </cell>
        </row>
        <row r="742">
          <cell r="B742">
            <v>0.84056795229384718</v>
          </cell>
          <cell r="C742" t="str">
            <v>Iceland</v>
          </cell>
        </row>
        <row r="743">
          <cell r="B743">
            <v>0.84612135653538734</v>
          </cell>
          <cell r="C743" t="str">
            <v>Iceland</v>
          </cell>
        </row>
        <row r="744">
          <cell r="B744">
            <v>0.8516747607769275</v>
          </cell>
          <cell r="C744" t="str">
            <v>Iceland</v>
          </cell>
        </row>
        <row r="745">
          <cell r="B745">
            <v>0.85722816501846766</v>
          </cell>
          <cell r="C745" t="str">
            <v>Iceland</v>
          </cell>
        </row>
        <row r="746">
          <cell r="B746">
            <v>0.86278156926000771</v>
          </cell>
          <cell r="C746" t="str">
            <v>Iceland</v>
          </cell>
        </row>
        <row r="747">
          <cell r="B747">
            <v>0.86883762182097757</v>
          </cell>
          <cell r="C747" t="str">
            <v>Iceland</v>
          </cell>
        </row>
        <row r="748">
          <cell r="B748">
            <v>0.87489367438194743</v>
          </cell>
          <cell r="C748" t="str">
            <v>Iceland</v>
          </cell>
        </row>
        <row r="749">
          <cell r="B749">
            <v>0.88094972694291729</v>
          </cell>
          <cell r="C749" t="str">
            <v>Iceland</v>
          </cell>
        </row>
        <row r="750">
          <cell r="B750">
            <v>0.88700577950388715</v>
          </cell>
          <cell r="C750" t="str">
            <v>Iceland</v>
          </cell>
        </row>
        <row r="751">
          <cell r="B751">
            <v>0.89306183206485723</v>
          </cell>
          <cell r="C751" t="str">
            <v>Iceland</v>
          </cell>
        </row>
        <row r="752">
          <cell r="B752">
            <v>0.89394390350166097</v>
          </cell>
          <cell r="C752" t="str">
            <v>Iceland</v>
          </cell>
        </row>
        <row r="753">
          <cell r="B753">
            <v>0.89482597493846472</v>
          </cell>
          <cell r="C753" t="str">
            <v>Iceland</v>
          </cell>
        </row>
        <row r="754">
          <cell r="B754">
            <v>0.89570804637526846</v>
          </cell>
          <cell r="C754" t="str">
            <v>Iceland</v>
          </cell>
        </row>
        <row r="755">
          <cell r="B755">
            <v>0.89659011781207232</v>
          </cell>
          <cell r="C755" t="str">
            <v>Iceland</v>
          </cell>
        </row>
        <row r="756">
          <cell r="B756">
            <v>6171992.5303660901</v>
          </cell>
          <cell r="C756" t="str">
            <v>Korea (Republic of)</v>
          </cell>
        </row>
        <row r="757">
          <cell r="B757">
            <v>0.53659562811817807</v>
          </cell>
          <cell r="C757" t="str">
            <v>Korea (Republic of)</v>
          </cell>
        </row>
        <row r="758">
          <cell r="B758" t="str">
            <v>Bosnia and Herzegovina</v>
          </cell>
          <cell r="C758" t="str">
            <v>Korea (Republic of)</v>
          </cell>
        </row>
        <row r="759">
          <cell r="B759">
            <v>6171992.5303660901</v>
          </cell>
          <cell r="C759" t="str">
            <v>Korea (Republic of)</v>
          </cell>
        </row>
        <row r="760">
          <cell r="B760">
            <v>0.56901495176213501</v>
          </cell>
          <cell r="C760" t="str">
            <v>Korea (Republic of)</v>
          </cell>
        </row>
        <row r="761">
          <cell r="B761">
            <v>0</v>
          </cell>
          <cell r="C761" t="str">
            <v>Korea (Republic of)</v>
          </cell>
        </row>
        <row r="762">
          <cell r="B762">
            <v>0.59062783419144083</v>
          </cell>
          <cell r="C762" t="str">
            <v>Korea (Republic of)</v>
          </cell>
        </row>
        <row r="763">
          <cell r="B763">
            <v>0.60143427540609196</v>
          </cell>
          <cell r="C763" t="str">
            <v>Korea (Republic of)</v>
          </cell>
        </row>
        <row r="764">
          <cell r="B764">
            <v>0.61224071662074664</v>
          </cell>
          <cell r="C764" t="str">
            <v>Korea (Republic of)</v>
          </cell>
        </row>
        <row r="765">
          <cell r="B765">
            <v>0.62304715783539777</v>
          </cell>
          <cell r="C765" t="str">
            <v>Korea (Republic of)</v>
          </cell>
        </row>
        <row r="766">
          <cell r="B766">
            <v>0.63385359905005134</v>
          </cell>
          <cell r="C766" t="str">
            <v>Korea (Republic of)</v>
          </cell>
        </row>
        <row r="767">
          <cell r="B767">
            <v>0.64466004026470414</v>
          </cell>
          <cell r="C767" t="str">
            <v>Korea (Republic of)</v>
          </cell>
        </row>
        <row r="768">
          <cell r="B768">
            <v>0.65546648147935693</v>
          </cell>
          <cell r="C768" t="str">
            <v>Korea (Republic of)</v>
          </cell>
        </row>
        <row r="769">
          <cell r="B769">
            <v>0.66627292269400973</v>
          </cell>
          <cell r="C769" t="str">
            <v>Korea (Republic of)</v>
          </cell>
        </row>
        <row r="770">
          <cell r="B770">
            <v>0.67707936390866252</v>
          </cell>
          <cell r="C770" t="str">
            <v>Korea (Republic of)</v>
          </cell>
        </row>
        <row r="771">
          <cell r="B771">
            <v>0.68788580512331532</v>
          </cell>
          <cell r="C771" t="str">
            <v>Korea (Republic of)</v>
          </cell>
        </row>
        <row r="772">
          <cell r="B772">
            <v>0.69869224633796811</v>
          </cell>
          <cell r="C772" t="str">
            <v>Korea (Republic of)</v>
          </cell>
        </row>
        <row r="773">
          <cell r="B773">
            <v>0.70949868755262091</v>
          </cell>
          <cell r="C773" t="str">
            <v>Korea (Republic of)</v>
          </cell>
        </row>
        <row r="774">
          <cell r="B774">
            <v>0.72030512876727371</v>
          </cell>
          <cell r="C774" t="str">
            <v>Korea (Republic of)</v>
          </cell>
        </row>
        <row r="775">
          <cell r="B775">
            <v>0.7311115699819265</v>
          </cell>
          <cell r="C775" t="str">
            <v>Korea (Republic of)</v>
          </cell>
        </row>
        <row r="776">
          <cell r="B776">
            <v>0.74191801119657963</v>
          </cell>
          <cell r="C776" t="str">
            <v>Korea (Republic of)</v>
          </cell>
        </row>
        <row r="777">
          <cell r="B777">
            <v>0.75068438324709608</v>
          </cell>
          <cell r="C777" t="str">
            <v>Korea (Republic of)</v>
          </cell>
        </row>
        <row r="778">
          <cell r="B778">
            <v>0.75945075529761252</v>
          </cell>
          <cell r="C778" t="str">
            <v>Korea (Republic of)</v>
          </cell>
        </row>
        <row r="779">
          <cell r="B779">
            <v>0.76821712734812897</v>
          </cell>
          <cell r="C779" t="str">
            <v>Korea (Republic of)</v>
          </cell>
        </row>
        <row r="780">
          <cell r="B780">
            <v>0.77698349939864542</v>
          </cell>
          <cell r="C780" t="str">
            <v>Korea (Republic of)</v>
          </cell>
        </row>
        <row r="781">
          <cell r="B781">
            <v>0.78574987144916186</v>
          </cell>
          <cell r="C781" t="str">
            <v>Korea (Republic of)</v>
          </cell>
        </row>
        <row r="782">
          <cell r="B782">
            <v>0.79451624349967831</v>
          </cell>
          <cell r="C782" t="str">
            <v>Korea (Republic of)</v>
          </cell>
        </row>
        <row r="783">
          <cell r="B783">
            <v>0.80328261555019476</v>
          </cell>
          <cell r="C783" t="str">
            <v>Korea (Republic of)</v>
          </cell>
        </row>
        <row r="784">
          <cell r="B784">
            <v>0.8120489876007112</v>
          </cell>
          <cell r="C784" t="str">
            <v>Korea (Republic of)</v>
          </cell>
        </row>
        <row r="785">
          <cell r="B785">
            <v>0.82081535965122765</v>
          </cell>
          <cell r="C785" t="str">
            <v>Korea (Republic of)</v>
          </cell>
        </row>
        <row r="786">
          <cell r="B786">
            <v>0.82958173170174421</v>
          </cell>
          <cell r="C786" t="str">
            <v>Korea (Republic of)</v>
          </cell>
        </row>
        <row r="787">
          <cell r="B787">
            <v>0.83679262526611176</v>
          </cell>
          <cell r="C787" t="str">
            <v>Korea (Republic of)</v>
          </cell>
        </row>
        <row r="788">
          <cell r="B788">
            <v>0.8440035188304793</v>
          </cell>
          <cell r="C788" t="str">
            <v>Korea (Republic of)</v>
          </cell>
        </row>
        <row r="789">
          <cell r="B789">
            <v>0.85121441239484685</v>
          </cell>
          <cell r="C789" t="str">
            <v>Korea (Republic of)</v>
          </cell>
        </row>
        <row r="790">
          <cell r="B790">
            <v>0.8584253059592144</v>
          </cell>
          <cell r="C790" t="str">
            <v>Korea (Republic of)</v>
          </cell>
        </row>
        <row r="791">
          <cell r="B791">
            <v>0.86563619952358195</v>
          </cell>
          <cell r="C791" t="str">
            <v>Korea (Republic of)</v>
          </cell>
        </row>
        <row r="792">
          <cell r="B792">
            <v>0.87152973781738097</v>
          </cell>
          <cell r="C792" t="str">
            <v>Korea (Republic of)</v>
          </cell>
        </row>
        <row r="793">
          <cell r="B793">
            <v>0.87742327611117998</v>
          </cell>
          <cell r="C793" t="str">
            <v>Korea (Republic of)</v>
          </cell>
        </row>
        <row r="794">
          <cell r="B794">
            <v>0.883316814404979</v>
          </cell>
          <cell r="C794" t="str">
            <v>Korea (Republic of)</v>
          </cell>
        </row>
        <row r="795">
          <cell r="B795">
            <v>0.8892103526987778</v>
          </cell>
          <cell r="C795" t="str">
            <v>Korea (Republic of)</v>
          </cell>
        </row>
        <row r="796">
          <cell r="B796">
            <v>7343758.3129248396</v>
          </cell>
          <cell r="C796" t="str">
            <v>Denmark</v>
          </cell>
        </row>
        <row r="797">
          <cell r="B797">
            <v>0.75886951547925818</v>
          </cell>
          <cell r="C797" t="str">
            <v>Denmark</v>
          </cell>
        </row>
        <row r="798">
          <cell r="B798" t="str">
            <v>Botswana</v>
          </cell>
          <cell r="C798" t="str">
            <v>Denmark</v>
          </cell>
        </row>
        <row r="799">
          <cell r="B799">
            <v>7343758.3129248396</v>
          </cell>
          <cell r="C799" t="str">
            <v>Denmark</v>
          </cell>
        </row>
        <row r="800">
          <cell r="B800">
            <v>0.76678721424089424</v>
          </cell>
          <cell r="C800" t="str">
            <v>Denmark</v>
          </cell>
        </row>
        <row r="801">
          <cell r="B801">
            <v>0</v>
          </cell>
          <cell r="C801" t="str">
            <v>Denmark</v>
          </cell>
        </row>
        <row r="802">
          <cell r="B802">
            <v>0.77206568008198495</v>
          </cell>
          <cell r="C802" t="str">
            <v>Denmark</v>
          </cell>
        </row>
        <row r="803">
          <cell r="B803">
            <v>0.7747049130025303</v>
          </cell>
          <cell r="C803" t="str">
            <v>Denmark</v>
          </cell>
        </row>
        <row r="804">
          <cell r="B804">
            <v>0.77734414592307566</v>
          </cell>
          <cell r="C804" t="str">
            <v>Denmark</v>
          </cell>
        </row>
        <row r="805">
          <cell r="B805">
            <v>0.77998337884362101</v>
          </cell>
          <cell r="C805" t="str">
            <v>Denmark</v>
          </cell>
        </row>
        <row r="806">
          <cell r="B806">
            <v>0.78262261176416636</v>
          </cell>
          <cell r="C806" t="str">
            <v>Denmark</v>
          </cell>
        </row>
        <row r="807">
          <cell r="B807">
            <v>0.78526184468471172</v>
          </cell>
          <cell r="C807" t="str">
            <v>Denmark</v>
          </cell>
        </row>
        <row r="808">
          <cell r="B808">
            <v>0.78790107760525707</v>
          </cell>
          <cell r="C808" t="str">
            <v>Denmark</v>
          </cell>
        </row>
        <row r="809">
          <cell r="B809">
            <v>0.79054031052580243</v>
          </cell>
          <cell r="C809" t="str">
            <v>Denmark</v>
          </cell>
        </row>
        <row r="810">
          <cell r="B810">
            <v>0.79317954344634778</v>
          </cell>
          <cell r="C810" t="str">
            <v>Denmark</v>
          </cell>
        </row>
        <row r="811">
          <cell r="B811">
            <v>0.79581877636689313</v>
          </cell>
          <cell r="C811" t="str">
            <v>Denmark</v>
          </cell>
        </row>
        <row r="812">
          <cell r="B812">
            <v>0.79845800928743849</v>
          </cell>
          <cell r="C812" t="str">
            <v>Denmark</v>
          </cell>
        </row>
        <row r="813">
          <cell r="B813">
            <v>0.80109724220798384</v>
          </cell>
          <cell r="C813" t="str">
            <v>Denmark</v>
          </cell>
        </row>
        <row r="814">
          <cell r="B814">
            <v>0.80373647512852919</v>
          </cell>
          <cell r="C814" t="str">
            <v>Denmark</v>
          </cell>
        </row>
        <row r="815">
          <cell r="B815">
            <v>0.80637570804907455</v>
          </cell>
          <cell r="C815" t="str">
            <v>Denmark</v>
          </cell>
        </row>
        <row r="816">
          <cell r="B816">
            <v>0.8090149409696199</v>
          </cell>
          <cell r="C816" t="str">
            <v>Denmark</v>
          </cell>
        </row>
        <row r="817">
          <cell r="B817">
            <v>0.81425898745330283</v>
          </cell>
          <cell r="C817" t="str">
            <v>Denmark</v>
          </cell>
        </row>
        <row r="818">
          <cell r="B818">
            <v>0.81950303393698576</v>
          </cell>
          <cell r="C818" t="str">
            <v>Denmark</v>
          </cell>
        </row>
        <row r="819">
          <cell r="B819">
            <v>0.82474708042066869</v>
          </cell>
          <cell r="C819" t="str">
            <v>Denmark</v>
          </cell>
        </row>
        <row r="820">
          <cell r="B820">
            <v>0.82999112690435162</v>
          </cell>
          <cell r="C820" t="str">
            <v>Denmark</v>
          </cell>
        </row>
        <row r="821">
          <cell r="B821">
            <v>0.83523517338803455</v>
          </cell>
          <cell r="C821" t="str">
            <v>Denmark</v>
          </cell>
        </row>
        <row r="822">
          <cell r="B822">
            <v>0.84047921987171748</v>
          </cell>
          <cell r="C822" t="str">
            <v>Denmark</v>
          </cell>
        </row>
        <row r="823">
          <cell r="B823">
            <v>0.8457232663554004</v>
          </cell>
          <cell r="C823" t="str">
            <v>Denmark</v>
          </cell>
        </row>
        <row r="824">
          <cell r="B824">
            <v>0.85096731283908333</v>
          </cell>
          <cell r="C824" t="str">
            <v>Denmark</v>
          </cell>
        </row>
        <row r="825">
          <cell r="B825">
            <v>0.85621135932276626</v>
          </cell>
          <cell r="C825" t="str">
            <v>Denmark</v>
          </cell>
        </row>
        <row r="826">
          <cell r="B826">
            <v>0.86145540580644975</v>
          </cell>
          <cell r="C826" t="str">
            <v>Denmark</v>
          </cell>
        </row>
        <row r="827">
          <cell r="B827">
            <v>0.86624297212355483</v>
          </cell>
          <cell r="C827" t="str">
            <v>Denmark</v>
          </cell>
        </row>
        <row r="828">
          <cell r="B828">
            <v>0.87103053844065992</v>
          </cell>
          <cell r="C828" t="str">
            <v>Denmark</v>
          </cell>
        </row>
        <row r="829">
          <cell r="B829">
            <v>0.875818104757765</v>
          </cell>
          <cell r="C829" t="str">
            <v>Denmark</v>
          </cell>
        </row>
        <row r="830">
          <cell r="B830">
            <v>0.88060567107487009</v>
          </cell>
          <cell r="C830" t="str">
            <v>Denmark</v>
          </cell>
        </row>
        <row r="831">
          <cell r="B831">
            <v>0.88539323739197506</v>
          </cell>
          <cell r="C831" t="str">
            <v>Denmark</v>
          </cell>
        </row>
        <row r="832">
          <cell r="B832">
            <v>0.88676754985043471</v>
          </cell>
          <cell r="C832" t="str">
            <v>Denmark</v>
          </cell>
        </row>
        <row r="833">
          <cell r="B833">
            <v>0.88814186230889436</v>
          </cell>
          <cell r="C833" t="str">
            <v>Denmark</v>
          </cell>
        </row>
        <row r="834">
          <cell r="B834">
            <v>0.88951617476735401</v>
          </cell>
          <cell r="C834" t="str">
            <v>Denmark</v>
          </cell>
        </row>
        <row r="835">
          <cell r="B835">
            <v>0.89089048722581377</v>
          </cell>
          <cell r="C835" t="str">
            <v>Denmark</v>
          </cell>
        </row>
        <row r="836">
          <cell r="B836">
            <v>1843822136.9277599</v>
          </cell>
          <cell r="C836" t="str">
            <v>Israel</v>
          </cell>
        </row>
        <row r="837">
          <cell r="B837">
            <v>0.72849019163515294</v>
          </cell>
          <cell r="C837" t="str">
            <v>Israel</v>
          </cell>
        </row>
        <row r="838">
          <cell r="B838" t="str">
            <v>Brazil</v>
          </cell>
          <cell r="C838" t="str">
            <v>Israel</v>
          </cell>
        </row>
        <row r="839">
          <cell r="B839">
            <v>1843822136.9277599</v>
          </cell>
          <cell r="C839" t="str">
            <v>Israel</v>
          </cell>
        </row>
        <row r="840">
          <cell r="B840">
            <v>0.74012255958323525</v>
          </cell>
          <cell r="C840" t="str">
            <v>Israel</v>
          </cell>
        </row>
        <row r="841">
          <cell r="B841">
            <v>0</v>
          </cell>
          <cell r="C841" t="str">
            <v>Israel</v>
          </cell>
        </row>
        <row r="842">
          <cell r="B842">
            <v>0.74787747154862405</v>
          </cell>
          <cell r="C842" t="str">
            <v>Israel</v>
          </cell>
        </row>
        <row r="843">
          <cell r="B843">
            <v>0.75175492753131845</v>
          </cell>
          <cell r="C843" t="str">
            <v>Israel</v>
          </cell>
        </row>
        <row r="844">
          <cell r="B844">
            <v>0.75563238351401285</v>
          </cell>
          <cell r="C844" t="str">
            <v>Israel</v>
          </cell>
        </row>
        <row r="845">
          <cell r="B845">
            <v>0.75950983949670725</v>
          </cell>
          <cell r="C845" t="str">
            <v>Israel</v>
          </cell>
        </row>
        <row r="846">
          <cell r="B846">
            <v>0.76338729547940165</v>
          </cell>
          <cell r="C846" t="str">
            <v>Israel</v>
          </cell>
        </row>
        <row r="847">
          <cell r="B847">
            <v>0.76726475146209594</v>
          </cell>
          <cell r="C847" t="str">
            <v>Israel</v>
          </cell>
        </row>
        <row r="848">
          <cell r="B848">
            <v>0.77114220744479023</v>
          </cell>
          <cell r="C848" t="str">
            <v>Israel</v>
          </cell>
        </row>
        <row r="849">
          <cell r="B849">
            <v>0.77501966342748452</v>
          </cell>
          <cell r="C849" t="str">
            <v>Israel</v>
          </cell>
        </row>
        <row r="850">
          <cell r="B850">
            <v>0.77889711941017881</v>
          </cell>
          <cell r="C850" t="str">
            <v>Israel</v>
          </cell>
        </row>
        <row r="851">
          <cell r="B851">
            <v>0.7827745753928731</v>
          </cell>
          <cell r="C851" t="str">
            <v>Israel</v>
          </cell>
        </row>
        <row r="852">
          <cell r="B852">
            <v>0.78665203137556738</v>
          </cell>
          <cell r="C852" t="str">
            <v>Israel</v>
          </cell>
        </row>
        <row r="853">
          <cell r="B853">
            <v>0.79052948735826167</v>
          </cell>
          <cell r="C853" t="str">
            <v>Israel</v>
          </cell>
        </row>
        <row r="854">
          <cell r="B854">
            <v>0.79440694334095596</v>
          </cell>
          <cell r="C854" t="str">
            <v>Israel</v>
          </cell>
        </row>
        <row r="855">
          <cell r="B855">
            <v>0.79828439932365025</v>
          </cell>
          <cell r="C855" t="str">
            <v>Israel</v>
          </cell>
        </row>
        <row r="856">
          <cell r="B856">
            <v>0.80216185530634476</v>
          </cell>
          <cell r="C856" t="str">
            <v>Israel</v>
          </cell>
        </row>
        <row r="857">
          <cell r="B857">
            <v>0.80752425135315231</v>
          </cell>
          <cell r="C857" t="str">
            <v>Israel</v>
          </cell>
        </row>
        <row r="858">
          <cell r="B858">
            <v>0.81288664739995986</v>
          </cell>
          <cell r="C858" t="str">
            <v>Israel</v>
          </cell>
        </row>
        <row r="859">
          <cell r="B859">
            <v>0.81824904344676741</v>
          </cell>
          <cell r="C859" t="str">
            <v>Israel</v>
          </cell>
        </row>
        <row r="860">
          <cell r="B860">
            <v>0.82361143949357496</v>
          </cell>
          <cell r="C860" t="str">
            <v>Israel</v>
          </cell>
        </row>
        <row r="861">
          <cell r="B861">
            <v>0.82897383554038251</v>
          </cell>
          <cell r="C861" t="str">
            <v>Israel</v>
          </cell>
        </row>
        <row r="862">
          <cell r="B862">
            <v>0.83433623158719006</v>
          </cell>
          <cell r="C862" t="str">
            <v>Israel</v>
          </cell>
        </row>
        <row r="863">
          <cell r="B863">
            <v>0.83969862763399761</v>
          </cell>
          <cell r="C863" t="str">
            <v>Israel</v>
          </cell>
        </row>
        <row r="864">
          <cell r="B864">
            <v>0.84506102368080516</v>
          </cell>
          <cell r="C864" t="str">
            <v>Israel</v>
          </cell>
        </row>
        <row r="865">
          <cell r="B865">
            <v>0.85042341972761271</v>
          </cell>
          <cell r="C865" t="str">
            <v>Israel</v>
          </cell>
        </row>
        <row r="866">
          <cell r="B866">
            <v>0.85578581577442014</v>
          </cell>
          <cell r="C866" t="str">
            <v>Israel</v>
          </cell>
        </row>
        <row r="867">
          <cell r="B867">
            <v>0.8594154143498286</v>
          </cell>
          <cell r="C867" t="str">
            <v>Israel</v>
          </cell>
        </row>
        <row r="868">
          <cell r="B868">
            <v>0.86304501292523705</v>
          </cell>
          <cell r="C868" t="str">
            <v>Israel</v>
          </cell>
        </row>
        <row r="869">
          <cell r="B869">
            <v>0.86667461150064551</v>
          </cell>
          <cell r="C869" t="str">
            <v>Israel</v>
          </cell>
        </row>
        <row r="870">
          <cell r="B870">
            <v>0.87030421007605396</v>
          </cell>
          <cell r="C870" t="str">
            <v>Israel</v>
          </cell>
        </row>
        <row r="871">
          <cell r="B871">
            <v>0.87393380865146253</v>
          </cell>
          <cell r="C871" t="str">
            <v>Israel</v>
          </cell>
        </row>
        <row r="872">
          <cell r="B872">
            <v>0.87637269796428119</v>
          </cell>
          <cell r="C872" t="str">
            <v>Israel</v>
          </cell>
        </row>
        <row r="873">
          <cell r="B873">
            <v>0.87881158727709985</v>
          </cell>
          <cell r="C873" t="str">
            <v>Israel</v>
          </cell>
        </row>
        <row r="874">
          <cell r="B874">
            <v>0.88125047658991851</v>
          </cell>
          <cell r="C874" t="str">
            <v>Israel</v>
          </cell>
        </row>
        <row r="875">
          <cell r="B875">
            <v>0.88368936590273695</v>
          </cell>
          <cell r="C875" t="str">
            <v>Israel</v>
          </cell>
        </row>
        <row r="876">
          <cell r="B876">
            <v>20078197.803931098</v>
          </cell>
          <cell r="C876" t="str">
            <v>Belgium</v>
          </cell>
        </row>
        <row r="877">
          <cell r="B877">
            <v>0.70819754761524401</v>
          </cell>
          <cell r="C877" t="str">
            <v>Belgium</v>
          </cell>
        </row>
        <row r="878">
          <cell r="B878" t="str">
            <v>Bulgaria</v>
          </cell>
          <cell r="C878" t="str">
            <v>Belgium</v>
          </cell>
        </row>
        <row r="879">
          <cell r="B879">
            <v>20078197.803931098</v>
          </cell>
          <cell r="C879" t="str">
            <v>Belgium</v>
          </cell>
        </row>
        <row r="880">
          <cell r="B880">
            <v>0.72447998981481021</v>
          </cell>
          <cell r="C880" t="str">
            <v>Belgium</v>
          </cell>
        </row>
        <row r="881">
          <cell r="B881">
            <v>0</v>
          </cell>
          <cell r="C881" t="str">
            <v>Belgium</v>
          </cell>
        </row>
        <row r="882">
          <cell r="B882">
            <v>0.73533495128118886</v>
          </cell>
          <cell r="C882" t="str">
            <v>Belgium</v>
          </cell>
        </row>
        <row r="883">
          <cell r="B883">
            <v>0.74076243201437819</v>
          </cell>
          <cell r="C883" t="str">
            <v>Belgium</v>
          </cell>
        </row>
        <row r="884">
          <cell r="B884">
            <v>0.74618991274756752</v>
          </cell>
          <cell r="C884" t="str">
            <v>Belgium</v>
          </cell>
        </row>
        <row r="885">
          <cell r="B885">
            <v>0.75161739348075685</v>
          </cell>
          <cell r="C885" t="str">
            <v>Belgium</v>
          </cell>
        </row>
        <row r="886">
          <cell r="B886">
            <v>0.75704487421394517</v>
          </cell>
          <cell r="C886" t="str">
            <v>Belgium</v>
          </cell>
        </row>
        <row r="887">
          <cell r="B887">
            <v>0.76247235494713428</v>
          </cell>
          <cell r="C887" t="str">
            <v>Belgium</v>
          </cell>
        </row>
        <row r="888">
          <cell r="B888">
            <v>0.76789983568032338</v>
          </cell>
          <cell r="C888" t="str">
            <v>Belgium</v>
          </cell>
        </row>
        <row r="889">
          <cell r="B889">
            <v>0.77332731641351249</v>
          </cell>
          <cell r="C889" t="str">
            <v>Belgium</v>
          </cell>
        </row>
        <row r="890">
          <cell r="B890">
            <v>0.77875479714670159</v>
          </cell>
          <cell r="C890" t="str">
            <v>Belgium</v>
          </cell>
        </row>
        <row r="891">
          <cell r="B891">
            <v>0.7841822778798907</v>
          </cell>
          <cell r="C891" t="str">
            <v>Belgium</v>
          </cell>
        </row>
        <row r="892">
          <cell r="B892">
            <v>0.7896097586130798</v>
          </cell>
          <cell r="C892" t="str">
            <v>Belgium</v>
          </cell>
        </row>
        <row r="893">
          <cell r="B893">
            <v>0.79503723934626891</v>
          </cell>
          <cell r="C893" t="str">
            <v>Belgium</v>
          </cell>
        </row>
        <row r="894">
          <cell r="B894">
            <v>0.80046472007945801</v>
          </cell>
          <cell r="C894" t="str">
            <v>Belgium</v>
          </cell>
        </row>
        <row r="895">
          <cell r="B895">
            <v>0.80589220081264712</v>
          </cell>
          <cell r="C895" t="str">
            <v>Belgium</v>
          </cell>
        </row>
        <row r="896">
          <cell r="B896">
            <v>0.81131968154583667</v>
          </cell>
          <cell r="C896" t="str">
            <v>Belgium</v>
          </cell>
        </row>
        <row r="897">
          <cell r="B897">
            <v>0.81775403907641619</v>
          </cell>
          <cell r="C897" t="str">
            <v>Belgium</v>
          </cell>
        </row>
        <row r="898">
          <cell r="B898">
            <v>0.82418839660699561</v>
          </cell>
          <cell r="C898" t="str">
            <v>Belgium</v>
          </cell>
        </row>
        <row r="899">
          <cell r="B899">
            <v>0.83062275413757503</v>
          </cell>
          <cell r="C899" t="str">
            <v>Belgium</v>
          </cell>
        </row>
        <row r="900">
          <cell r="B900">
            <v>0.83705711166815444</v>
          </cell>
          <cell r="C900" t="str">
            <v>Belgium</v>
          </cell>
        </row>
        <row r="901">
          <cell r="B901">
            <v>0.84349146919873386</v>
          </cell>
          <cell r="C901" t="str">
            <v>Belgium</v>
          </cell>
        </row>
        <row r="902">
          <cell r="B902">
            <v>0.84992582672931327</v>
          </cell>
          <cell r="C902" t="str">
            <v>Belgium</v>
          </cell>
        </row>
        <row r="903">
          <cell r="B903">
            <v>0.85636018425989269</v>
          </cell>
          <cell r="C903" t="str">
            <v>Belgium</v>
          </cell>
        </row>
        <row r="904">
          <cell r="B904">
            <v>0.8627945417904721</v>
          </cell>
          <cell r="C904" t="str">
            <v>Belgium</v>
          </cell>
        </row>
        <row r="905">
          <cell r="B905">
            <v>0.86922889932105152</v>
          </cell>
          <cell r="C905" t="str">
            <v>Belgium</v>
          </cell>
        </row>
        <row r="906">
          <cell r="B906">
            <v>0.87566325685163138</v>
          </cell>
          <cell r="C906" t="str">
            <v>Belgium</v>
          </cell>
        </row>
        <row r="907">
          <cell r="B907">
            <v>0.87521800858253385</v>
          </cell>
          <cell r="C907" t="str">
            <v>Belgium</v>
          </cell>
        </row>
        <row r="908">
          <cell r="B908">
            <v>0.87477276031343632</v>
          </cell>
          <cell r="C908" t="str">
            <v>Belgium</v>
          </cell>
        </row>
        <row r="909">
          <cell r="B909">
            <v>0.87432751204433878</v>
          </cell>
          <cell r="C909" t="str">
            <v>Belgium</v>
          </cell>
        </row>
        <row r="910">
          <cell r="B910">
            <v>0.87388226377524125</v>
          </cell>
          <cell r="C910" t="str">
            <v>Belgium</v>
          </cell>
        </row>
        <row r="911">
          <cell r="B911">
            <v>0.87343701550614361</v>
          </cell>
          <cell r="C911" t="str">
            <v>Belgium</v>
          </cell>
        </row>
        <row r="912">
          <cell r="B912">
            <v>0.87586488483457725</v>
          </cell>
          <cell r="C912" t="str">
            <v>Belgium</v>
          </cell>
        </row>
        <row r="913">
          <cell r="B913">
            <v>0.87829275416301089</v>
          </cell>
          <cell r="C913" t="str">
            <v>Belgium</v>
          </cell>
        </row>
        <row r="914">
          <cell r="B914">
            <v>0.88072062349144453</v>
          </cell>
          <cell r="C914" t="str">
            <v>Belgium</v>
          </cell>
        </row>
        <row r="915">
          <cell r="B915">
            <v>0.88314849281987817</v>
          </cell>
          <cell r="C915" t="str">
            <v>Belgium</v>
          </cell>
        </row>
        <row r="916">
          <cell r="B916">
            <v>21196150.656113401</v>
          </cell>
          <cell r="C916" t="str">
            <v>Austria</v>
          </cell>
        </row>
        <row r="917">
          <cell r="B917">
            <v>0.69618413360558229</v>
          </cell>
          <cell r="C917" t="str">
            <v>Austria</v>
          </cell>
        </row>
        <row r="918">
          <cell r="B918" t="str">
            <v>Burkina Faso</v>
          </cell>
          <cell r="C918" t="str">
            <v>Austria</v>
          </cell>
        </row>
        <row r="919">
          <cell r="B919">
            <v>21196150.656113401</v>
          </cell>
          <cell r="C919" t="str">
            <v>Austria</v>
          </cell>
        </row>
        <row r="920">
          <cell r="B920">
            <v>0.7109437991765919</v>
          </cell>
          <cell r="C920" t="str">
            <v>Austria</v>
          </cell>
        </row>
        <row r="921">
          <cell r="B921">
            <v>0</v>
          </cell>
          <cell r="C921" t="str">
            <v>Austria</v>
          </cell>
        </row>
        <row r="922">
          <cell r="B922">
            <v>0.72078357622393163</v>
          </cell>
          <cell r="C922" t="str">
            <v>Austria</v>
          </cell>
        </row>
        <row r="923">
          <cell r="B923">
            <v>0.72570346474760328</v>
          </cell>
          <cell r="C923" t="str">
            <v>Austria</v>
          </cell>
        </row>
        <row r="924">
          <cell r="B924">
            <v>0.73062335327127315</v>
          </cell>
          <cell r="C924" t="str">
            <v>Austria</v>
          </cell>
        </row>
        <row r="925">
          <cell r="B925">
            <v>0.73554324179494301</v>
          </cell>
          <cell r="C925" t="str">
            <v>Austria</v>
          </cell>
        </row>
        <row r="926">
          <cell r="B926">
            <v>0.74046313031861299</v>
          </cell>
          <cell r="C926" t="str">
            <v>Austria</v>
          </cell>
        </row>
        <row r="927">
          <cell r="B927">
            <v>0.74538301884228308</v>
          </cell>
          <cell r="C927" t="str">
            <v>Austria</v>
          </cell>
        </row>
        <row r="928">
          <cell r="B928">
            <v>0.75030290736595318</v>
          </cell>
          <cell r="C928" t="str">
            <v>Austria</v>
          </cell>
        </row>
        <row r="929">
          <cell r="B929">
            <v>0.75522279588962327</v>
          </cell>
          <cell r="C929" t="str">
            <v>Austria</v>
          </cell>
        </row>
        <row r="930">
          <cell r="B930">
            <v>0.76014268441329336</v>
          </cell>
          <cell r="C930" t="str">
            <v>Austria</v>
          </cell>
        </row>
        <row r="931">
          <cell r="B931">
            <v>0.76506257293696345</v>
          </cell>
          <cell r="C931" t="str">
            <v>Austria</v>
          </cell>
        </row>
        <row r="932">
          <cell r="B932">
            <v>0.76998246146063354</v>
          </cell>
          <cell r="C932" t="str">
            <v>Austria</v>
          </cell>
        </row>
        <row r="933">
          <cell r="B933">
            <v>0.77490234998430363</v>
          </cell>
          <cell r="C933" t="str">
            <v>Austria</v>
          </cell>
        </row>
        <row r="934">
          <cell r="B934">
            <v>0.77982223850797372</v>
          </cell>
          <cell r="C934" t="str">
            <v>Austria</v>
          </cell>
        </row>
        <row r="935">
          <cell r="B935">
            <v>0.78474212703164381</v>
          </cell>
          <cell r="C935" t="str">
            <v>Austria</v>
          </cell>
        </row>
        <row r="936">
          <cell r="B936">
            <v>0.78966201555531423</v>
          </cell>
          <cell r="C936" t="str">
            <v>Austria</v>
          </cell>
        </row>
        <row r="937">
          <cell r="B937">
            <v>0.79463228049052193</v>
          </cell>
          <cell r="C937" t="str">
            <v>Austria</v>
          </cell>
        </row>
        <row r="938">
          <cell r="B938">
            <v>0.79960254542572962</v>
          </cell>
          <cell r="C938" t="str">
            <v>Austria</v>
          </cell>
        </row>
        <row r="939">
          <cell r="B939">
            <v>0.80457281036093731</v>
          </cell>
          <cell r="C939" t="str">
            <v>Austria</v>
          </cell>
        </row>
        <row r="940">
          <cell r="B940">
            <v>0.809543075296145</v>
          </cell>
          <cell r="C940" t="str">
            <v>Austria</v>
          </cell>
        </row>
        <row r="941">
          <cell r="B941">
            <v>0.81451334023135269</v>
          </cell>
          <cell r="C941" t="str">
            <v>Austria</v>
          </cell>
        </row>
        <row r="942">
          <cell r="B942">
            <v>0.81948360516656038</v>
          </cell>
          <cell r="C942" t="str">
            <v>Austria</v>
          </cell>
        </row>
        <row r="943">
          <cell r="B943">
            <v>0.82445387010176807</v>
          </cell>
          <cell r="C943" t="str">
            <v>Austria</v>
          </cell>
        </row>
        <row r="944">
          <cell r="B944">
            <v>0.82942413503697576</v>
          </cell>
          <cell r="C944" t="str">
            <v>Austria</v>
          </cell>
        </row>
        <row r="945">
          <cell r="B945">
            <v>0.83439439997218345</v>
          </cell>
          <cell r="C945" t="str">
            <v>Austria</v>
          </cell>
        </row>
        <row r="946">
          <cell r="B946">
            <v>0.83936466490739059</v>
          </cell>
          <cell r="C946" t="str">
            <v>Austria</v>
          </cell>
        </row>
        <row r="947">
          <cell r="B947">
            <v>0.84339571104570898</v>
          </cell>
          <cell r="C947" t="str">
            <v>Austria</v>
          </cell>
        </row>
        <row r="948">
          <cell r="B948">
            <v>0.84742675718402738</v>
          </cell>
          <cell r="C948" t="str">
            <v>Austria</v>
          </cell>
        </row>
        <row r="949">
          <cell r="B949">
            <v>0.85145780332234577</v>
          </cell>
          <cell r="C949" t="str">
            <v>Austria</v>
          </cell>
        </row>
        <row r="950">
          <cell r="B950">
            <v>0.85548884946066417</v>
          </cell>
          <cell r="C950" t="str">
            <v>Austria</v>
          </cell>
        </row>
        <row r="951">
          <cell r="B951">
            <v>0.85951989559898245</v>
          </cell>
          <cell r="C951" t="str">
            <v>Austria</v>
          </cell>
        </row>
        <row r="952">
          <cell r="B952">
            <v>0.86439370950890693</v>
          </cell>
          <cell r="C952" t="str">
            <v>Austria</v>
          </cell>
        </row>
        <row r="953">
          <cell r="B953">
            <v>0.8692675234188314</v>
          </cell>
          <cell r="C953" t="str">
            <v>Austria</v>
          </cell>
        </row>
        <row r="954">
          <cell r="B954">
            <v>0.87414133732875587</v>
          </cell>
          <cell r="C954" t="str">
            <v>Austria</v>
          </cell>
        </row>
        <row r="955">
          <cell r="B955">
            <v>0.87901515123868035</v>
          </cell>
          <cell r="C955" t="str">
            <v>Austria</v>
          </cell>
        </row>
        <row r="956">
          <cell r="B956">
            <v>3541520.0633231602</v>
          </cell>
          <cell r="C956" t="str">
            <v>France</v>
          </cell>
        </row>
        <row r="957">
          <cell r="B957">
            <v>0.67157679465616837</v>
          </cell>
          <cell r="C957" t="str">
            <v>France</v>
          </cell>
        </row>
        <row r="958">
          <cell r="B958" t="str">
            <v>Burundi</v>
          </cell>
          <cell r="C958" t="str">
            <v>France</v>
          </cell>
        </row>
        <row r="959">
          <cell r="B959">
            <v>3541520.0633231602</v>
          </cell>
          <cell r="C959" t="str">
            <v>France</v>
          </cell>
        </row>
        <row r="960">
          <cell r="B960">
            <v>0.68826920421407145</v>
          </cell>
          <cell r="C960" t="str">
            <v>France</v>
          </cell>
        </row>
        <row r="961">
          <cell r="B961">
            <v>0</v>
          </cell>
          <cell r="C961" t="str">
            <v>France</v>
          </cell>
        </row>
        <row r="962">
          <cell r="B962">
            <v>0.69939747725267409</v>
          </cell>
          <cell r="C962" t="str">
            <v>France</v>
          </cell>
        </row>
        <row r="963">
          <cell r="B963">
            <v>0.70496161377197453</v>
          </cell>
          <cell r="C963" t="str">
            <v>France</v>
          </cell>
        </row>
        <row r="964">
          <cell r="B964">
            <v>0.71052575029127674</v>
          </cell>
          <cell r="C964" t="str">
            <v>France</v>
          </cell>
        </row>
        <row r="965">
          <cell r="B965">
            <v>0.71608988681057717</v>
          </cell>
          <cell r="C965" t="str">
            <v>France</v>
          </cell>
        </row>
        <row r="966">
          <cell r="B966">
            <v>0.72165402332987749</v>
          </cell>
          <cell r="C966" t="str">
            <v>France</v>
          </cell>
        </row>
        <row r="967">
          <cell r="B967">
            <v>0.72721815984917848</v>
          </cell>
          <cell r="C967" t="str">
            <v>France</v>
          </cell>
        </row>
        <row r="968">
          <cell r="B968">
            <v>0.73278229636847958</v>
          </cell>
          <cell r="C968" t="str">
            <v>France</v>
          </cell>
        </row>
        <row r="969">
          <cell r="B969">
            <v>0.73834643288778068</v>
          </cell>
          <cell r="C969" t="str">
            <v>France</v>
          </cell>
        </row>
        <row r="970">
          <cell r="B970">
            <v>0.74391056940708178</v>
          </cell>
          <cell r="C970" t="str">
            <v>France</v>
          </cell>
        </row>
        <row r="971">
          <cell r="B971">
            <v>0.74947470592638288</v>
          </cell>
          <cell r="C971" t="str">
            <v>France</v>
          </cell>
        </row>
        <row r="972">
          <cell r="B972">
            <v>0.75503884244568398</v>
          </cell>
          <cell r="C972" t="str">
            <v>France</v>
          </cell>
        </row>
        <row r="973">
          <cell r="B973">
            <v>0.76060297896498508</v>
          </cell>
          <cell r="C973" t="str">
            <v>France</v>
          </cell>
        </row>
        <row r="974">
          <cell r="B974">
            <v>0.76616711548428618</v>
          </cell>
          <cell r="C974" t="str">
            <v>France</v>
          </cell>
        </row>
        <row r="975">
          <cell r="B975">
            <v>0.77173125200358728</v>
          </cell>
          <cell r="C975" t="str">
            <v>France</v>
          </cell>
        </row>
        <row r="976">
          <cell r="B976">
            <v>0.77729538852288793</v>
          </cell>
          <cell r="C976" t="str">
            <v>France</v>
          </cell>
        </row>
        <row r="977">
          <cell r="B977">
            <v>0.7841734542617147</v>
          </cell>
          <cell r="C977" t="str">
            <v>France</v>
          </cell>
        </row>
        <row r="978">
          <cell r="B978">
            <v>0.79105152000054146</v>
          </cell>
          <cell r="C978" t="str">
            <v>France</v>
          </cell>
        </row>
        <row r="979">
          <cell r="B979">
            <v>0.79792958573936823</v>
          </cell>
          <cell r="C979" t="str">
            <v>France</v>
          </cell>
        </row>
        <row r="980">
          <cell r="B980">
            <v>0.804807651478195</v>
          </cell>
          <cell r="C980" t="str">
            <v>France</v>
          </cell>
        </row>
        <row r="981">
          <cell r="B981">
            <v>0.81168571721702176</v>
          </cell>
          <cell r="C981" t="str">
            <v>France</v>
          </cell>
        </row>
        <row r="982">
          <cell r="B982">
            <v>0.81856378295584853</v>
          </cell>
          <cell r="C982" t="str">
            <v>France</v>
          </cell>
        </row>
        <row r="983">
          <cell r="B983">
            <v>0.8254418486946753</v>
          </cell>
          <cell r="C983" t="str">
            <v>France</v>
          </cell>
        </row>
        <row r="984">
          <cell r="B984">
            <v>0.83231991443350206</v>
          </cell>
          <cell r="C984" t="str">
            <v>France</v>
          </cell>
        </row>
        <row r="985">
          <cell r="B985">
            <v>0.83919798017232883</v>
          </cell>
          <cell r="C985" t="str">
            <v>France</v>
          </cell>
        </row>
        <row r="986">
          <cell r="B986">
            <v>0.84607604591115537</v>
          </cell>
          <cell r="C986" t="str">
            <v>France</v>
          </cell>
        </row>
        <row r="987">
          <cell r="B987">
            <v>0.85064475673480988</v>
          </cell>
          <cell r="C987" t="str">
            <v>France</v>
          </cell>
        </row>
        <row r="988">
          <cell r="B988">
            <v>0.85521346755846439</v>
          </cell>
          <cell r="C988" t="str">
            <v>France</v>
          </cell>
        </row>
        <row r="989">
          <cell r="B989">
            <v>0.8597821783821189</v>
          </cell>
          <cell r="C989" t="str">
            <v>France</v>
          </cell>
        </row>
        <row r="990">
          <cell r="B990">
            <v>0.86435088920577341</v>
          </cell>
          <cell r="C990" t="str">
            <v>France</v>
          </cell>
        </row>
        <row r="991">
          <cell r="B991">
            <v>0.86891960002942792</v>
          </cell>
          <cell r="C991" t="str">
            <v>France</v>
          </cell>
        </row>
        <row r="992">
          <cell r="B992">
            <v>0.87165886673108706</v>
          </cell>
          <cell r="C992" t="str">
            <v>France</v>
          </cell>
        </row>
        <row r="993">
          <cell r="B993">
            <v>0.87439813343274619</v>
          </cell>
          <cell r="C993" t="str">
            <v>France</v>
          </cell>
        </row>
        <row r="994">
          <cell r="B994">
            <v>0.87713740013440533</v>
          </cell>
          <cell r="C994" t="str">
            <v>France</v>
          </cell>
        </row>
        <row r="995">
          <cell r="B995">
            <v>0.87987666683606458</v>
          </cell>
          <cell r="C995" t="str">
            <v>France</v>
          </cell>
        </row>
        <row r="996">
          <cell r="B996">
            <v>35070143.784682997</v>
          </cell>
          <cell r="C996" t="str">
            <v>Slovenia</v>
          </cell>
        </row>
        <row r="997">
          <cell r="B997" t="e">
            <v>#VALUE!</v>
          </cell>
          <cell r="C997" t="str">
            <v>Slovenia</v>
          </cell>
        </row>
        <row r="998">
          <cell r="B998" t="str">
            <v>Cameroon</v>
          </cell>
          <cell r="C998" t="str">
            <v>Slovenia</v>
          </cell>
        </row>
        <row r="999">
          <cell r="B999">
            <v>35070143.784682997</v>
          </cell>
          <cell r="C999" t="str">
            <v>Slovenia</v>
          </cell>
        </row>
        <row r="1000">
          <cell r="B1000" t="e">
            <v>#VALUE!</v>
          </cell>
          <cell r="C1000" t="str">
            <v>Slovenia</v>
          </cell>
        </row>
        <row r="1001">
          <cell r="B1001">
            <v>0</v>
          </cell>
          <cell r="C1001" t="str">
            <v>Slovenia</v>
          </cell>
        </row>
        <row r="1002">
          <cell r="B1002" t="e">
            <v>#VALUE!</v>
          </cell>
          <cell r="C1002" t="str">
            <v>Slovenia</v>
          </cell>
        </row>
        <row r="1003">
          <cell r="B1003" t="e">
            <v>#VALUE!</v>
          </cell>
          <cell r="C1003" t="str">
            <v>Slovenia</v>
          </cell>
        </row>
        <row r="1004">
          <cell r="B1004" t="e">
            <v>#VALUE!</v>
          </cell>
          <cell r="C1004" t="str">
            <v>Slovenia</v>
          </cell>
        </row>
        <row r="1005">
          <cell r="B1005" t="e">
            <v>#VALUE!</v>
          </cell>
          <cell r="C1005" t="str">
            <v>Slovenia</v>
          </cell>
        </row>
        <row r="1006">
          <cell r="B1006" t="str">
            <v>..</v>
          </cell>
          <cell r="C1006" t="str">
            <v>Slovenia</v>
          </cell>
        </row>
        <row r="1007">
          <cell r="B1007" t="e">
            <v>#VALUE!</v>
          </cell>
          <cell r="C1007" t="str">
            <v>Slovenia</v>
          </cell>
        </row>
        <row r="1008">
          <cell r="B1008" t="e">
            <v>#VALUE!</v>
          </cell>
          <cell r="C1008" t="str">
            <v>Slovenia</v>
          </cell>
        </row>
        <row r="1009">
          <cell r="B1009" t="e">
            <v>#VALUE!</v>
          </cell>
          <cell r="C1009" t="str">
            <v>Slovenia</v>
          </cell>
        </row>
        <row r="1010">
          <cell r="B1010" t="e">
            <v>#VALUE!</v>
          </cell>
          <cell r="C1010" t="str">
            <v>Slovenia</v>
          </cell>
        </row>
        <row r="1011">
          <cell r="B1011" t="e">
            <v>#VALUE!</v>
          </cell>
          <cell r="C1011" t="str">
            <v>Slovenia</v>
          </cell>
        </row>
        <row r="1012">
          <cell r="B1012" t="e">
            <v>#VALUE!</v>
          </cell>
          <cell r="C1012" t="str">
            <v>Slovenia</v>
          </cell>
        </row>
        <row r="1013">
          <cell r="B1013" t="e">
            <v>#VALUE!</v>
          </cell>
          <cell r="C1013" t="str">
            <v>Slovenia</v>
          </cell>
        </row>
        <row r="1014">
          <cell r="B1014" t="e">
            <v>#VALUE!</v>
          </cell>
          <cell r="C1014" t="str">
            <v>Slovenia</v>
          </cell>
        </row>
        <row r="1015">
          <cell r="B1015" t="e">
            <v>#VALUE!</v>
          </cell>
          <cell r="C1015" t="str">
            <v>Slovenia</v>
          </cell>
        </row>
        <row r="1016">
          <cell r="B1016" t="str">
            <v>..</v>
          </cell>
          <cell r="C1016" t="str">
            <v>Slovenia</v>
          </cell>
        </row>
        <row r="1017">
          <cell r="B1017" t="e">
            <v>#VALUE!</v>
          </cell>
          <cell r="C1017" t="str">
            <v>Slovenia</v>
          </cell>
        </row>
        <row r="1018">
          <cell r="B1018" t="e">
            <v>#VALUE!</v>
          </cell>
          <cell r="C1018" t="str">
            <v>Slovenia</v>
          </cell>
        </row>
        <row r="1019">
          <cell r="B1019" t="e">
            <v>#VALUE!</v>
          </cell>
          <cell r="C1019" t="str">
            <v>Slovenia</v>
          </cell>
        </row>
        <row r="1020">
          <cell r="B1020" t="e">
            <v>#VALUE!</v>
          </cell>
          <cell r="C1020" t="str">
            <v>Slovenia</v>
          </cell>
        </row>
        <row r="1021">
          <cell r="B1021" t="e">
            <v>#VALUE!</v>
          </cell>
          <cell r="C1021" t="str">
            <v>Slovenia</v>
          </cell>
        </row>
        <row r="1022">
          <cell r="B1022" t="e">
            <v>#VALUE!</v>
          </cell>
          <cell r="C1022" t="str">
            <v>Slovenia</v>
          </cell>
        </row>
        <row r="1023">
          <cell r="B1023" t="e">
            <v>#VALUE!</v>
          </cell>
          <cell r="C1023" t="str">
            <v>Slovenia</v>
          </cell>
        </row>
        <row r="1024">
          <cell r="B1024" t="e">
            <v>#VALUE!</v>
          </cell>
          <cell r="C1024" t="str">
            <v>Slovenia</v>
          </cell>
        </row>
        <row r="1025">
          <cell r="B1025" t="e">
            <v>#VALUE!</v>
          </cell>
          <cell r="C1025" t="str">
            <v>Slovenia</v>
          </cell>
        </row>
        <row r="1026">
          <cell r="B1026">
            <v>0.80516786526729023</v>
          </cell>
          <cell r="C1026" t="str">
            <v>Slovenia</v>
          </cell>
        </row>
        <row r="1027">
          <cell r="B1027">
            <v>0.81381692277007012</v>
          </cell>
          <cell r="C1027" t="str">
            <v>Slovenia</v>
          </cell>
        </row>
        <row r="1028">
          <cell r="B1028">
            <v>0.82246598027285001</v>
          </cell>
          <cell r="C1028" t="str">
            <v>Slovenia</v>
          </cell>
        </row>
        <row r="1029">
          <cell r="B1029">
            <v>0.83111503777562989</v>
          </cell>
          <cell r="C1029" t="str">
            <v>Slovenia</v>
          </cell>
        </row>
        <row r="1030">
          <cell r="B1030">
            <v>0.83976409527840978</v>
          </cell>
          <cell r="C1030" t="str">
            <v>Slovenia</v>
          </cell>
        </row>
        <row r="1031">
          <cell r="B1031">
            <v>0.84841315278118956</v>
          </cell>
          <cell r="C1031" t="str">
            <v>Slovenia</v>
          </cell>
        </row>
        <row r="1032">
          <cell r="B1032">
            <v>0.85541854135648598</v>
          </cell>
          <cell r="C1032" t="str">
            <v>Slovenia</v>
          </cell>
        </row>
        <row r="1033">
          <cell r="B1033">
            <v>0.86242392993178241</v>
          </cell>
          <cell r="C1033" t="str">
            <v>Slovenia</v>
          </cell>
        </row>
        <row r="1034">
          <cell r="B1034">
            <v>0.86942931850707883</v>
          </cell>
          <cell r="C1034" t="str">
            <v>Slovenia</v>
          </cell>
        </row>
        <row r="1035">
          <cell r="B1035">
            <v>0.87643470708237536</v>
          </cell>
          <cell r="C1035" t="str">
            <v>Slovenia</v>
          </cell>
        </row>
        <row r="1036">
          <cell r="B1036">
            <v>497340489.778907</v>
          </cell>
          <cell r="C1036" t="str">
            <v>Finland</v>
          </cell>
        </row>
        <row r="1037">
          <cell r="B1037">
            <v>0.72765496916686967</v>
          </cell>
          <cell r="C1037" t="str">
            <v>Finland</v>
          </cell>
        </row>
        <row r="1038">
          <cell r="B1038" t="str">
            <v>Canada</v>
          </cell>
          <cell r="C1038" t="str">
            <v>Finland</v>
          </cell>
        </row>
        <row r="1039">
          <cell r="B1039">
            <v>497340489.778907</v>
          </cell>
          <cell r="C1039" t="str">
            <v>Finland</v>
          </cell>
        </row>
        <row r="1040">
          <cell r="B1040">
            <v>0.73807767982197348</v>
          </cell>
          <cell r="C1040" t="str">
            <v>Finland</v>
          </cell>
        </row>
        <row r="1041">
          <cell r="B1041">
            <v>0</v>
          </cell>
          <cell r="C1041" t="str">
            <v>Finland</v>
          </cell>
        </row>
        <row r="1042">
          <cell r="B1042">
            <v>0.7450261535920415</v>
          </cell>
          <cell r="C1042" t="str">
            <v>Finland</v>
          </cell>
        </row>
        <row r="1043">
          <cell r="B1043">
            <v>0.74850039047707639</v>
          </cell>
          <cell r="C1043" t="str">
            <v>Finland</v>
          </cell>
        </row>
        <row r="1044">
          <cell r="B1044">
            <v>0.7519746273621104</v>
          </cell>
          <cell r="C1044" t="str">
            <v>Finland</v>
          </cell>
        </row>
        <row r="1045">
          <cell r="B1045">
            <v>0.7554488642471453</v>
          </cell>
          <cell r="C1045" t="str">
            <v>Finland</v>
          </cell>
        </row>
        <row r="1046">
          <cell r="B1046">
            <v>0.75892310113217953</v>
          </cell>
          <cell r="C1046" t="str">
            <v>Finland</v>
          </cell>
        </row>
        <row r="1047">
          <cell r="B1047">
            <v>0.76239733801721388</v>
          </cell>
          <cell r="C1047" t="str">
            <v>Finland</v>
          </cell>
        </row>
        <row r="1048">
          <cell r="B1048">
            <v>0.76587157490224822</v>
          </cell>
          <cell r="C1048" t="str">
            <v>Finland</v>
          </cell>
        </row>
        <row r="1049">
          <cell r="B1049">
            <v>0.76934581178728256</v>
          </cell>
          <cell r="C1049" t="str">
            <v>Finland</v>
          </cell>
        </row>
        <row r="1050">
          <cell r="B1050">
            <v>0.77282004867231691</v>
          </cell>
          <cell r="C1050" t="str">
            <v>Finland</v>
          </cell>
        </row>
        <row r="1051">
          <cell r="B1051">
            <v>0.77629428555735125</v>
          </cell>
          <cell r="C1051" t="str">
            <v>Finland</v>
          </cell>
        </row>
        <row r="1052">
          <cell r="B1052">
            <v>0.77976852244238559</v>
          </cell>
          <cell r="C1052" t="str">
            <v>Finland</v>
          </cell>
        </row>
        <row r="1053">
          <cell r="B1053">
            <v>0.78324275932741994</v>
          </cell>
          <cell r="C1053" t="str">
            <v>Finland</v>
          </cell>
        </row>
        <row r="1054">
          <cell r="B1054">
            <v>0.78671699621245428</v>
          </cell>
          <cell r="C1054" t="str">
            <v>Finland</v>
          </cell>
        </row>
        <row r="1055">
          <cell r="B1055">
            <v>0.79019123309748862</v>
          </cell>
          <cell r="C1055" t="str">
            <v>Finland</v>
          </cell>
        </row>
        <row r="1056">
          <cell r="B1056">
            <v>0.79366546998252341</v>
          </cell>
          <cell r="C1056" t="str">
            <v>Finland</v>
          </cell>
        </row>
        <row r="1057">
          <cell r="B1057">
            <v>0.79797835190650024</v>
          </cell>
          <cell r="C1057" t="str">
            <v>Finland</v>
          </cell>
        </row>
        <row r="1058">
          <cell r="B1058">
            <v>0.80229123383047707</v>
          </cell>
          <cell r="C1058" t="str">
            <v>Finland</v>
          </cell>
        </row>
        <row r="1059">
          <cell r="B1059">
            <v>0.8066041157544539</v>
          </cell>
          <cell r="C1059" t="str">
            <v>Finland</v>
          </cell>
        </row>
        <row r="1060">
          <cell r="B1060">
            <v>0.81091699767843073</v>
          </cell>
          <cell r="C1060" t="str">
            <v>Finland</v>
          </cell>
        </row>
        <row r="1061">
          <cell r="B1061">
            <v>0.81522987960240756</v>
          </cell>
          <cell r="C1061" t="str">
            <v>Finland</v>
          </cell>
        </row>
        <row r="1062">
          <cell r="B1062">
            <v>0.81954276152638439</v>
          </cell>
          <cell r="C1062" t="str">
            <v>Finland</v>
          </cell>
        </row>
        <row r="1063">
          <cell r="B1063">
            <v>0.82385564345036122</v>
          </cell>
          <cell r="C1063" t="str">
            <v>Finland</v>
          </cell>
        </row>
        <row r="1064">
          <cell r="B1064">
            <v>0.82816852537433805</v>
          </cell>
          <cell r="C1064" t="str">
            <v>Finland</v>
          </cell>
        </row>
        <row r="1065">
          <cell r="B1065">
            <v>0.83248140729831488</v>
          </cell>
          <cell r="C1065" t="str">
            <v>Finland</v>
          </cell>
        </row>
        <row r="1066">
          <cell r="B1066">
            <v>0.83679428922229127</v>
          </cell>
          <cell r="C1066" t="str">
            <v>Finland</v>
          </cell>
        </row>
        <row r="1067">
          <cell r="B1067">
            <v>0.84434636576346733</v>
          </cell>
          <cell r="C1067" t="str">
            <v>Finland</v>
          </cell>
        </row>
        <row r="1068">
          <cell r="B1068">
            <v>0.8518984423046434</v>
          </cell>
          <cell r="C1068" t="str">
            <v>Finland</v>
          </cell>
        </row>
        <row r="1069">
          <cell r="B1069">
            <v>0.85945051884581947</v>
          </cell>
          <cell r="C1069" t="str">
            <v>Finland</v>
          </cell>
        </row>
        <row r="1070">
          <cell r="B1070">
            <v>0.86700259538699553</v>
          </cell>
          <cell r="C1070" t="str">
            <v>Finland</v>
          </cell>
        </row>
        <row r="1071">
          <cell r="B1071">
            <v>0.87455467192817182</v>
          </cell>
          <cell r="C1071" t="str">
            <v>Finland</v>
          </cell>
        </row>
        <row r="1072">
          <cell r="B1072">
            <v>0.87526856693813593</v>
          </cell>
          <cell r="C1072" t="str">
            <v>Finland</v>
          </cell>
        </row>
        <row r="1073">
          <cell r="B1073">
            <v>0.87598246194810003</v>
          </cell>
          <cell r="C1073" t="str">
            <v>Finland</v>
          </cell>
        </row>
        <row r="1074">
          <cell r="B1074">
            <v>0.87669635695806414</v>
          </cell>
          <cell r="C1074" t="str">
            <v>Finland</v>
          </cell>
        </row>
        <row r="1075">
          <cell r="B1075">
            <v>0.87741025196802835</v>
          </cell>
          <cell r="C1075" t="str">
            <v>Finland</v>
          </cell>
        </row>
        <row r="1076">
          <cell r="B1076">
            <v>35408261.014229</v>
          </cell>
          <cell r="C1076" t="str">
            <v>Spain</v>
          </cell>
        </row>
        <row r="1077">
          <cell r="B1077">
            <v>0.63932256637643015</v>
          </cell>
          <cell r="C1077" t="str">
            <v>Spain</v>
          </cell>
        </row>
        <row r="1078">
          <cell r="B1078" t="str">
            <v>Central African Republic</v>
          </cell>
          <cell r="C1078" t="str">
            <v>Spain</v>
          </cell>
        </row>
        <row r="1079">
          <cell r="B1079">
            <v>35408261.014229</v>
          </cell>
          <cell r="C1079" t="str">
            <v>Spain</v>
          </cell>
        </row>
        <row r="1080">
          <cell r="B1080">
            <v>0.65671267441638825</v>
          </cell>
          <cell r="C1080" t="str">
            <v>Spain</v>
          </cell>
        </row>
        <row r="1081">
          <cell r="B1081">
            <v>0</v>
          </cell>
          <cell r="C1081" t="str">
            <v>Spain</v>
          </cell>
        </row>
        <row r="1082">
          <cell r="B1082">
            <v>0.66830607977635914</v>
          </cell>
          <cell r="C1082" t="str">
            <v>Spain</v>
          </cell>
        </row>
        <row r="1083">
          <cell r="B1083">
            <v>0.67410278245634458</v>
          </cell>
          <cell r="C1083" t="str">
            <v>Spain</v>
          </cell>
        </row>
        <row r="1084">
          <cell r="B1084">
            <v>0.67989948513633003</v>
          </cell>
          <cell r="C1084" t="str">
            <v>Spain</v>
          </cell>
        </row>
        <row r="1085">
          <cell r="B1085">
            <v>0.68569618781631547</v>
          </cell>
          <cell r="C1085" t="str">
            <v>Spain</v>
          </cell>
        </row>
        <row r="1086">
          <cell r="B1086">
            <v>0.69149289049630158</v>
          </cell>
          <cell r="C1086" t="str">
            <v>Spain</v>
          </cell>
        </row>
        <row r="1087">
          <cell r="B1087">
            <v>0.69728959317628725</v>
          </cell>
          <cell r="C1087" t="str">
            <v>Spain</v>
          </cell>
        </row>
        <row r="1088">
          <cell r="B1088">
            <v>0.70308629585627291</v>
          </cell>
          <cell r="C1088" t="str">
            <v>Spain</v>
          </cell>
        </row>
        <row r="1089">
          <cell r="B1089">
            <v>0.70888299853625858</v>
          </cell>
          <cell r="C1089" t="str">
            <v>Spain</v>
          </cell>
        </row>
        <row r="1090">
          <cell r="B1090">
            <v>0.71467970121624425</v>
          </cell>
          <cell r="C1090" t="str">
            <v>Spain</v>
          </cell>
        </row>
        <row r="1091">
          <cell r="B1091">
            <v>0.72047640389622991</v>
          </cell>
          <cell r="C1091" t="str">
            <v>Spain</v>
          </cell>
        </row>
        <row r="1092">
          <cell r="B1092">
            <v>0.72627310657621558</v>
          </cell>
          <cell r="C1092" t="str">
            <v>Spain</v>
          </cell>
        </row>
        <row r="1093">
          <cell r="B1093">
            <v>0.73206980925620124</v>
          </cell>
          <cell r="C1093" t="str">
            <v>Spain</v>
          </cell>
        </row>
        <row r="1094">
          <cell r="B1094">
            <v>0.73786651193618691</v>
          </cell>
          <cell r="C1094" t="str">
            <v>Spain</v>
          </cell>
        </row>
        <row r="1095">
          <cell r="B1095">
            <v>0.74366321461617257</v>
          </cell>
          <cell r="C1095" t="str">
            <v>Spain</v>
          </cell>
        </row>
        <row r="1096">
          <cell r="B1096">
            <v>0.7494599172961578</v>
          </cell>
          <cell r="C1096" t="str">
            <v>Spain</v>
          </cell>
        </row>
        <row r="1097">
          <cell r="B1097">
            <v>0.75838624525667808</v>
          </cell>
          <cell r="C1097" t="str">
            <v>Spain</v>
          </cell>
        </row>
        <row r="1098">
          <cell r="B1098">
            <v>0.76731257321719837</v>
          </cell>
          <cell r="C1098" t="str">
            <v>Spain</v>
          </cell>
        </row>
        <row r="1099">
          <cell r="B1099">
            <v>0.77623890117771865</v>
          </cell>
          <cell r="C1099" t="str">
            <v>Spain</v>
          </cell>
        </row>
        <row r="1100">
          <cell r="B1100">
            <v>0.78516522913823894</v>
          </cell>
          <cell r="C1100" t="str">
            <v>Spain</v>
          </cell>
        </row>
        <row r="1101">
          <cell r="B1101">
            <v>0.79409155709875923</v>
          </cell>
          <cell r="C1101" t="str">
            <v>Spain</v>
          </cell>
        </row>
        <row r="1102">
          <cell r="B1102">
            <v>0.80301788505927951</v>
          </cell>
          <cell r="C1102" t="str">
            <v>Spain</v>
          </cell>
        </row>
        <row r="1103">
          <cell r="B1103">
            <v>0.8119442130197998</v>
          </cell>
          <cell r="C1103" t="str">
            <v>Spain</v>
          </cell>
        </row>
        <row r="1104">
          <cell r="B1104">
            <v>0.82087054098032008</v>
          </cell>
          <cell r="C1104" t="str">
            <v>Spain</v>
          </cell>
        </row>
        <row r="1105">
          <cell r="B1105">
            <v>0.82979686894084037</v>
          </cell>
          <cell r="C1105" t="str">
            <v>Spain</v>
          </cell>
        </row>
        <row r="1106">
          <cell r="B1106">
            <v>0.83872319690136066</v>
          </cell>
          <cell r="C1106" t="str">
            <v>Spain</v>
          </cell>
        </row>
        <row r="1107">
          <cell r="B1107">
            <v>0.84245489551463371</v>
          </cell>
          <cell r="C1107" t="str">
            <v>Spain</v>
          </cell>
        </row>
        <row r="1108">
          <cell r="B1108">
            <v>0.84618659412790675</v>
          </cell>
          <cell r="C1108" t="str">
            <v>Spain</v>
          </cell>
        </row>
        <row r="1109">
          <cell r="B1109">
            <v>0.8499182927411798</v>
          </cell>
          <cell r="C1109" t="str">
            <v>Spain</v>
          </cell>
        </row>
        <row r="1110">
          <cell r="B1110">
            <v>0.85364999135445285</v>
          </cell>
          <cell r="C1110" t="str">
            <v>Spain</v>
          </cell>
        </row>
        <row r="1111">
          <cell r="B1111">
            <v>0.85738168996772612</v>
          </cell>
          <cell r="C1111" t="str">
            <v>Spain</v>
          </cell>
        </row>
        <row r="1112">
          <cell r="B1112">
            <v>0.86143007914792424</v>
          </cell>
          <cell r="C1112" t="str">
            <v>Spain</v>
          </cell>
        </row>
        <row r="1113">
          <cell r="B1113">
            <v>0.86547846832812236</v>
          </cell>
          <cell r="C1113" t="str">
            <v>Spain</v>
          </cell>
        </row>
        <row r="1114">
          <cell r="B1114">
            <v>0.86952685750832048</v>
          </cell>
          <cell r="C1114" t="str">
            <v>Spain</v>
          </cell>
        </row>
        <row r="1115">
          <cell r="B1115">
            <v>0.8735752466885186</v>
          </cell>
          <cell r="C1115" t="str">
            <v>Spain</v>
          </cell>
        </row>
        <row r="1116">
          <cell r="B1116">
            <v>33750356.424163498</v>
          </cell>
          <cell r="C1116" t="str">
            <v>Italy</v>
          </cell>
        </row>
        <row r="1117">
          <cell r="B1117">
            <v>0.67394848195919366</v>
          </cell>
          <cell r="C1117" t="str">
            <v>Italy</v>
          </cell>
        </row>
        <row r="1118">
          <cell r="B1118" t="str">
            <v>Chad</v>
          </cell>
          <cell r="C1118" t="str">
            <v>Italy</v>
          </cell>
        </row>
        <row r="1119">
          <cell r="B1119">
            <v>33750356.424163498</v>
          </cell>
          <cell r="C1119" t="str">
            <v>Italy</v>
          </cell>
        </row>
        <row r="1120">
          <cell r="B1120">
            <v>0.68815237103934201</v>
          </cell>
          <cell r="C1120" t="str">
            <v>Italy</v>
          </cell>
        </row>
        <row r="1121">
          <cell r="B1121">
            <v>0</v>
          </cell>
          <cell r="C1121" t="str">
            <v>Italy</v>
          </cell>
        </row>
        <row r="1122">
          <cell r="B1122">
            <v>0.69762163042610759</v>
          </cell>
          <cell r="C1122" t="str">
            <v>Italy</v>
          </cell>
        </row>
        <row r="1123">
          <cell r="B1123">
            <v>0.7023562601194886</v>
          </cell>
          <cell r="C1123" t="str">
            <v>Italy</v>
          </cell>
        </row>
        <row r="1124">
          <cell r="B1124">
            <v>0.70709088981287138</v>
          </cell>
          <cell r="C1124" t="str">
            <v>Italy</v>
          </cell>
        </row>
        <row r="1125">
          <cell r="B1125">
            <v>0.71182551950625417</v>
          </cell>
          <cell r="C1125" t="str">
            <v>Italy</v>
          </cell>
        </row>
        <row r="1126">
          <cell r="B1126">
            <v>0.71656014919963884</v>
          </cell>
          <cell r="C1126" t="str">
            <v>Italy</v>
          </cell>
        </row>
        <row r="1127">
          <cell r="B1127">
            <v>0.7212947788930214</v>
          </cell>
          <cell r="C1127" t="str">
            <v>Italy</v>
          </cell>
        </row>
        <row r="1128">
          <cell r="B1128">
            <v>0.72602940858640397</v>
          </cell>
          <cell r="C1128" t="str">
            <v>Italy</v>
          </cell>
        </row>
        <row r="1129">
          <cell r="B1129">
            <v>0.73076403827978653</v>
          </cell>
          <cell r="C1129" t="str">
            <v>Italy</v>
          </cell>
        </row>
        <row r="1130">
          <cell r="B1130">
            <v>0.7354986679731691</v>
          </cell>
          <cell r="C1130" t="str">
            <v>Italy</v>
          </cell>
        </row>
        <row r="1131">
          <cell r="B1131">
            <v>0.74023329766655166</v>
          </cell>
          <cell r="C1131" t="str">
            <v>Italy</v>
          </cell>
        </row>
        <row r="1132">
          <cell r="B1132">
            <v>0.74496792735993422</v>
          </cell>
          <cell r="C1132" t="str">
            <v>Italy</v>
          </cell>
        </row>
        <row r="1133">
          <cell r="B1133">
            <v>0.74970255705331679</v>
          </cell>
          <cell r="C1133" t="str">
            <v>Italy</v>
          </cell>
        </row>
        <row r="1134">
          <cell r="B1134">
            <v>0.75443718674669935</v>
          </cell>
          <cell r="C1134" t="str">
            <v>Italy</v>
          </cell>
        </row>
        <row r="1135">
          <cell r="B1135">
            <v>0.75917181644008191</v>
          </cell>
          <cell r="C1135" t="str">
            <v>Italy</v>
          </cell>
        </row>
        <row r="1136">
          <cell r="B1136">
            <v>0.7639064461334647</v>
          </cell>
          <cell r="C1136" t="str">
            <v>Italy</v>
          </cell>
        </row>
        <row r="1137">
          <cell r="B1137">
            <v>0.77004696182394827</v>
          </cell>
          <cell r="C1137" t="str">
            <v>Italy</v>
          </cell>
        </row>
        <row r="1138">
          <cell r="B1138">
            <v>0.77618747751443185</v>
          </cell>
          <cell r="C1138" t="str">
            <v>Italy</v>
          </cell>
        </row>
        <row r="1139">
          <cell r="B1139">
            <v>0.78232799320491542</v>
          </cell>
          <cell r="C1139" t="str">
            <v>Italy</v>
          </cell>
        </row>
        <row r="1140">
          <cell r="B1140">
            <v>0.78846850889539899</v>
          </cell>
          <cell r="C1140" t="str">
            <v>Italy</v>
          </cell>
        </row>
        <row r="1141">
          <cell r="B1141">
            <v>0.79460902458588256</v>
          </cell>
          <cell r="C1141" t="str">
            <v>Italy</v>
          </cell>
        </row>
        <row r="1142">
          <cell r="B1142">
            <v>0.80074954027636613</v>
          </cell>
          <cell r="C1142" t="str">
            <v>Italy</v>
          </cell>
        </row>
        <row r="1143">
          <cell r="B1143">
            <v>0.80689005596684971</v>
          </cell>
          <cell r="C1143" t="str">
            <v>Italy</v>
          </cell>
        </row>
        <row r="1144">
          <cell r="B1144">
            <v>0.81303057165733328</v>
          </cell>
          <cell r="C1144" t="str">
            <v>Italy</v>
          </cell>
        </row>
        <row r="1145">
          <cell r="B1145">
            <v>0.81917108734781685</v>
          </cell>
          <cell r="C1145" t="str">
            <v>Italy</v>
          </cell>
        </row>
        <row r="1146">
          <cell r="B1146">
            <v>0.82531160303830042</v>
          </cell>
          <cell r="C1146" t="str">
            <v>Italy</v>
          </cell>
        </row>
        <row r="1147">
          <cell r="B1147">
            <v>0.8324458417785191</v>
          </cell>
          <cell r="C1147" t="str">
            <v>Italy</v>
          </cell>
        </row>
        <row r="1148">
          <cell r="B1148">
            <v>0.83958008051873778</v>
          </cell>
          <cell r="C1148" t="str">
            <v>Italy</v>
          </cell>
        </row>
        <row r="1149">
          <cell r="B1149">
            <v>0.84671431925895646</v>
          </cell>
          <cell r="C1149" t="str">
            <v>Italy</v>
          </cell>
        </row>
        <row r="1150">
          <cell r="B1150">
            <v>0.85384855799917514</v>
          </cell>
          <cell r="C1150" t="str">
            <v>Italy</v>
          </cell>
        </row>
        <row r="1151">
          <cell r="B1151">
            <v>0.86098279673939404</v>
          </cell>
          <cell r="C1151" t="str">
            <v>Italy</v>
          </cell>
        </row>
        <row r="1152">
          <cell r="B1152">
            <v>0.86329774421824124</v>
          </cell>
          <cell r="C1152" t="str">
            <v>Italy</v>
          </cell>
        </row>
        <row r="1153">
          <cell r="B1153">
            <v>0.86561269169708843</v>
          </cell>
          <cell r="C1153" t="str">
            <v>Italy</v>
          </cell>
        </row>
        <row r="1154">
          <cell r="B1154">
            <v>0.86792763917593563</v>
          </cell>
          <cell r="C1154" t="str">
            <v>Italy</v>
          </cell>
        </row>
        <row r="1155">
          <cell r="B1155">
            <v>0.87024258665478293</v>
          </cell>
          <cell r="C1155" t="str">
            <v>Italy</v>
          </cell>
        </row>
        <row r="1156">
          <cell r="B1156">
            <v>1180246868.6617301</v>
          </cell>
          <cell r="C1156" t="str">
            <v>Luxembourg</v>
          </cell>
        </row>
        <row r="1157">
          <cell r="B1157">
            <v>0.67423641129191303</v>
          </cell>
          <cell r="C1157" t="str">
            <v>Luxembourg</v>
          </cell>
        </row>
        <row r="1158">
          <cell r="B1158" t="str">
            <v>China</v>
          </cell>
          <cell r="C1158" t="str">
            <v>Luxembourg</v>
          </cell>
        </row>
        <row r="1159">
          <cell r="B1159">
            <v>1180246868.6617301</v>
          </cell>
          <cell r="C1159" t="str">
            <v>Luxembourg</v>
          </cell>
        </row>
        <row r="1160">
          <cell r="B1160">
            <v>0.69219820666366338</v>
          </cell>
          <cell r="C1160" t="str">
            <v>Luxembourg</v>
          </cell>
        </row>
        <row r="1161">
          <cell r="B1161">
            <v>0</v>
          </cell>
          <cell r="C1161" t="str">
            <v>Luxembourg</v>
          </cell>
        </row>
        <row r="1162">
          <cell r="B1162">
            <v>0.70417273691149695</v>
          </cell>
          <cell r="C1162" t="str">
            <v>Luxembourg</v>
          </cell>
        </row>
        <row r="1163">
          <cell r="B1163">
            <v>0.71016000203541374</v>
          </cell>
          <cell r="C1163" t="str">
            <v>Luxembourg</v>
          </cell>
        </row>
        <row r="1164">
          <cell r="B1164">
            <v>0.71614726715933053</v>
          </cell>
          <cell r="C1164" t="str">
            <v>Luxembourg</v>
          </cell>
        </row>
        <row r="1165">
          <cell r="B1165">
            <v>0.72213453228324731</v>
          </cell>
          <cell r="C1165" t="str">
            <v>Luxembourg</v>
          </cell>
        </row>
        <row r="1166">
          <cell r="B1166">
            <v>0.72812179740716221</v>
          </cell>
          <cell r="C1166" t="str">
            <v>Luxembourg</v>
          </cell>
        </row>
        <row r="1167">
          <cell r="B1167">
            <v>0.73410906253107888</v>
          </cell>
          <cell r="C1167" t="str">
            <v>Luxembourg</v>
          </cell>
        </row>
        <row r="1168">
          <cell r="B1168">
            <v>0.74009632765499556</v>
          </cell>
          <cell r="C1168" t="str">
            <v>Luxembourg</v>
          </cell>
        </row>
        <row r="1169">
          <cell r="B1169">
            <v>0.74608359277891223</v>
          </cell>
          <cell r="C1169" t="str">
            <v>Luxembourg</v>
          </cell>
        </row>
        <row r="1170">
          <cell r="B1170">
            <v>0.7520708579028289</v>
          </cell>
          <cell r="C1170" t="str">
            <v>Luxembourg</v>
          </cell>
        </row>
        <row r="1171">
          <cell r="B1171">
            <v>0.75805812302674558</v>
          </cell>
          <cell r="C1171" t="str">
            <v>Luxembourg</v>
          </cell>
        </row>
        <row r="1172">
          <cell r="B1172">
            <v>0.76404538815066225</v>
          </cell>
          <cell r="C1172" t="str">
            <v>Luxembourg</v>
          </cell>
        </row>
        <row r="1173">
          <cell r="B1173">
            <v>0.77003265327457893</v>
          </cell>
          <cell r="C1173" t="str">
            <v>Luxembourg</v>
          </cell>
        </row>
        <row r="1174">
          <cell r="B1174">
            <v>0.7760199183984956</v>
          </cell>
          <cell r="C1174" t="str">
            <v>Luxembourg</v>
          </cell>
        </row>
        <row r="1175">
          <cell r="B1175">
            <v>0.78200718352241227</v>
          </cell>
          <cell r="C1175" t="str">
            <v>Luxembourg</v>
          </cell>
        </row>
        <row r="1176">
          <cell r="B1176">
            <v>0.78799444864632939</v>
          </cell>
          <cell r="C1176" t="str">
            <v>Luxembourg</v>
          </cell>
        </row>
        <row r="1177">
          <cell r="B1177">
            <v>0.79457088548055543</v>
          </cell>
          <cell r="C1177" t="str">
            <v>Luxembourg</v>
          </cell>
        </row>
        <row r="1178">
          <cell r="B1178">
            <v>0.80114732231478147</v>
          </cell>
          <cell r="C1178" t="str">
            <v>Luxembourg</v>
          </cell>
        </row>
        <row r="1179">
          <cell r="B1179">
            <v>0.80772375914900751</v>
          </cell>
          <cell r="C1179" t="str">
            <v>Luxembourg</v>
          </cell>
        </row>
        <row r="1180">
          <cell r="B1180">
            <v>0.81430019598323355</v>
          </cell>
          <cell r="C1180" t="str">
            <v>Luxembourg</v>
          </cell>
        </row>
        <row r="1181">
          <cell r="B1181">
            <v>0.82087663281745959</v>
          </cell>
          <cell r="C1181" t="str">
            <v>Luxembourg</v>
          </cell>
        </row>
        <row r="1182">
          <cell r="B1182">
            <v>0.82745306965168564</v>
          </cell>
          <cell r="C1182" t="str">
            <v>Luxembourg</v>
          </cell>
        </row>
        <row r="1183">
          <cell r="B1183">
            <v>0.83402950648591168</v>
          </cell>
          <cell r="C1183" t="str">
            <v>Luxembourg</v>
          </cell>
        </row>
        <row r="1184">
          <cell r="B1184">
            <v>0.84060594332013772</v>
          </cell>
          <cell r="C1184" t="str">
            <v>Luxembourg</v>
          </cell>
        </row>
        <row r="1185">
          <cell r="B1185">
            <v>0.84718238015436376</v>
          </cell>
          <cell r="C1185" t="str">
            <v>Luxembourg</v>
          </cell>
        </row>
        <row r="1186">
          <cell r="B1186">
            <v>0.85375881698858946</v>
          </cell>
          <cell r="C1186" t="str">
            <v>Luxembourg</v>
          </cell>
        </row>
        <row r="1187">
          <cell r="B1187">
            <v>0.85603410635574295</v>
          </cell>
          <cell r="C1187" t="str">
            <v>Luxembourg</v>
          </cell>
        </row>
        <row r="1188">
          <cell r="B1188">
            <v>0.85830939572289644</v>
          </cell>
          <cell r="C1188" t="str">
            <v>Luxembourg</v>
          </cell>
        </row>
        <row r="1189">
          <cell r="B1189">
            <v>0.86058468509004993</v>
          </cell>
          <cell r="C1189" t="str">
            <v>Luxembourg</v>
          </cell>
        </row>
        <row r="1190">
          <cell r="B1190">
            <v>0.86285997445720342</v>
          </cell>
          <cell r="C1190" t="str">
            <v>Luxembourg</v>
          </cell>
        </row>
        <row r="1191">
          <cell r="B1191">
            <v>0.86513526382435701</v>
          </cell>
          <cell r="C1191" t="str">
            <v>Luxembourg</v>
          </cell>
        </row>
        <row r="1192">
          <cell r="B1192">
            <v>0.86456009942137135</v>
          </cell>
          <cell r="C1192" t="str">
            <v>Luxembourg</v>
          </cell>
        </row>
        <row r="1193">
          <cell r="B1193">
            <v>0.86398493501838569</v>
          </cell>
          <cell r="C1193" t="str">
            <v>Luxembourg</v>
          </cell>
        </row>
        <row r="1194">
          <cell r="B1194">
            <v>0.86340977061540003</v>
          </cell>
          <cell r="C1194" t="str">
            <v>Luxembourg</v>
          </cell>
        </row>
        <row r="1195">
          <cell r="B1195">
            <v>0.86283460621241459</v>
          </cell>
          <cell r="C1195" t="str">
            <v>Luxembourg</v>
          </cell>
        </row>
        <row r="1196">
          <cell r="B1196">
            <v>46796133.358334102</v>
          </cell>
          <cell r="C1196" t="str">
            <v>Singapore</v>
          </cell>
        </row>
        <row r="1197">
          <cell r="B1197" t="e">
            <v>#VALUE!</v>
          </cell>
          <cell r="C1197" t="str">
            <v>Singapore</v>
          </cell>
        </row>
        <row r="1198">
          <cell r="B1198" t="str">
            <v>Congo</v>
          </cell>
          <cell r="C1198" t="str">
            <v>Singapore</v>
          </cell>
        </row>
        <row r="1199">
          <cell r="B1199">
            <v>46796133.358334102</v>
          </cell>
          <cell r="C1199" t="str">
            <v>Singapore</v>
          </cell>
        </row>
        <row r="1200">
          <cell r="B1200" t="e">
            <v>#VALUE!</v>
          </cell>
          <cell r="C1200" t="str">
            <v>Singapore</v>
          </cell>
        </row>
        <row r="1201">
          <cell r="B1201">
            <v>0</v>
          </cell>
          <cell r="C1201" t="str">
            <v>Singapore</v>
          </cell>
        </row>
        <row r="1202">
          <cell r="B1202" t="e">
            <v>#VALUE!</v>
          </cell>
          <cell r="C1202" t="str">
            <v>Singapore</v>
          </cell>
        </row>
        <row r="1203">
          <cell r="B1203" t="e">
            <v>#VALUE!</v>
          </cell>
          <cell r="C1203" t="str">
            <v>Singapore</v>
          </cell>
        </row>
        <row r="1204">
          <cell r="B1204" t="e">
            <v>#VALUE!</v>
          </cell>
          <cell r="C1204" t="str">
            <v>Singapore</v>
          </cell>
        </row>
        <row r="1205">
          <cell r="B1205" t="e">
            <v>#VALUE!</v>
          </cell>
          <cell r="C1205" t="str">
            <v>Singapore</v>
          </cell>
        </row>
        <row r="1206">
          <cell r="B1206" t="str">
            <v>..</v>
          </cell>
          <cell r="C1206" t="str">
            <v>Singapore</v>
          </cell>
        </row>
        <row r="1207">
          <cell r="B1207" t="e">
            <v>#VALUE!</v>
          </cell>
          <cell r="C1207" t="str">
            <v>Singapore</v>
          </cell>
        </row>
        <row r="1208">
          <cell r="B1208" t="e">
            <v>#VALUE!</v>
          </cell>
          <cell r="C1208" t="str">
            <v>Singapore</v>
          </cell>
        </row>
        <row r="1209">
          <cell r="B1209" t="e">
            <v>#VALUE!</v>
          </cell>
          <cell r="C1209" t="str">
            <v>Singapore</v>
          </cell>
        </row>
        <row r="1210">
          <cell r="B1210" t="e">
            <v>#VALUE!</v>
          </cell>
          <cell r="C1210" t="str">
            <v>Singapore</v>
          </cell>
        </row>
        <row r="1211">
          <cell r="B1211" t="e">
            <v>#VALUE!</v>
          </cell>
          <cell r="C1211" t="str">
            <v>Singapore</v>
          </cell>
        </row>
        <row r="1212">
          <cell r="B1212" t="e">
            <v>#VALUE!</v>
          </cell>
          <cell r="C1212" t="str">
            <v>Singapore</v>
          </cell>
        </row>
        <row r="1213">
          <cell r="B1213" t="e">
            <v>#VALUE!</v>
          </cell>
          <cell r="C1213" t="str">
            <v>Singapore</v>
          </cell>
        </row>
        <row r="1214">
          <cell r="B1214" t="e">
            <v>#VALUE!</v>
          </cell>
          <cell r="C1214" t="str">
            <v>Singapore</v>
          </cell>
        </row>
        <row r="1215">
          <cell r="B1215" t="e">
            <v>#VALUE!</v>
          </cell>
          <cell r="C1215" t="str">
            <v>Singapore</v>
          </cell>
        </row>
        <row r="1216">
          <cell r="B1216" t="str">
            <v>..</v>
          </cell>
          <cell r="C1216" t="str">
            <v>Singapore</v>
          </cell>
        </row>
        <row r="1217">
          <cell r="B1217" t="e">
            <v>#VALUE!</v>
          </cell>
          <cell r="C1217" t="str">
            <v>Singapore</v>
          </cell>
        </row>
        <row r="1218">
          <cell r="B1218" t="e">
            <v>#VALUE!</v>
          </cell>
          <cell r="C1218" t="str">
            <v>Singapore</v>
          </cell>
        </row>
        <row r="1219">
          <cell r="B1219" t="e">
            <v>#VALUE!</v>
          </cell>
          <cell r="C1219" t="str">
            <v>Singapore</v>
          </cell>
        </row>
        <row r="1220">
          <cell r="B1220" t="e">
            <v>#VALUE!</v>
          </cell>
          <cell r="C1220" t="str">
            <v>Singapore</v>
          </cell>
        </row>
        <row r="1221">
          <cell r="B1221" t="e">
            <v>#VALUE!</v>
          </cell>
          <cell r="C1221" t="str">
            <v>Singapore</v>
          </cell>
        </row>
        <row r="1222">
          <cell r="B1222" t="e">
            <v>#VALUE!</v>
          </cell>
          <cell r="C1222" t="str">
            <v>Singapore</v>
          </cell>
        </row>
        <row r="1223">
          <cell r="B1223" t="e">
            <v>#VALUE!</v>
          </cell>
          <cell r="C1223" t="str">
            <v>Singapore</v>
          </cell>
        </row>
        <row r="1224">
          <cell r="B1224" t="e">
            <v>#VALUE!</v>
          </cell>
          <cell r="C1224" t="str">
            <v>Singapore</v>
          </cell>
        </row>
        <row r="1225">
          <cell r="B1225" t="e">
            <v>#VALUE!</v>
          </cell>
          <cell r="C1225" t="str">
            <v>Singapore</v>
          </cell>
        </row>
        <row r="1226">
          <cell r="B1226">
            <v>0.80095493473508861</v>
          </cell>
          <cell r="C1226" t="str">
            <v>Singapore</v>
          </cell>
        </row>
        <row r="1227">
          <cell r="B1227">
            <v>0.80769976713907699</v>
          </cell>
          <cell r="C1227" t="str">
            <v>Singapore</v>
          </cell>
        </row>
        <row r="1228">
          <cell r="B1228">
            <v>0.81444459954306536</v>
          </cell>
          <cell r="C1228" t="str">
            <v>Singapore</v>
          </cell>
        </row>
        <row r="1229">
          <cell r="B1229">
            <v>0.82118943194705374</v>
          </cell>
          <cell r="C1229" t="str">
            <v>Singapore</v>
          </cell>
        </row>
        <row r="1230">
          <cell r="B1230">
            <v>0.82793426435104212</v>
          </cell>
          <cell r="C1230" t="str">
            <v>Singapore</v>
          </cell>
        </row>
        <row r="1231">
          <cell r="B1231">
            <v>0.83467909675503049</v>
          </cell>
          <cell r="C1231" t="str">
            <v>Singapore</v>
          </cell>
        </row>
        <row r="1232">
          <cell r="B1232">
            <v>0.83992918741025058</v>
          </cell>
          <cell r="C1232" t="str">
            <v>Singapore</v>
          </cell>
        </row>
        <row r="1233">
          <cell r="B1233">
            <v>0.84517927806547066</v>
          </cell>
          <cell r="C1233" t="str">
            <v>Singapore</v>
          </cell>
        </row>
        <row r="1234">
          <cell r="B1234">
            <v>0.85042936872069075</v>
          </cell>
          <cell r="C1234" t="str">
            <v>Singapore</v>
          </cell>
        </row>
        <row r="1235">
          <cell r="B1235">
            <v>0.85567945937591072</v>
          </cell>
          <cell r="C1235" t="str">
            <v>Singapore</v>
          </cell>
        </row>
        <row r="1236">
          <cell r="B1236">
            <v>193952575.20612699</v>
          </cell>
          <cell r="C1236" t="str">
            <v>Czech Republic</v>
          </cell>
        </row>
        <row r="1237">
          <cell r="B1237" t="e">
            <v>#VALUE!</v>
          </cell>
          <cell r="C1237" t="str">
            <v>Czech Republic</v>
          </cell>
        </row>
        <row r="1238">
          <cell r="B1238" t="str">
            <v>Congo, Democratic Republic of</v>
          </cell>
          <cell r="C1238" t="str">
            <v>Czech Republic</v>
          </cell>
        </row>
        <row r="1239">
          <cell r="B1239">
            <v>193952575.20612699</v>
          </cell>
          <cell r="C1239" t="str">
            <v>Czech Republic</v>
          </cell>
        </row>
        <row r="1240">
          <cell r="B1240" t="e">
            <v>#VALUE!</v>
          </cell>
          <cell r="C1240" t="str">
            <v>Czech Republic</v>
          </cell>
        </row>
        <row r="1241">
          <cell r="B1241">
            <v>0</v>
          </cell>
          <cell r="C1241" t="str">
            <v>Czech Republic</v>
          </cell>
        </row>
        <row r="1242">
          <cell r="B1242" t="e">
            <v>#VALUE!</v>
          </cell>
          <cell r="C1242" t="str">
            <v>Czech Republic</v>
          </cell>
        </row>
        <row r="1243">
          <cell r="B1243" t="e">
            <v>#VALUE!</v>
          </cell>
          <cell r="C1243" t="str">
            <v>Czech Republic</v>
          </cell>
        </row>
        <row r="1244">
          <cell r="B1244" t="e">
            <v>#VALUE!</v>
          </cell>
          <cell r="C1244" t="str">
            <v>Czech Republic</v>
          </cell>
        </row>
        <row r="1245">
          <cell r="B1245" t="e">
            <v>#VALUE!</v>
          </cell>
          <cell r="C1245" t="str">
            <v>Czech Republic</v>
          </cell>
        </row>
        <row r="1246">
          <cell r="B1246" t="str">
            <v>..</v>
          </cell>
          <cell r="C1246" t="str">
            <v>Czech Republic</v>
          </cell>
        </row>
        <row r="1247">
          <cell r="B1247" t="e">
            <v>#VALUE!</v>
          </cell>
          <cell r="C1247" t="str">
            <v>Czech Republic</v>
          </cell>
        </row>
        <row r="1248">
          <cell r="B1248" t="e">
            <v>#VALUE!</v>
          </cell>
          <cell r="C1248" t="str">
            <v>Czech Republic</v>
          </cell>
        </row>
        <row r="1249">
          <cell r="B1249" t="e">
            <v>#VALUE!</v>
          </cell>
          <cell r="C1249" t="str">
            <v>Czech Republic</v>
          </cell>
        </row>
        <row r="1250">
          <cell r="B1250" t="e">
            <v>#VALUE!</v>
          </cell>
          <cell r="C1250" t="str">
            <v>Czech Republic</v>
          </cell>
        </row>
        <row r="1251">
          <cell r="B1251" t="e">
            <v>#VALUE!</v>
          </cell>
          <cell r="C1251" t="str">
            <v>Czech Republic</v>
          </cell>
        </row>
        <row r="1252">
          <cell r="B1252" t="e">
            <v>#VALUE!</v>
          </cell>
          <cell r="C1252" t="str">
            <v>Czech Republic</v>
          </cell>
        </row>
        <row r="1253">
          <cell r="B1253" t="e">
            <v>#VALUE!</v>
          </cell>
          <cell r="C1253" t="str">
            <v>Czech Republic</v>
          </cell>
        </row>
        <row r="1254">
          <cell r="B1254" t="e">
            <v>#VALUE!</v>
          </cell>
          <cell r="C1254" t="str">
            <v>Czech Republic</v>
          </cell>
        </row>
        <row r="1255">
          <cell r="B1255" t="e">
            <v>#VALUE!</v>
          </cell>
          <cell r="C1255" t="str">
            <v>Czech Republic</v>
          </cell>
        </row>
        <row r="1256">
          <cell r="B1256" t="str">
            <v>..</v>
          </cell>
          <cell r="C1256" t="str">
            <v>Czech Republic</v>
          </cell>
        </row>
        <row r="1257">
          <cell r="B1257" t="e">
            <v>#VALUE!</v>
          </cell>
          <cell r="C1257" t="str">
            <v>Czech Republic</v>
          </cell>
        </row>
        <row r="1258">
          <cell r="B1258" t="e">
            <v>#VALUE!</v>
          </cell>
          <cell r="C1258" t="str">
            <v>Czech Republic</v>
          </cell>
        </row>
        <row r="1259">
          <cell r="B1259" t="e">
            <v>#VALUE!</v>
          </cell>
          <cell r="C1259" t="str">
            <v>Czech Republic</v>
          </cell>
        </row>
        <row r="1260">
          <cell r="B1260" t="e">
            <v>#VALUE!</v>
          </cell>
          <cell r="C1260" t="str">
            <v>Czech Republic</v>
          </cell>
        </row>
        <row r="1261">
          <cell r="B1261" t="e">
            <v>#VALUE!</v>
          </cell>
          <cell r="C1261" t="str">
            <v>Czech Republic</v>
          </cell>
        </row>
        <row r="1262">
          <cell r="B1262" t="e">
            <v>#VALUE!</v>
          </cell>
          <cell r="C1262" t="str">
            <v>Czech Republic</v>
          </cell>
        </row>
        <row r="1263">
          <cell r="B1263" t="e">
            <v>#VALUE!</v>
          </cell>
          <cell r="C1263" t="str">
            <v>Czech Republic</v>
          </cell>
        </row>
        <row r="1264">
          <cell r="B1264" t="e">
            <v>#VALUE!</v>
          </cell>
          <cell r="C1264" t="str">
            <v>Czech Republic</v>
          </cell>
        </row>
        <row r="1265">
          <cell r="B1265" t="e">
            <v>#VALUE!</v>
          </cell>
          <cell r="C1265" t="str">
            <v>Czech Republic</v>
          </cell>
        </row>
        <row r="1266">
          <cell r="B1266">
            <v>0.81562210119703593</v>
          </cell>
          <cell r="C1266" t="str">
            <v>Czech Republic</v>
          </cell>
        </row>
        <row r="1267">
          <cell r="B1267">
            <v>0.82336696347492089</v>
          </cell>
          <cell r="C1267" t="str">
            <v>Czech Republic</v>
          </cell>
        </row>
        <row r="1268">
          <cell r="B1268">
            <v>0.83111182575280584</v>
          </cell>
          <cell r="C1268" t="str">
            <v>Czech Republic</v>
          </cell>
        </row>
        <row r="1269">
          <cell r="B1269">
            <v>0.8388566880306908</v>
          </cell>
          <cell r="C1269" t="str">
            <v>Czech Republic</v>
          </cell>
        </row>
        <row r="1270">
          <cell r="B1270">
            <v>0.84660155030857576</v>
          </cell>
          <cell r="C1270" t="str">
            <v>Czech Republic</v>
          </cell>
        </row>
        <row r="1271">
          <cell r="B1271">
            <v>0.85434641258646093</v>
          </cell>
          <cell r="C1271" t="str">
            <v>Czech Republic</v>
          </cell>
        </row>
        <row r="1272">
          <cell r="B1272">
            <v>0.85645634932961912</v>
          </cell>
          <cell r="C1272" t="str">
            <v>Czech Republic</v>
          </cell>
        </row>
        <row r="1273">
          <cell r="B1273">
            <v>0.8585662860727773</v>
          </cell>
          <cell r="C1273" t="str">
            <v>Czech Republic</v>
          </cell>
        </row>
        <row r="1274">
          <cell r="B1274">
            <v>0.86067622281593548</v>
          </cell>
          <cell r="C1274" t="str">
            <v>Czech Republic</v>
          </cell>
        </row>
        <row r="1275">
          <cell r="B1275">
            <v>0.86278615955909377</v>
          </cell>
          <cell r="C1275" t="str">
            <v>Czech Republic</v>
          </cell>
        </row>
        <row r="1276">
          <cell r="B1276">
            <v>7246877.4406217104</v>
          </cell>
          <cell r="C1276" t="str">
            <v>United Kingdom</v>
          </cell>
        </row>
        <row r="1277">
          <cell r="B1277">
            <v>0.71401382588822848</v>
          </cell>
          <cell r="C1277" t="str">
            <v>United Kingdom</v>
          </cell>
        </row>
        <row r="1278">
          <cell r="B1278" t="str">
            <v>Costa Rica</v>
          </cell>
          <cell r="C1278" t="str">
            <v>United Kingdom</v>
          </cell>
        </row>
        <row r="1279">
          <cell r="B1279">
            <v>7246877.4406217104</v>
          </cell>
          <cell r="C1279" t="str">
            <v>United Kingdom</v>
          </cell>
        </row>
        <row r="1280">
          <cell r="B1280">
            <v>0.7241418913816382</v>
          </cell>
          <cell r="C1280" t="str">
            <v>United Kingdom</v>
          </cell>
        </row>
        <row r="1281">
          <cell r="B1281">
            <v>0</v>
          </cell>
          <cell r="C1281" t="str">
            <v>United Kingdom</v>
          </cell>
        </row>
        <row r="1282">
          <cell r="B1282">
            <v>0.73089393504391076</v>
          </cell>
          <cell r="C1282" t="str">
            <v>United Kingdom</v>
          </cell>
        </row>
        <row r="1283">
          <cell r="B1283">
            <v>0.73426995687504704</v>
          </cell>
          <cell r="C1283" t="str">
            <v>United Kingdom</v>
          </cell>
        </row>
        <row r="1284">
          <cell r="B1284">
            <v>0.73764597870618331</v>
          </cell>
          <cell r="C1284" t="str">
            <v>United Kingdom</v>
          </cell>
        </row>
        <row r="1285">
          <cell r="B1285">
            <v>0.74102200053732048</v>
          </cell>
          <cell r="C1285" t="str">
            <v>United Kingdom</v>
          </cell>
        </row>
        <row r="1286">
          <cell r="B1286">
            <v>0.74439802236845654</v>
          </cell>
          <cell r="C1286" t="str">
            <v>United Kingdom</v>
          </cell>
        </row>
        <row r="1287">
          <cell r="B1287">
            <v>0.74777404419959304</v>
          </cell>
          <cell r="C1287" t="str">
            <v>United Kingdom</v>
          </cell>
        </row>
        <row r="1288">
          <cell r="B1288">
            <v>0.75115006603072954</v>
          </cell>
          <cell r="C1288" t="str">
            <v>United Kingdom</v>
          </cell>
        </row>
        <row r="1289">
          <cell r="B1289">
            <v>0.75452608786186603</v>
          </cell>
          <cell r="C1289" t="str">
            <v>United Kingdom</v>
          </cell>
        </row>
        <row r="1290">
          <cell r="B1290">
            <v>0.75790210969300253</v>
          </cell>
          <cell r="C1290" t="str">
            <v>United Kingdom</v>
          </cell>
        </row>
        <row r="1291">
          <cell r="B1291">
            <v>0.76127813152413903</v>
          </cell>
          <cell r="C1291" t="str">
            <v>United Kingdom</v>
          </cell>
        </row>
        <row r="1292">
          <cell r="B1292">
            <v>0.76465415335527553</v>
          </cell>
          <cell r="C1292" t="str">
            <v>United Kingdom</v>
          </cell>
        </row>
        <row r="1293">
          <cell r="B1293">
            <v>0.76803017518641203</v>
          </cell>
          <cell r="C1293" t="str">
            <v>United Kingdom</v>
          </cell>
        </row>
        <row r="1294">
          <cell r="B1294">
            <v>0.77140619701754853</v>
          </cell>
          <cell r="C1294" t="str">
            <v>United Kingdom</v>
          </cell>
        </row>
        <row r="1295">
          <cell r="B1295">
            <v>0.77478221884868503</v>
          </cell>
          <cell r="C1295" t="str">
            <v>United Kingdom</v>
          </cell>
        </row>
        <row r="1296">
          <cell r="B1296">
            <v>0.77815824067982153</v>
          </cell>
          <cell r="C1296" t="str">
            <v>United Kingdom</v>
          </cell>
        </row>
        <row r="1297">
          <cell r="B1297">
            <v>0.78359367025956239</v>
          </cell>
          <cell r="C1297" t="str">
            <v>United Kingdom</v>
          </cell>
        </row>
        <row r="1298">
          <cell r="B1298">
            <v>0.78902909983930325</v>
          </cell>
          <cell r="C1298" t="str">
            <v>United Kingdom</v>
          </cell>
        </row>
        <row r="1299">
          <cell r="B1299">
            <v>0.79446452941904411</v>
          </cell>
          <cell r="C1299" t="str">
            <v>United Kingdom</v>
          </cell>
        </row>
        <row r="1300">
          <cell r="B1300">
            <v>0.79989995899878497</v>
          </cell>
          <cell r="C1300" t="str">
            <v>United Kingdom</v>
          </cell>
        </row>
        <row r="1301">
          <cell r="B1301">
            <v>0.80533538857852582</v>
          </cell>
          <cell r="C1301" t="str">
            <v>United Kingdom</v>
          </cell>
        </row>
        <row r="1302">
          <cell r="B1302">
            <v>0.81077081815826668</v>
          </cell>
          <cell r="C1302" t="str">
            <v>United Kingdom</v>
          </cell>
        </row>
        <row r="1303">
          <cell r="B1303">
            <v>0.81620624773800754</v>
          </cell>
          <cell r="C1303" t="str">
            <v>United Kingdom</v>
          </cell>
        </row>
        <row r="1304">
          <cell r="B1304">
            <v>0.8216416773177484</v>
          </cell>
          <cell r="C1304" t="str">
            <v>United Kingdom</v>
          </cell>
        </row>
        <row r="1305">
          <cell r="B1305">
            <v>0.82707710689748926</v>
          </cell>
          <cell r="C1305" t="str">
            <v>United Kingdom</v>
          </cell>
        </row>
        <row r="1306">
          <cell r="B1306">
            <v>0.83251253647723034</v>
          </cell>
          <cell r="C1306" t="str">
            <v>United Kingdom</v>
          </cell>
        </row>
        <row r="1307">
          <cell r="B1307">
            <v>0.83709189536327999</v>
          </cell>
          <cell r="C1307" t="str">
            <v>United Kingdom</v>
          </cell>
        </row>
        <row r="1308">
          <cell r="B1308">
            <v>0.84167125424932965</v>
          </cell>
          <cell r="C1308" t="str">
            <v>United Kingdom</v>
          </cell>
        </row>
        <row r="1309">
          <cell r="B1309">
            <v>0.8462506131353793</v>
          </cell>
          <cell r="C1309" t="str">
            <v>United Kingdom</v>
          </cell>
        </row>
        <row r="1310">
          <cell r="B1310">
            <v>0.85082997202142896</v>
          </cell>
          <cell r="C1310" t="str">
            <v>United Kingdom</v>
          </cell>
        </row>
        <row r="1311">
          <cell r="B1311">
            <v>0.85540933090747873</v>
          </cell>
          <cell r="C1311" t="str">
            <v>United Kingdom</v>
          </cell>
        </row>
        <row r="1312">
          <cell r="B1312">
            <v>0.85648132070540828</v>
          </cell>
          <cell r="C1312" t="str">
            <v>United Kingdom</v>
          </cell>
        </row>
        <row r="1313">
          <cell r="B1313">
            <v>0.85755331050333772</v>
          </cell>
          <cell r="C1313" t="str">
            <v>United Kingdom</v>
          </cell>
        </row>
        <row r="1314">
          <cell r="B1314">
            <v>0.85862530030126716</v>
          </cell>
          <cell r="C1314" t="str">
            <v>United Kingdom</v>
          </cell>
        </row>
        <row r="1315">
          <cell r="B1315">
            <v>0.85969729009919671</v>
          </cell>
          <cell r="C1315" t="str">
            <v>United Kingdom</v>
          </cell>
        </row>
        <row r="1316">
          <cell r="B1316">
            <v>12920187.3059402</v>
          </cell>
          <cell r="C1316" t="str">
            <v>Greece</v>
          </cell>
        </row>
        <row r="1317">
          <cell r="B1317">
            <v>0.67834331432909067</v>
          </cell>
          <cell r="C1317" t="str">
            <v>Greece</v>
          </cell>
        </row>
        <row r="1318">
          <cell r="B1318" t="str">
            <v>Croatia</v>
          </cell>
          <cell r="C1318" t="str">
            <v>Greece</v>
          </cell>
        </row>
        <row r="1319">
          <cell r="B1319">
            <v>12920187.3059402</v>
          </cell>
          <cell r="C1319" t="str">
            <v>Greece</v>
          </cell>
        </row>
        <row r="1320">
          <cell r="B1320">
            <v>0.69212663406684882</v>
          </cell>
          <cell r="C1320" t="str">
            <v>Greece</v>
          </cell>
        </row>
        <row r="1321">
          <cell r="B1321">
            <v>0</v>
          </cell>
          <cell r="C1321" t="str">
            <v>Greece</v>
          </cell>
        </row>
        <row r="1322">
          <cell r="B1322">
            <v>0.70131551389202151</v>
          </cell>
          <cell r="C1322" t="str">
            <v>Greece</v>
          </cell>
        </row>
        <row r="1323">
          <cell r="B1323">
            <v>0.70590995380460697</v>
          </cell>
          <cell r="C1323" t="str">
            <v>Greece</v>
          </cell>
        </row>
        <row r="1324">
          <cell r="B1324">
            <v>0.7105043937171942</v>
          </cell>
          <cell r="C1324" t="str">
            <v>Greece</v>
          </cell>
        </row>
        <row r="1325">
          <cell r="B1325">
            <v>0.71509883362977966</v>
          </cell>
          <cell r="C1325" t="str">
            <v>Greece</v>
          </cell>
        </row>
        <row r="1326">
          <cell r="B1326">
            <v>0.71969327354236634</v>
          </cell>
          <cell r="C1326" t="str">
            <v>Greece</v>
          </cell>
        </row>
        <row r="1327">
          <cell r="B1327">
            <v>0.72428771345495235</v>
          </cell>
          <cell r="C1327" t="str">
            <v>Greece</v>
          </cell>
        </row>
        <row r="1328">
          <cell r="B1328">
            <v>0.72888215336753837</v>
          </cell>
          <cell r="C1328" t="str">
            <v>Greece</v>
          </cell>
        </row>
        <row r="1329">
          <cell r="B1329">
            <v>0.73347659328012438</v>
          </cell>
          <cell r="C1329" t="str">
            <v>Greece</v>
          </cell>
        </row>
        <row r="1330">
          <cell r="B1330">
            <v>0.73807103319271039</v>
          </cell>
          <cell r="C1330" t="str">
            <v>Greece</v>
          </cell>
        </row>
        <row r="1331">
          <cell r="B1331">
            <v>0.7426654731052964</v>
          </cell>
          <cell r="C1331" t="str">
            <v>Greece</v>
          </cell>
        </row>
        <row r="1332">
          <cell r="B1332">
            <v>0.74725991301788242</v>
          </cell>
          <cell r="C1332" t="str">
            <v>Greece</v>
          </cell>
        </row>
        <row r="1333">
          <cell r="B1333">
            <v>0.75185435293046843</v>
          </cell>
          <cell r="C1333" t="str">
            <v>Greece</v>
          </cell>
        </row>
        <row r="1334">
          <cell r="B1334">
            <v>0.75644879284305444</v>
          </cell>
          <cell r="C1334" t="str">
            <v>Greece</v>
          </cell>
        </row>
        <row r="1335">
          <cell r="B1335">
            <v>0.76104323275564045</v>
          </cell>
          <cell r="C1335" t="str">
            <v>Greece</v>
          </cell>
        </row>
        <row r="1336">
          <cell r="B1336">
            <v>0.76563767266822669</v>
          </cell>
          <cell r="C1336" t="str">
            <v>Greece</v>
          </cell>
        </row>
        <row r="1337">
          <cell r="B1337">
            <v>0.76930639347916296</v>
          </cell>
          <cell r="C1337" t="str">
            <v>Greece</v>
          </cell>
        </row>
        <row r="1338">
          <cell r="B1338">
            <v>0.77297511429009924</v>
          </cell>
          <cell r="C1338" t="str">
            <v>Greece</v>
          </cell>
        </row>
        <row r="1339">
          <cell r="B1339">
            <v>0.77664383510103552</v>
          </cell>
          <cell r="C1339" t="str">
            <v>Greece</v>
          </cell>
        </row>
        <row r="1340">
          <cell r="B1340">
            <v>0.78031255591197179</v>
          </cell>
          <cell r="C1340" t="str">
            <v>Greece</v>
          </cell>
        </row>
        <row r="1341">
          <cell r="B1341">
            <v>0.78398127672290807</v>
          </cell>
          <cell r="C1341" t="str">
            <v>Greece</v>
          </cell>
        </row>
        <row r="1342">
          <cell r="B1342">
            <v>0.78764999753384435</v>
          </cell>
          <cell r="C1342" t="str">
            <v>Greece</v>
          </cell>
        </row>
        <row r="1343">
          <cell r="B1343">
            <v>0.79131871834478062</v>
          </cell>
          <cell r="C1343" t="str">
            <v>Greece</v>
          </cell>
        </row>
        <row r="1344">
          <cell r="B1344">
            <v>0.7949874391557169</v>
          </cell>
          <cell r="C1344" t="str">
            <v>Greece</v>
          </cell>
        </row>
        <row r="1345">
          <cell r="B1345">
            <v>0.79865615996665318</v>
          </cell>
          <cell r="C1345" t="str">
            <v>Greece</v>
          </cell>
        </row>
        <row r="1346">
          <cell r="B1346">
            <v>0.80232488077758912</v>
          </cell>
          <cell r="C1346" t="str">
            <v>Greece</v>
          </cell>
        </row>
        <row r="1347">
          <cell r="B1347">
            <v>0.81299352290326488</v>
          </cell>
          <cell r="C1347" t="str">
            <v>Greece</v>
          </cell>
        </row>
        <row r="1348">
          <cell r="B1348">
            <v>0.82366216502894063</v>
          </cell>
          <cell r="C1348" t="str">
            <v>Greece</v>
          </cell>
        </row>
        <row r="1349">
          <cell r="B1349">
            <v>0.83433080715461638</v>
          </cell>
          <cell r="C1349" t="str">
            <v>Greece</v>
          </cell>
        </row>
        <row r="1350">
          <cell r="B1350">
            <v>0.84499944928029214</v>
          </cell>
          <cell r="C1350" t="str">
            <v>Greece</v>
          </cell>
        </row>
        <row r="1351">
          <cell r="B1351">
            <v>0.855668091405968</v>
          </cell>
          <cell r="C1351" t="str">
            <v>Greece</v>
          </cell>
        </row>
        <row r="1352">
          <cell r="B1352">
            <v>0.857477590505483</v>
          </cell>
          <cell r="C1352" t="str">
            <v>Greece</v>
          </cell>
        </row>
        <row r="1353">
          <cell r="B1353">
            <v>0.859287089604998</v>
          </cell>
          <cell r="C1353" t="str">
            <v>Greece</v>
          </cell>
        </row>
        <row r="1354">
          <cell r="B1354">
            <v>0.861096588704513</v>
          </cell>
          <cell r="C1354" t="str">
            <v>Greece</v>
          </cell>
        </row>
        <row r="1355">
          <cell r="B1355">
            <v>0.86290608780402822</v>
          </cell>
          <cell r="C1355" t="str">
            <v>Greece</v>
          </cell>
        </row>
        <row r="1356">
          <cell r="B1356">
            <v>7996113.3811307</v>
          </cell>
          <cell r="C1356" t="str">
            <v>United Arab Emirates</v>
          </cell>
        </row>
        <row r="1357">
          <cell r="B1357">
            <v>0.5738949008282308</v>
          </cell>
          <cell r="C1357" t="str">
            <v>United Arab Emirates</v>
          </cell>
        </row>
        <row r="1358">
          <cell r="B1358" t="str">
            <v>Cuba</v>
          </cell>
          <cell r="C1358" t="str">
            <v>United Arab Emirates</v>
          </cell>
        </row>
        <row r="1359">
          <cell r="B1359">
            <v>7996113.3811307</v>
          </cell>
          <cell r="C1359" t="str">
            <v>United Arab Emirates</v>
          </cell>
        </row>
        <row r="1360">
          <cell r="B1360">
            <v>0.59225365266182095</v>
          </cell>
          <cell r="C1360" t="str">
            <v>United Arab Emirates</v>
          </cell>
        </row>
        <row r="1361">
          <cell r="B1361">
            <v>0</v>
          </cell>
          <cell r="C1361" t="str">
            <v>United Arab Emirates</v>
          </cell>
        </row>
        <row r="1362">
          <cell r="B1362">
            <v>0.60449282055088283</v>
          </cell>
          <cell r="C1362" t="str">
            <v>United Arab Emirates</v>
          </cell>
        </row>
        <row r="1363">
          <cell r="B1363">
            <v>0.61061240449541287</v>
          </cell>
          <cell r="C1363" t="str">
            <v>United Arab Emirates</v>
          </cell>
        </row>
        <row r="1364">
          <cell r="B1364">
            <v>0.6167319884399447</v>
          </cell>
          <cell r="C1364" t="str">
            <v>United Arab Emirates</v>
          </cell>
        </row>
        <row r="1365">
          <cell r="B1365">
            <v>0.62285157238447475</v>
          </cell>
          <cell r="C1365" t="str">
            <v>United Arab Emirates</v>
          </cell>
        </row>
        <row r="1366">
          <cell r="B1366">
            <v>0.62897115632900524</v>
          </cell>
          <cell r="C1366" t="str">
            <v>United Arab Emirates</v>
          </cell>
        </row>
        <row r="1367">
          <cell r="B1367">
            <v>0.63509074027353585</v>
          </cell>
          <cell r="C1367" t="str">
            <v>United Arab Emirates</v>
          </cell>
        </row>
        <row r="1368">
          <cell r="B1368">
            <v>0.64121032421806645</v>
          </cell>
          <cell r="C1368" t="str">
            <v>United Arab Emirates</v>
          </cell>
        </row>
        <row r="1369">
          <cell r="B1369">
            <v>0.64732990816259706</v>
          </cell>
          <cell r="C1369" t="str">
            <v>United Arab Emirates</v>
          </cell>
        </row>
        <row r="1370">
          <cell r="B1370">
            <v>0.65344949210712766</v>
          </cell>
          <cell r="C1370" t="str">
            <v>United Arab Emirates</v>
          </cell>
        </row>
        <row r="1371">
          <cell r="B1371">
            <v>0.65956907605165827</v>
          </cell>
          <cell r="C1371" t="str">
            <v>United Arab Emirates</v>
          </cell>
        </row>
        <row r="1372">
          <cell r="B1372">
            <v>0.66568865999618887</v>
          </cell>
          <cell r="C1372" t="str">
            <v>United Arab Emirates</v>
          </cell>
        </row>
        <row r="1373">
          <cell r="B1373">
            <v>0.67180824394071947</v>
          </cell>
          <cell r="C1373" t="str">
            <v>United Arab Emirates</v>
          </cell>
        </row>
        <row r="1374">
          <cell r="B1374">
            <v>0.67792782788525008</v>
          </cell>
          <cell r="C1374" t="str">
            <v>United Arab Emirates</v>
          </cell>
        </row>
        <row r="1375">
          <cell r="B1375">
            <v>0.68404741182978068</v>
          </cell>
          <cell r="C1375" t="str">
            <v>United Arab Emirates</v>
          </cell>
        </row>
        <row r="1376">
          <cell r="B1376">
            <v>0.69016699577431095</v>
          </cell>
          <cell r="C1376" t="str">
            <v>United Arab Emirates</v>
          </cell>
        </row>
        <row r="1377">
          <cell r="B1377">
            <v>0.69646394651693855</v>
          </cell>
          <cell r="C1377" t="str">
            <v>United Arab Emirates</v>
          </cell>
        </row>
        <row r="1378">
          <cell r="B1378">
            <v>0.70276089725956614</v>
          </cell>
          <cell r="C1378" t="str">
            <v>United Arab Emirates</v>
          </cell>
        </row>
        <row r="1379">
          <cell r="B1379">
            <v>0.70905784800219374</v>
          </cell>
          <cell r="C1379" t="str">
            <v>United Arab Emirates</v>
          </cell>
        </row>
        <row r="1380">
          <cell r="B1380">
            <v>0.71535479874482133</v>
          </cell>
          <cell r="C1380" t="str">
            <v>United Arab Emirates</v>
          </cell>
        </row>
        <row r="1381">
          <cell r="B1381">
            <v>0.72165174948744892</v>
          </cell>
          <cell r="C1381" t="str">
            <v>United Arab Emirates</v>
          </cell>
        </row>
        <row r="1382">
          <cell r="B1382">
            <v>0.72794870023007652</v>
          </cell>
          <cell r="C1382" t="str">
            <v>United Arab Emirates</v>
          </cell>
        </row>
        <row r="1383">
          <cell r="B1383">
            <v>0.73424565097270411</v>
          </cell>
          <cell r="C1383" t="str">
            <v>United Arab Emirates</v>
          </cell>
        </row>
        <row r="1384">
          <cell r="B1384">
            <v>0.74054260171533171</v>
          </cell>
          <cell r="C1384" t="str">
            <v>United Arab Emirates</v>
          </cell>
        </row>
        <row r="1385">
          <cell r="B1385">
            <v>0.7468395524579593</v>
          </cell>
          <cell r="C1385" t="str">
            <v>United Arab Emirates</v>
          </cell>
        </row>
        <row r="1386">
          <cell r="B1386">
            <v>0.75313650320058734</v>
          </cell>
          <cell r="C1386" t="str">
            <v>United Arab Emirates</v>
          </cell>
        </row>
        <row r="1387">
          <cell r="B1387">
            <v>0.7638878673278614</v>
          </cell>
          <cell r="C1387" t="str">
            <v>United Arab Emirates</v>
          </cell>
        </row>
        <row r="1388">
          <cell r="B1388">
            <v>0.77463923145513547</v>
          </cell>
          <cell r="C1388" t="str">
            <v>United Arab Emirates</v>
          </cell>
        </row>
        <row r="1389">
          <cell r="B1389">
            <v>0.78539059558240953</v>
          </cell>
          <cell r="C1389" t="str">
            <v>United Arab Emirates</v>
          </cell>
        </row>
        <row r="1390">
          <cell r="B1390">
            <v>0.7961419597096836</v>
          </cell>
          <cell r="C1390" t="str">
            <v>United Arab Emirates</v>
          </cell>
        </row>
        <row r="1391">
          <cell r="B1391">
            <v>0.80689332383695778</v>
          </cell>
          <cell r="C1391" t="str">
            <v>United Arab Emirates</v>
          </cell>
        </row>
        <row r="1392">
          <cell r="B1392">
            <v>0.81548695478873112</v>
          </cell>
          <cell r="C1392" t="str">
            <v>United Arab Emirates</v>
          </cell>
        </row>
        <row r="1393">
          <cell r="B1393">
            <v>0.82408058574050447</v>
          </cell>
          <cell r="C1393" t="str">
            <v>United Arab Emirates</v>
          </cell>
        </row>
        <row r="1394">
          <cell r="B1394">
            <v>0.83267421669227781</v>
          </cell>
          <cell r="C1394" t="str">
            <v>United Arab Emirates</v>
          </cell>
        </row>
        <row r="1395">
          <cell r="B1395">
            <v>0.84126784764405094</v>
          </cell>
          <cell r="C1395" t="str">
            <v>United Arab Emirates</v>
          </cell>
        </row>
        <row r="1396">
          <cell r="B1396">
            <v>27762498.1299446</v>
          </cell>
          <cell r="C1396" t="str">
            <v>Cyprus</v>
          </cell>
        </row>
        <row r="1397">
          <cell r="B1397" t="e">
            <v>#VALUE!</v>
          </cell>
          <cell r="C1397" t="str">
            <v>Cyprus</v>
          </cell>
        </row>
        <row r="1398">
          <cell r="B1398" t="str">
            <v>Czech Republic</v>
          </cell>
          <cell r="C1398" t="str">
            <v>Cyprus</v>
          </cell>
        </row>
        <row r="1399">
          <cell r="B1399">
            <v>27762498.1299446</v>
          </cell>
          <cell r="C1399" t="str">
            <v>Cyprus</v>
          </cell>
        </row>
        <row r="1400">
          <cell r="B1400" t="e">
            <v>#VALUE!</v>
          </cell>
          <cell r="C1400" t="str">
            <v>Cyprus</v>
          </cell>
        </row>
        <row r="1401">
          <cell r="B1401">
            <v>0</v>
          </cell>
          <cell r="C1401" t="str">
            <v>Cyprus</v>
          </cell>
        </row>
        <row r="1402">
          <cell r="B1402" t="e">
            <v>#VALUE!</v>
          </cell>
          <cell r="C1402" t="str">
            <v>Cyprus</v>
          </cell>
        </row>
        <row r="1403">
          <cell r="B1403" t="e">
            <v>#VALUE!</v>
          </cell>
          <cell r="C1403" t="str">
            <v>Cyprus</v>
          </cell>
        </row>
        <row r="1404">
          <cell r="B1404" t="e">
            <v>#VALUE!</v>
          </cell>
          <cell r="C1404" t="str">
            <v>Cyprus</v>
          </cell>
        </row>
        <row r="1405">
          <cell r="B1405" t="e">
            <v>#VALUE!</v>
          </cell>
          <cell r="C1405" t="str">
            <v>Cyprus</v>
          </cell>
        </row>
        <row r="1406">
          <cell r="B1406" t="str">
            <v>..</v>
          </cell>
          <cell r="C1406" t="str">
            <v>Cyprus</v>
          </cell>
        </row>
        <row r="1407">
          <cell r="B1407" t="e">
            <v>#VALUE!</v>
          </cell>
          <cell r="C1407" t="str">
            <v>Cyprus</v>
          </cell>
        </row>
        <row r="1408">
          <cell r="B1408" t="e">
            <v>#VALUE!</v>
          </cell>
          <cell r="C1408" t="str">
            <v>Cyprus</v>
          </cell>
        </row>
        <row r="1409">
          <cell r="B1409" t="e">
            <v>#VALUE!</v>
          </cell>
          <cell r="C1409" t="str">
            <v>Cyprus</v>
          </cell>
        </row>
        <row r="1410">
          <cell r="B1410" t="e">
            <v>#VALUE!</v>
          </cell>
          <cell r="C1410" t="str">
            <v>Cyprus</v>
          </cell>
        </row>
        <row r="1411">
          <cell r="B1411" t="e">
            <v>#VALUE!</v>
          </cell>
          <cell r="C1411" t="str">
            <v>Cyprus</v>
          </cell>
        </row>
        <row r="1412">
          <cell r="B1412" t="e">
            <v>#VALUE!</v>
          </cell>
          <cell r="C1412" t="str">
            <v>Cyprus</v>
          </cell>
        </row>
        <row r="1413">
          <cell r="B1413" t="e">
            <v>#VALUE!</v>
          </cell>
          <cell r="C1413" t="str">
            <v>Cyprus</v>
          </cell>
        </row>
        <row r="1414">
          <cell r="B1414" t="e">
            <v>#VALUE!</v>
          </cell>
          <cell r="C1414" t="str">
            <v>Cyprus</v>
          </cell>
        </row>
        <row r="1415">
          <cell r="B1415" t="e">
            <v>#VALUE!</v>
          </cell>
          <cell r="C1415" t="str">
            <v>Cyprus</v>
          </cell>
        </row>
        <row r="1416">
          <cell r="B1416">
            <v>0.74704676484418875</v>
          </cell>
          <cell r="C1416" t="str">
            <v>Cyprus</v>
          </cell>
        </row>
        <row r="1417">
          <cell r="B1417">
            <v>0.7523791583545375</v>
          </cell>
          <cell r="C1417" t="str">
            <v>Cyprus</v>
          </cell>
        </row>
        <row r="1418">
          <cell r="B1418">
            <v>0.75771155186488626</v>
          </cell>
          <cell r="C1418" t="str">
            <v>Cyprus</v>
          </cell>
        </row>
        <row r="1419">
          <cell r="B1419">
            <v>0.76304394537523501</v>
          </cell>
          <cell r="C1419" t="str">
            <v>Cyprus</v>
          </cell>
        </row>
        <row r="1420">
          <cell r="B1420">
            <v>0.76837633888558377</v>
          </cell>
          <cell r="C1420" t="str">
            <v>Cyprus</v>
          </cell>
        </row>
        <row r="1421">
          <cell r="B1421">
            <v>0.77370873239593252</v>
          </cell>
          <cell r="C1421" t="str">
            <v>Cyprus</v>
          </cell>
        </row>
        <row r="1422">
          <cell r="B1422">
            <v>0.77904112590628127</v>
          </cell>
          <cell r="C1422" t="str">
            <v>Cyprus</v>
          </cell>
        </row>
        <row r="1423">
          <cell r="B1423">
            <v>0.78437351941663003</v>
          </cell>
          <cell r="C1423" t="str">
            <v>Cyprus</v>
          </cell>
        </row>
        <row r="1424">
          <cell r="B1424">
            <v>0.78970591292697878</v>
          </cell>
          <cell r="C1424" t="str">
            <v>Cyprus</v>
          </cell>
        </row>
        <row r="1425">
          <cell r="B1425">
            <v>0.79503830643732754</v>
          </cell>
          <cell r="C1425" t="str">
            <v>Cyprus</v>
          </cell>
        </row>
        <row r="1426">
          <cell r="B1426">
            <v>0.80037069994767662</v>
          </cell>
          <cell r="C1426" t="str">
            <v>Cyprus</v>
          </cell>
        </row>
        <row r="1427">
          <cell r="B1427">
            <v>0.80217333938338597</v>
          </cell>
          <cell r="C1427" t="str">
            <v>Cyprus</v>
          </cell>
        </row>
        <row r="1428">
          <cell r="B1428">
            <v>0.80397597881909533</v>
          </cell>
          <cell r="C1428" t="str">
            <v>Cyprus</v>
          </cell>
        </row>
        <row r="1429">
          <cell r="B1429">
            <v>0.80577861825480468</v>
          </cell>
          <cell r="C1429" t="str">
            <v>Cyprus</v>
          </cell>
        </row>
        <row r="1430">
          <cell r="B1430">
            <v>0.80758125769051403</v>
          </cell>
          <cell r="C1430" t="str">
            <v>Cyprus</v>
          </cell>
        </row>
        <row r="1431">
          <cell r="B1431">
            <v>0.80938389712622338</v>
          </cell>
          <cell r="C1431" t="str">
            <v>Cyprus</v>
          </cell>
        </row>
        <row r="1432">
          <cell r="B1432">
            <v>0.81627902520469631</v>
          </cell>
          <cell r="C1432" t="str">
            <v>Cyprus</v>
          </cell>
        </row>
        <row r="1433">
          <cell r="B1433">
            <v>0.82317415328316923</v>
          </cell>
          <cell r="C1433" t="str">
            <v>Cyprus</v>
          </cell>
        </row>
        <row r="1434">
          <cell r="B1434">
            <v>0.83006928136164215</v>
          </cell>
          <cell r="C1434" t="str">
            <v>Cyprus</v>
          </cell>
        </row>
        <row r="1435">
          <cell r="B1435">
            <v>0.83696440944011508</v>
          </cell>
          <cell r="C1435" t="str">
            <v>Cyprus</v>
          </cell>
        </row>
        <row r="1436">
          <cell r="B1436">
            <v>5239570.9812294198</v>
          </cell>
          <cell r="C1436" t="str">
            <v>Andorra</v>
          </cell>
        </row>
        <row r="1437">
          <cell r="B1437" t="e">
            <v>#VALUE!</v>
          </cell>
          <cell r="C1437" t="str">
            <v>Andorra</v>
          </cell>
        </row>
        <row r="1438">
          <cell r="B1438" t="str">
            <v>Dominican Republic</v>
          </cell>
          <cell r="C1438" t="str">
            <v>Andorra</v>
          </cell>
        </row>
        <row r="1439">
          <cell r="B1439">
            <v>5239570.9812294198</v>
          </cell>
          <cell r="C1439" t="str">
            <v>Andorra</v>
          </cell>
        </row>
        <row r="1440">
          <cell r="B1440" t="e">
            <v>#VALUE!</v>
          </cell>
          <cell r="C1440" t="str">
            <v>Andorra</v>
          </cell>
        </row>
        <row r="1441">
          <cell r="B1441">
            <v>0</v>
          </cell>
          <cell r="C1441" t="str">
            <v>Andorra</v>
          </cell>
        </row>
        <row r="1442">
          <cell r="B1442" t="e">
            <v>#VALUE!</v>
          </cell>
          <cell r="C1442" t="str">
            <v>Andorra</v>
          </cell>
        </row>
        <row r="1443">
          <cell r="B1443" t="e">
            <v>#VALUE!</v>
          </cell>
          <cell r="C1443" t="str">
            <v>Andorra</v>
          </cell>
        </row>
        <row r="1444">
          <cell r="B1444" t="e">
            <v>#VALUE!</v>
          </cell>
          <cell r="C1444" t="str">
            <v>Andorra</v>
          </cell>
        </row>
        <row r="1445">
          <cell r="B1445" t="e">
            <v>#VALUE!</v>
          </cell>
          <cell r="C1445" t="str">
            <v>Andorra</v>
          </cell>
        </row>
        <row r="1446">
          <cell r="B1446" t="str">
            <v>..</v>
          </cell>
          <cell r="C1446" t="str">
            <v>Andorra</v>
          </cell>
        </row>
        <row r="1447">
          <cell r="B1447" t="e">
            <v>#VALUE!</v>
          </cell>
          <cell r="C1447" t="str">
            <v>Andorra</v>
          </cell>
        </row>
        <row r="1448">
          <cell r="B1448" t="e">
            <v>#VALUE!</v>
          </cell>
          <cell r="C1448" t="str">
            <v>Andorra</v>
          </cell>
        </row>
        <row r="1449">
          <cell r="B1449" t="e">
            <v>#VALUE!</v>
          </cell>
          <cell r="C1449" t="str">
            <v>Andorra</v>
          </cell>
        </row>
        <row r="1450">
          <cell r="B1450" t="e">
            <v>#VALUE!</v>
          </cell>
          <cell r="C1450" t="str">
            <v>Andorra</v>
          </cell>
        </row>
        <row r="1451">
          <cell r="B1451" t="e">
            <v>#VALUE!</v>
          </cell>
          <cell r="C1451" t="str">
            <v>Andorra</v>
          </cell>
        </row>
        <row r="1452">
          <cell r="B1452" t="e">
            <v>#VALUE!</v>
          </cell>
          <cell r="C1452" t="str">
            <v>Andorra</v>
          </cell>
        </row>
        <row r="1453">
          <cell r="B1453" t="e">
            <v>#VALUE!</v>
          </cell>
          <cell r="C1453" t="str">
            <v>Andorra</v>
          </cell>
        </row>
        <row r="1454">
          <cell r="B1454" t="e">
            <v>#VALUE!</v>
          </cell>
          <cell r="C1454" t="str">
            <v>Andorra</v>
          </cell>
        </row>
        <row r="1455">
          <cell r="B1455" t="e">
            <v>#VALUE!</v>
          </cell>
          <cell r="C1455" t="str">
            <v>Andorra</v>
          </cell>
        </row>
        <row r="1456">
          <cell r="B1456" t="str">
            <v>..</v>
          </cell>
          <cell r="C1456" t="str">
            <v>Andorra</v>
          </cell>
        </row>
        <row r="1457">
          <cell r="B1457" t="e">
            <v>#VALUE!</v>
          </cell>
          <cell r="C1457" t="str">
            <v>Andorra</v>
          </cell>
        </row>
        <row r="1458">
          <cell r="B1458" t="e">
            <v>#VALUE!</v>
          </cell>
          <cell r="C1458" t="str">
            <v>Andorra</v>
          </cell>
        </row>
        <row r="1459">
          <cell r="B1459" t="e">
            <v>#VALUE!</v>
          </cell>
          <cell r="C1459" t="str">
            <v>Andorra</v>
          </cell>
        </row>
        <row r="1460">
          <cell r="B1460" t="e">
            <v>#VALUE!</v>
          </cell>
          <cell r="C1460" t="str">
            <v>Andorra</v>
          </cell>
        </row>
        <row r="1461">
          <cell r="B1461" t="e">
            <v>#VALUE!</v>
          </cell>
          <cell r="C1461" t="str">
            <v>Andorra</v>
          </cell>
        </row>
        <row r="1462">
          <cell r="B1462" t="e">
            <v>#VALUE!</v>
          </cell>
          <cell r="C1462" t="str">
            <v>Andorra</v>
          </cell>
        </row>
        <row r="1463">
          <cell r="B1463" t="e">
            <v>#VALUE!</v>
          </cell>
          <cell r="C1463" t="str">
            <v>Andorra</v>
          </cell>
        </row>
        <row r="1464">
          <cell r="B1464" t="e">
            <v>#VALUE!</v>
          </cell>
          <cell r="C1464" t="str">
            <v>Andorra</v>
          </cell>
        </row>
        <row r="1465">
          <cell r="B1465" t="e">
            <v>#VALUE!</v>
          </cell>
          <cell r="C1465" t="str">
            <v>Andorra</v>
          </cell>
        </row>
        <row r="1466">
          <cell r="B1466" t="str">
            <v>..</v>
          </cell>
          <cell r="C1466" t="str">
            <v>Andorra</v>
          </cell>
        </row>
        <row r="1467">
          <cell r="B1467" t="e">
            <v>#VALUE!</v>
          </cell>
          <cell r="C1467" t="str">
            <v>Andorra</v>
          </cell>
        </row>
        <row r="1468">
          <cell r="B1468" t="e">
            <v>#VALUE!</v>
          </cell>
          <cell r="C1468" t="str">
            <v>Andorra</v>
          </cell>
        </row>
        <row r="1469">
          <cell r="B1469" t="e">
            <v>#VALUE!</v>
          </cell>
          <cell r="C1469" t="str">
            <v>Andorra</v>
          </cell>
        </row>
        <row r="1470">
          <cell r="B1470" t="e">
            <v>#VALUE!</v>
          </cell>
          <cell r="C1470" t="str">
            <v>Andorra</v>
          </cell>
        </row>
        <row r="1471">
          <cell r="B1471" t="str">
            <v>..</v>
          </cell>
          <cell r="C1471" t="str">
            <v>Andorra</v>
          </cell>
        </row>
        <row r="1472">
          <cell r="B1472" t="e">
            <v>#VALUE!</v>
          </cell>
          <cell r="C1472" t="str">
            <v>Andorra</v>
          </cell>
        </row>
        <row r="1473">
          <cell r="B1473" t="e">
            <v>#VALUE!</v>
          </cell>
          <cell r="C1473" t="str">
            <v>Andorra</v>
          </cell>
        </row>
        <row r="1474">
          <cell r="B1474" t="e">
            <v>#VALUE!</v>
          </cell>
          <cell r="C1474" t="str">
            <v>Andorra</v>
          </cell>
        </row>
        <row r="1475">
          <cell r="B1475" t="str">
            <v>..</v>
          </cell>
          <cell r="C1475" t="str">
            <v>Andorra</v>
          </cell>
        </row>
        <row r="1476">
          <cell r="B1476">
            <v>30641251.924250901</v>
          </cell>
          <cell r="C1476" t="str">
            <v>Brunei Darussalam</v>
          </cell>
        </row>
        <row r="1477">
          <cell r="B1477">
            <v>0.71968779621762469</v>
          </cell>
          <cell r="C1477" t="str">
            <v>Brunei Darussalam</v>
          </cell>
        </row>
        <row r="1478">
          <cell r="B1478" t="str">
            <v>Ecuador</v>
          </cell>
          <cell r="C1478" t="str">
            <v>Brunei Darussalam</v>
          </cell>
        </row>
        <row r="1479">
          <cell r="B1479">
            <v>30641251.924250901</v>
          </cell>
          <cell r="C1479" t="str">
            <v>Brunei Darussalam</v>
          </cell>
        </row>
        <row r="1480">
          <cell r="B1480">
            <v>0.72977446157507142</v>
          </cell>
          <cell r="C1480" t="str">
            <v>Brunei Darussalam</v>
          </cell>
        </row>
        <row r="1481">
          <cell r="B1481">
            <v>0</v>
          </cell>
          <cell r="C1481" t="str">
            <v>Brunei Darussalam</v>
          </cell>
        </row>
        <row r="1482">
          <cell r="B1482">
            <v>0.73649890514670258</v>
          </cell>
          <cell r="C1482" t="str">
            <v>Brunei Darussalam</v>
          </cell>
        </row>
        <row r="1483">
          <cell r="B1483">
            <v>0.73986112693251815</v>
          </cell>
          <cell r="C1483" t="str">
            <v>Brunei Darussalam</v>
          </cell>
        </row>
        <row r="1484">
          <cell r="B1484">
            <v>0.74322334871833373</v>
          </cell>
          <cell r="C1484" t="str">
            <v>Brunei Darussalam</v>
          </cell>
        </row>
        <row r="1485">
          <cell r="B1485">
            <v>0.74658557050414931</v>
          </cell>
          <cell r="C1485" t="str">
            <v>Brunei Darussalam</v>
          </cell>
        </row>
        <row r="1486">
          <cell r="B1486">
            <v>0.74994779228996511</v>
          </cell>
          <cell r="C1486" t="str">
            <v>Brunei Darussalam</v>
          </cell>
        </row>
        <row r="1487">
          <cell r="B1487">
            <v>0.75331001407578069</v>
          </cell>
          <cell r="C1487" t="str">
            <v>Brunei Darussalam</v>
          </cell>
        </row>
        <row r="1488">
          <cell r="B1488">
            <v>0.75667223586159627</v>
          </cell>
          <cell r="C1488" t="str">
            <v>Brunei Darussalam</v>
          </cell>
        </row>
        <row r="1489">
          <cell r="B1489">
            <v>0.76003445764741184</v>
          </cell>
          <cell r="C1489" t="str">
            <v>Brunei Darussalam</v>
          </cell>
        </row>
        <row r="1490">
          <cell r="B1490">
            <v>0.76339667943322742</v>
          </cell>
          <cell r="C1490" t="str">
            <v>Brunei Darussalam</v>
          </cell>
        </row>
        <row r="1491">
          <cell r="B1491">
            <v>0.766758901219043</v>
          </cell>
          <cell r="C1491" t="str">
            <v>Brunei Darussalam</v>
          </cell>
        </row>
        <row r="1492">
          <cell r="B1492">
            <v>0.77012112300485858</v>
          </cell>
          <cell r="C1492" t="str">
            <v>Brunei Darussalam</v>
          </cell>
        </row>
        <row r="1493">
          <cell r="B1493">
            <v>0.77348334479067415</v>
          </cell>
          <cell r="C1493" t="str">
            <v>Brunei Darussalam</v>
          </cell>
        </row>
        <row r="1494">
          <cell r="B1494">
            <v>0.77684556657648973</v>
          </cell>
          <cell r="C1494" t="str">
            <v>Brunei Darussalam</v>
          </cell>
        </row>
        <row r="1495">
          <cell r="B1495">
            <v>0.78020778836230531</v>
          </cell>
          <cell r="C1495" t="str">
            <v>Brunei Darussalam</v>
          </cell>
        </row>
        <row r="1496">
          <cell r="B1496">
            <v>0.78357001014812055</v>
          </cell>
          <cell r="C1496" t="str">
            <v>Brunei Darussalam</v>
          </cell>
        </row>
        <row r="1497">
          <cell r="B1497">
            <v>0.78701366305333464</v>
          </cell>
          <cell r="C1497" t="str">
            <v>Brunei Darussalam</v>
          </cell>
        </row>
        <row r="1498">
          <cell r="B1498">
            <v>0.79045731595854873</v>
          </cell>
          <cell r="C1498" t="str">
            <v>Brunei Darussalam</v>
          </cell>
        </row>
        <row r="1499">
          <cell r="B1499">
            <v>0.79390096886376282</v>
          </cell>
          <cell r="C1499" t="str">
            <v>Brunei Darussalam</v>
          </cell>
        </row>
        <row r="1500">
          <cell r="B1500">
            <v>0.79734462176897691</v>
          </cell>
          <cell r="C1500" t="str">
            <v>Brunei Darussalam</v>
          </cell>
        </row>
        <row r="1501">
          <cell r="B1501">
            <v>0.800788274674191</v>
          </cell>
          <cell r="C1501" t="str">
            <v>Brunei Darussalam</v>
          </cell>
        </row>
        <row r="1502">
          <cell r="B1502">
            <v>0.80423192757940509</v>
          </cell>
          <cell r="C1502" t="str">
            <v>Brunei Darussalam</v>
          </cell>
        </row>
        <row r="1503">
          <cell r="B1503">
            <v>0.80767558048461918</v>
          </cell>
          <cell r="C1503" t="str">
            <v>Brunei Darussalam</v>
          </cell>
        </row>
        <row r="1504">
          <cell r="B1504">
            <v>0.81111923338983327</v>
          </cell>
          <cell r="C1504" t="str">
            <v>Brunei Darussalam</v>
          </cell>
        </row>
        <row r="1505">
          <cell r="B1505">
            <v>0.81456288629504736</v>
          </cell>
          <cell r="C1505" t="str">
            <v>Brunei Darussalam</v>
          </cell>
        </row>
        <row r="1506">
          <cell r="B1506">
            <v>0.81800653920026178</v>
          </cell>
          <cell r="C1506" t="str">
            <v>Brunei Darussalam</v>
          </cell>
        </row>
        <row r="1507">
          <cell r="B1507">
            <v>0.82045537552933312</v>
          </cell>
          <cell r="C1507" t="str">
            <v>Brunei Darussalam</v>
          </cell>
        </row>
        <row r="1508">
          <cell r="B1508">
            <v>0.82290421185840446</v>
          </cell>
          <cell r="C1508" t="str">
            <v>Brunei Darussalam</v>
          </cell>
        </row>
        <row r="1509">
          <cell r="B1509">
            <v>0.82535304818747579</v>
          </cell>
          <cell r="C1509" t="str">
            <v>Brunei Darussalam</v>
          </cell>
        </row>
        <row r="1510">
          <cell r="B1510">
            <v>0.82780188451654713</v>
          </cell>
          <cell r="C1510" t="str">
            <v>Brunei Darussalam</v>
          </cell>
        </row>
        <row r="1511">
          <cell r="B1511">
            <v>0.83025072084561824</v>
          </cell>
          <cell r="C1511" t="str">
            <v>Brunei Darussalam</v>
          </cell>
        </row>
        <row r="1512">
          <cell r="B1512">
            <v>0.8314748594604523</v>
          </cell>
          <cell r="C1512" t="str">
            <v>Brunei Darussalam</v>
          </cell>
        </row>
        <row r="1513">
          <cell r="B1513">
            <v>0.83269899807528636</v>
          </cell>
          <cell r="C1513" t="str">
            <v>Brunei Darussalam</v>
          </cell>
        </row>
        <row r="1514">
          <cell r="B1514">
            <v>0.83392313669012041</v>
          </cell>
          <cell r="C1514" t="str">
            <v>Brunei Darussalam</v>
          </cell>
        </row>
        <row r="1515">
          <cell r="B1515">
            <v>0.83514727530495458</v>
          </cell>
          <cell r="C1515" t="str">
            <v>Brunei Darussalam</v>
          </cell>
        </row>
        <row r="1516">
          <cell r="B1516">
            <v>51260214.855150603</v>
          </cell>
          <cell r="C1516" t="str">
            <v>Estonia</v>
          </cell>
        </row>
        <row r="1517">
          <cell r="B1517" t="e">
            <v>#VALUE!</v>
          </cell>
          <cell r="C1517" t="str">
            <v>Estonia</v>
          </cell>
        </row>
        <row r="1518">
          <cell r="B1518" t="str">
            <v>Egypt</v>
          </cell>
          <cell r="C1518" t="str">
            <v>Estonia</v>
          </cell>
        </row>
        <row r="1519">
          <cell r="B1519">
            <v>51260214.855150603</v>
          </cell>
          <cell r="C1519" t="str">
            <v>Estonia</v>
          </cell>
        </row>
        <row r="1520">
          <cell r="B1520" t="e">
            <v>#VALUE!</v>
          </cell>
          <cell r="C1520" t="str">
            <v>Estonia</v>
          </cell>
        </row>
        <row r="1521">
          <cell r="B1521">
            <v>0</v>
          </cell>
          <cell r="C1521" t="str">
            <v>Estonia</v>
          </cell>
        </row>
        <row r="1522">
          <cell r="B1522" t="e">
            <v>#VALUE!</v>
          </cell>
          <cell r="C1522" t="str">
            <v>Estonia</v>
          </cell>
        </row>
        <row r="1523">
          <cell r="B1523" t="e">
            <v>#VALUE!</v>
          </cell>
          <cell r="C1523" t="str">
            <v>Estonia</v>
          </cell>
        </row>
        <row r="1524">
          <cell r="B1524" t="e">
            <v>#VALUE!</v>
          </cell>
          <cell r="C1524" t="str">
            <v>Estonia</v>
          </cell>
        </row>
        <row r="1525">
          <cell r="B1525" t="e">
            <v>#VALUE!</v>
          </cell>
          <cell r="C1525" t="str">
            <v>Estonia</v>
          </cell>
        </row>
        <row r="1526">
          <cell r="B1526" t="str">
            <v>..</v>
          </cell>
          <cell r="C1526" t="str">
            <v>Estonia</v>
          </cell>
        </row>
        <row r="1527">
          <cell r="B1527" t="e">
            <v>#VALUE!</v>
          </cell>
          <cell r="C1527" t="str">
            <v>Estonia</v>
          </cell>
        </row>
        <row r="1528">
          <cell r="B1528" t="e">
            <v>#VALUE!</v>
          </cell>
          <cell r="C1528" t="str">
            <v>Estonia</v>
          </cell>
        </row>
        <row r="1529">
          <cell r="B1529" t="e">
            <v>#VALUE!</v>
          </cell>
          <cell r="C1529" t="str">
            <v>Estonia</v>
          </cell>
        </row>
        <row r="1530">
          <cell r="B1530" t="e">
            <v>#VALUE!</v>
          </cell>
          <cell r="C1530" t="str">
            <v>Estonia</v>
          </cell>
        </row>
        <row r="1531">
          <cell r="B1531" t="e">
            <v>#VALUE!</v>
          </cell>
          <cell r="C1531" t="str">
            <v>Estonia</v>
          </cell>
        </row>
        <row r="1532">
          <cell r="B1532" t="e">
            <v>#VALUE!</v>
          </cell>
          <cell r="C1532" t="str">
            <v>Estonia</v>
          </cell>
        </row>
        <row r="1533">
          <cell r="B1533" t="e">
            <v>#VALUE!</v>
          </cell>
          <cell r="C1533" t="str">
            <v>Estonia</v>
          </cell>
        </row>
        <row r="1534">
          <cell r="B1534" t="e">
            <v>#VALUE!</v>
          </cell>
          <cell r="C1534" t="str">
            <v>Estonia</v>
          </cell>
        </row>
        <row r="1535">
          <cell r="B1535" t="e">
            <v>#VALUE!</v>
          </cell>
          <cell r="C1535" t="str">
            <v>Estonia</v>
          </cell>
        </row>
        <row r="1536">
          <cell r="B1536">
            <v>0.71701790097629237</v>
          </cell>
          <cell r="C1536" t="str">
            <v>Estonia</v>
          </cell>
        </row>
        <row r="1537">
          <cell r="B1537">
            <v>0.7229337556673513</v>
          </cell>
          <cell r="C1537" t="str">
            <v>Estonia</v>
          </cell>
        </row>
        <row r="1538">
          <cell r="B1538">
            <v>0.72884961035841023</v>
          </cell>
          <cell r="C1538" t="str">
            <v>Estonia</v>
          </cell>
        </row>
        <row r="1539">
          <cell r="B1539">
            <v>0.73476546504946916</v>
          </cell>
          <cell r="C1539" t="str">
            <v>Estonia</v>
          </cell>
        </row>
        <row r="1540">
          <cell r="B1540">
            <v>0.74068131974052809</v>
          </cell>
          <cell r="C1540" t="str">
            <v>Estonia</v>
          </cell>
        </row>
        <row r="1541">
          <cell r="B1541">
            <v>0.74659717443158702</v>
          </cell>
          <cell r="C1541" t="str">
            <v>Estonia</v>
          </cell>
        </row>
        <row r="1542">
          <cell r="B1542">
            <v>0.75251302912264595</v>
          </cell>
          <cell r="C1542" t="str">
            <v>Estonia</v>
          </cell>
        </row>
        <row r="1543">
          <cell r="B1543">
            <v>0.75842888381370488</v>
          </cell>
          <cell r="C1543" t="str">
            <v>Estonia</v>
          </cell>
        </row>
        <row r="1544">
          <cell r="B1544">
            <v>0.76434473850476381</v>
          </cell>
          <cell r="C1544" t="str">
            <v>Estonia</v>
          </cell>
        </row>
        <row r="1545">
          <cell r="B1545">
            <v>0.77026059319582274</v>
          </cell>
          <cell r="C1545" t="str">
            <v>Estonia</v>
          </cell>
        </row>
        <row r="1546">
          <cell r="B1546">
            <v>0.77617644788688178</v>
          </cell>
          <cell r="C1546" t="str">
            <v>Estonia</v>
          </cell>
        </row>
        <row r="1547">
          <cell r="B1547">
            <v>0.78523715310259967</v>
          </cell>
          <cell r="C1547" t="str">
            <v>Estonia</v>
          </cell>
        </row>
        <row r="1548">
          <cell r="B1548">
            <v>0.79429785831831756</v>
          </cell>
          <cell r="C1548" t="str">
            <v>Estonia</v>
          </cell>
        </row>
        <row r="1549">
          <cell r="B1549">
            <v>0.80335856353403545</v>
          </cell>
          <cell r="C1549" t="str">
            <v>Estonia</v>
          </cell>
        </row>
        <row r="1550">
          <cell r="B1550">
            <v>0.81241926874975334</v>
          </cell>
          <cell r="C1550" t="str">
            <v>Estonia</v>
          </cell>
        </row>
        <row r="1551">
          <cell r="B1551">
            <v>0.82147997396547123</v>
          </cell>
          <cell r="C1551" t="str">
            <v>Estonia</v>
          </cell>
        </row>
        <row r="1552">
          <cell r="B1552">
            <v>0.8231023270037231</v>
          </cell>
          <cell r="C1552" t="str">
            <v>Estonia</v>
          </cell>
        </row>
        <row r="1553">
          <cell r="B1553">
            <v>0.82472468004197497</v>
          </cell>
          <cell r="C1553" t="str">
            <v>Estonia</v>
          </cell>
        </row>
        <row r="1554">
          <cell r="B1554">
            <v>0.82634703308022683</v>
          </cell>
          <cell r="C1554" t="str">
            <v>Estonia</v>
          </cell>
        </row>
        <row r="1555">
          <cell r="B1555">
            <v>0.8279693861184787</v>
          </cell>
          <cell r="C1555" t="str">
            <v>Estonia</v>
          </cell>
        </row>
        <row r="1556">
          <cell r="B1556">
            <v>3826057.5368600599</v>
          </cell>
          <cell r="C1556" t="str">
            <v>Slovakia</v>
          </cell>
        </row>
        <row r="1557">
          <cell r="B1557" t="e">
            <v>#VALUE!</v>
          </cell>
          <cell r="C1557" t="str">
            <v>Slovakia</v>
          </cell>
        </row>
        <row r="1558">
          <cell r="B1558" t="str">
            <v>El Salvador</v>
          </cell>
          <cell r="C1558" t="str">
            <v>Slovakia</v>
          </cell>
        </row>
        <row r="1559">
          <cell r="B1559">
            <v>3826057.5368600599</v>
          </cell>
          <cell r="C1559" t="str">
            <v>Slovakia</v>
          </cell>
        </row>
        <row r="1560">
          <cell r="B1560" t="e">
            <v>#VALUE!</v>
          </cell>
          <cell r="C1560" t="str">
            <v>Slovakia</v>
          </cell>
        </row>
        <row r="1561">
          <cell r="B1561">
            <v>0</v>
          </cell>
          <cell r="C1561" t="str">
            <v>Slovakia</v>
          </cell>
        </row>
        <row r="1562">
          <cell r="B1562" t="e">
            <v>#VALUE!</v>
          </cell>
          <cell r="C1562" t="str">
            <v>Slovakia</v>
          </cell>
        </row>
        <row r="1563">
          <cell r="B1563" t="e">
            <v>#VALUE!</v>
          </cell>
          <cell r="C1563" t="str">
            <v>Slovakia</v>
          </cell>
        </row>
        <row r="1564">
          <cell r="B1564" t="e">
            <v>#VALUE!</v>
          </cell>
          <cell r="C1564" t="str">
            <v>Slovakia</v>
          </cell>
        </row>
        <row r="1565">
          <cell r="B1565" t="e">
            <v>#VALUE!</v>
          </cell>
          <cell r="C1565" t="str">
            <v>Slovakia</v>
          </cell>
        </row>
        <row r="1566">
          <cell r="B1566" t="str">
            <v>..</v>
          </cell>
          <cell r="C1566" t="str">
            <v>Slovakia</v>
          </cell>
        </row>
        <row r="1567">
          <cell r="B1567" t="e">
            <v>#VALUE!</v>
          </cell>
          <cell r="C1567" t="str">
            <v>Slovakia</v>
          </cell>
        </row>
        <row r="1568">
          <cell r="B1568" t="e">
            <v>#VALUE!</v>
          </cell>
          <cell r="C1568" t="str">
            <v>Slovakia</v>
          </cell>
        </row>
        <row r="1569">
          <cell r="B1569" t="e">
            <v>#VALUE!</v>
          </cell>
          <cell r="C1569" t="str">
            <v>Slovakia</v>
          </cell>
        </row>
        <row r="1570">
          <cell r="B1570" t="e">
            <v>#VALUE!</v>
          </cell>
          <cell r="C1570" t="str">
            <v>Slovakia</v>
          </cell>
        </row>
        <row r="1571">
          <cell r="B1571" t="e">
            <v>#VALUE!</v>
          </cell>
          <cell r="C1571" t="str">
            <v>Slovakia</v>
          </cell>
        </row>
        <row r="1572">
          <cell r="B1572" t="e">
            <v>#VALUE!</v>
          </cell>
          <cell r="C1572" t="str">
            <v>Slovakia</v>
          </cell>
        </row>
        <row r="1573">
          <cell r="B1573" t="e">
            <v>#VALUE!</v>
          </cell>
          <cell r="C1573" t="str">
            <v>Slovakia</v>
          </cell>
        </row>
        <row r="1574">
          <cell r="B1574" t="e">
            <v>#VALUE!</v>
          </cell>
          <cell r="C1574" t="str">
            <v>Slovakia</v>
          </cell>
        </row>
        <row r="1575">
          <cell r="B1575" t="e">
            <v>#VALUE!</v>
          </cell>
          <cell r="C1575" t="str">
            <v>Slovakia</v>
          </cell>
        </row>
        <row r="1576">
          <cell r="B1576">
            <v>0.74682645712295093</v>
          </cell>
          <cell r="C1576" t="str">
            <v>Slovakia</v>
          </cell>
        </row>
        <row r="1577">
          <cell r="B1577">
            <v>0.75008122312785586</v>
          </cell>
          <cell r="C1577" t="str">
            <v>Slovakia</v>
          </cell>
        </row>
        <row r="1578">
          <cell r="B1578">
            <v>0.75333598913276079</v>
          </cell>
          <cell r="C1578" t="str">
            <v>Slovakia</v>
          </cell>
        </row>
        <row r="1579">
          <cell r="B1579">
            <v>0.75659075513766572</v>
          </cell>
          <cell r="C1579" t="str">
            <v>Slovakia</v>
          </cell>
        </row>
        <row r="1580">
          <cell r="B1580">
            <v>0.75984552114257065</v>
          </cell>
          <cell r="C1580" t="str">
            <v>Slovakia</v>
          </cell>
        </row>
        <row r="1581">
          <cell r="B1581">
            <v>0.76310028714747558</v>
          </cell>
          <cell r="C1581" t="str">
            <v>Slovakia</v>
          </cell>
        </row>
        <row r="1582">
          <cell r="B1582">
            <v>0.76635505315238051</v>
          </cell>
          <cell r="C1582" t="str">
            <v>Slovakia</v>
          </cell>
        </row>
        <row r="1583">
          <cell r="B1583">
            <v>0.76960981915728544</v>
          </cell>
          <cell r="C1583" t="str">
            <v>Slovakia</v>
          </cell>
        </row>
        <row r="1584">
          <cell r="B1584">
            <v>0.77286458516219037</v>
          </cell>
          <cell r="C1584" t="str">
            <v>Slovakia</v>
          </cell>
        </row>
        <row r="1585">
          <cell r="B1585">
            <v>0.77611935116709529</v>
          </cell>
          <cell r="C1585" t="str">
            <v>Slovakia</v>
          </cell>
        </row>
        <row r="1586">
          <cell r="B1586">
            <v>0.779374117172</v>
          </cell>
          <cell r="C1586" t="str">
            <v>Slovakia</v>
          </cell>
        </row>
        <row r="1587">
          <cell r="B1587">
            <v>0.78544217425197571</v>
          </cell>
          <cell r="C1587" t="str">
            <v>Slovakia</v>
          </cell>
        </row>
        <row r="1588">
          <cell r="B1588">
            <v>0.79151023133195142</v>
          </cell>
          <cell r="C1588" t="str">
            <v>Slovakia</v>
          </cell>
        </row>
        <row r="1589">
          <cell r="B1589">
            <v>0.79757828841192713</v>
          </cell>
          <cell r="C1589" t="str">
            <v>Slovakia</v>
          </cell>
        </row>
        <row r="1590">
          <cell r="B1590">
            <v>0.80364634549190284</v>
          </cell>
          <cell r="C1590" t="str">
            <v>Slovakia</v>
          </cell>
        </row>
        <row r="1591">
          <cell r="B1591">
            <v>0.80971440257187843</v>
          </cell>
          <cell r="C1591" t="str">
            <v>Slovakia</v>
          </cell>
        </row>
        <row r="1592">
          <cell r="B1592">
            <v>0.81442611850014857</v>
          </cell>
          <cell r="C1592" t="str">
            <v>Slovakia</v>
          </cell>
        </row>
        <row r="1593">
          <cell r="B1593">
            <v>0.8191378344284187</v>
          </cell>
          <cell r="C1593" t="str">
            <v>Slovakia</v>
          </cell>
        </row>
        <row r="1594">
          <cell r="B1594">
            <v>0.82384955035668883</v>
          </cell>
          <cell r="C1594" t="str">
            <v>Slovakia</v>
          </cell>
        </row>
        <row r="1595">
          <cell r="B1595">
            <v>0.82856126628495885</v>
          </cell>
          <cell r="C1595" t="str">
            <v>Slovakia</v>
          </cell>
        </row>
        <row r="1596">
          <cell r="B1596">
            <v>7249666.31568118</v>
          </cell>
          <cell r="C1596" t="str">
            <v>Malta</v>
          </cell>
        </row>
        <row r="1597">
          <cell r="B1597">
            <v>0.65912227790413525</v>
          </cell>
          <cell r="C1597" t="str">
            <v>Malta</v>
          </cell>
        </row>
        <row r="1598">
          <cell r="B1598" t="str">
            <v>Eritrea</v>
          </cell>
          <cell r="C1598" t="str">
            <v>Malta</v>
          </cell>
        </row>
        <row r="1599">
          <cell r="B1599">
            <v>7249666.31568118</v>
          </cell>
          <cell r="C1599" t="str">
            <v>Malta</v>
          </cell>
        </row>
        <row r="1600">
          <cell r="B1600">
            <v>0.6738853632522126</v>
          </cell>
          <cell r="C1600" t="str">
            <v>Malta</v>
          </cell>
        </row>
        <row r="1601">
          <cell r="B1601">
            <v>0</v>
          </cell>
          <cell r="C1601" t="str">
            <v>Malta</v>
          </cell>
        </row>
        <row r="1602">
          <cell r="B1602">
            <v>0.68372742015093024</v>
          </cell>
          <cell r="C1602" t="str">
            <v>Malta</v>
          </cell>
        </row>
        <row r="1603">
          <cell r="B1603">
            <v>0.68864844860028818</v>
          </cell>
          <cell r="C1603" t="str">
            <v>Malta</v>
          </cell>
        </row>
        <row r="1604">
          <cell r="B1604">
            <v>0.69356947704964789</v>
          </cell>
          <cell r="C1604" t="str">
            <v>Malta</v>
          </cell>
        </row>
        <row r="1605">
          <cell r="B1605">
            <v>0.69849050549900582</v>
          </cell>
          <cell r="C1605" t="str">
            <v>Malta</v>
          </cell>
        </row>
        <row r="1606">
          <cell r="B1606">
            <v>0.70341153394836498</v>
          </cell>
          <cell r="C1606" t="str">
            <v>Malta</v>
          </cell>
        </row>
        <row r="1607">
          <cell r="B1607">
            <v>0.7083325623977238</v>
          </cell>
          <cell r="C1607" t="str">
            <v>Malta</v>
          </cell>
        </row>
        <row r="1608">
          <cell r="B1608">
            <v>0.71325359084708262</v>
          </cell>
          <cell r="C1608" t="str">
            <v>Malta</v>
          </cell>
        </row>
        <row r="1609">
          <cell r="B1609">
            <v>0.71817461929644144</v>
          </cell>
          <cell r="C1609" t="str">
            <v>Malta</v>
          </cell>
        </row>
        <row r="1610">
          <cell r="B1610">
            <v>0.72309564774580026</v>
          </cell>
          <cell r="C1610" t="str">
            <v>Malta</v>
          </cell>
        </row>
        <row r="1611">
          <cell r="B1611">
            <v>0.72801667619515908</v>
          </cell>
          <cell r="C1611" t="str">
            <v>Malta</v>
          </cell>
        </row>
        <row r="1612">
          <cell r="B1612">
            <v>0.73293770464451791</v>
          </cell>
          <cell r="C1612" t="str">
            <v>Malta</v>
          </cell>
        </row>
        <row r="1613">
          <cell r="B1613">
            <v>0.73785873309387673</v>
          </cell>
          <cell r="C1613" t="str">
            <v>Malta</v>
          </cell>
        </row>
        <row r="1614">
          <cell r="B1614">
            <v>0.74277976154323555</v>
          </cell>
          <cell r="C1614" t="str">
            <v>Malta</v>
          </cell>
        </row>
        <row r="1615">
          <cell r="B1615">
            <v>0.74770078999259437</v>
          </cell>
          <cell r="C1615" t="str">
            <v>Malta</v>
          </cell>
        </row>
        <row r="1616">
          <cell r="B1616">
            <v>0.75262181844195286</v>
          </cell>
          <cell r="C1616" t="str">
            <v>Malta</v>
          </cell>
        </row>
        <row r="1617">
          <cell r="B1617">
            <v>0.75730843152756089</v>
          </cell>
          <cell r="C1617" t="str">
            <v>Malta</v>
          </cell>
        </row>
        <row r="1618">
          <cell r="B1618">
            <v>0.76199504461316891</v>
          </cell>
          <cell r="C1618" t="str">
            <v>Malta</v>
          </cell>
        </row>
        <row r="1619">
          <cell r="B1619">
            <v>0.76668165769877694</v>
          </cell>
          <cell r="C1619" t="str">
            <v>Malta</v>
          </cell>
        </row>
        <row r="1620">
          <cell r="B1620">
            <v>0.77136827078438497</v>
          </cell>
          <cell r="C1620" t="str">
            <v>Malta</v>
          </cell>
        </row>
        <row r="1621">
          <cell r="B1621">
            <v>0.776054883869993</v>
          </cell>
          <cell r="C1621" t="str">
            <v>Malta</v>
          </cell>
        </row>
        <row r="1622">
          <cell r="B1622">
            <v>0.78074149695560102</v>
          </cell>
          <cell r="C1622" t="str">
            <v>Malta</v>
          </cell>
        </row>
        <row r="1623">
          <cell r="B1623">
            <v>0.78542811004120905</v>
          </cell>
          <cell r="C1623" t="str">
            <v>Malta</v>
          </cell>
        </row>
        <row r="1624">
          <cell r="B1624">
            <v>0.79011472312681708</v>
          </cell>
          <cell r="C1624" t="str">
            <v>Malta</v>
          </cell>
        </row>
        <row r="1625">
          <cell r="B1625">
            <v>0.7948013362124251</v>
          </cell>
          <cell r="C1625" t="str">
            <v>Malta</v>
          </cell>
        </row>
        <row r="1626">
          <cell r="B1626">
            <v>0.79948794929803291</v>
          </cell>
          <cell r="C1626" t="str">
            <v>Malta</v>
          </cell>
        </row>
        <row r="1627">
          <cell r="B1627">
            <v>0.80454545344415906</v>
          </cell>
          <cell r="C1627" t="str">
            <v>Malta</v>
          </cell>
        </row>
        <row r="1628">
          <cell r="B1628">
            <v>0.80960295759028522</v>
          </cell>
          <cell r="C1628" t="str">
            <v>Malta</v>
          </cell>
        </row>
        <row r="1629">
          <cell r="B1629">
            <v>0.81466046173641138</v>
          </cell>
          <cell r="C1629" t="str">
            <v>Malta</v>
          </cell>
        </row>
        <row r="1630">
          <cell r="B1630">
            <v>0.81971796588253754</v>
          </cell>
          <cell r="C1630" t="str">
            <v>Malta</v>
          </cell>
        </row>
        <row r="1631">
          <cell r="B1631">
            <v>0.82477547002866358</v>
          </cell>
          <cell r="C1631" t="str">
            <v>Malta</v>
          </cell>
        </row>
        <row r="1632">
          <cell r="B1632">
            <v>0.82543809265405033</v>
          </cell>
          <cell r="C1632" t="str">
            <v>Malta</v>
          </cell>
        </row>
        <row r="1633">
          <cell r="B1633">
            <v>0.82610071527943707</v>
          </cell>
          <cell r="C1633" t="str">
            <v>Malta</v>
          </cell>
        </row>
        <row r="1634">
          <cell r="B1634">
            <v>0.82676333790482381</v>
          </cell>
          <cell r="C1634" t="str">
            <v>Malta</v>
          </cell>
        </row>
        <row r="1635">
          <cell r="B1635">
            <v>0.82742596053021078</v>
          </cell>
          <cell r="C1635" t="str">
            <v>Malta</v>
          </cell>
        </row>
        <row r="1636">
          <cell r="B1636">
            <v>51521338.788943097</v>
          </cell>
          <cell r="C1636" t="str">
            <v>Qatar</v>
          </cell>
        </row>
        <row r="1637">
          <cell r="B1637">
            <v>0.66643751916008043</v>
          </cell>
          <cell r="C1637" t="str">
            <v>Qatar</v>
          </cell>
        </row>
        <row r="1638">
          <cell r="B1638" t="str">
            <v>Ethiopia</v>
          </cell>
          <cell r="C1638" t="str">
            <v>Qatar</v>
          </cell>
        </row>
        <row r="1639">
          <cell r="B1639">
            <v>51521338.788943097</v>
          </cell>
          <cell r="C1639" t="str">
            <v>Qatar</v>
          </cell>
        </row>
        <row r="1640">
          <cell r="B1640">
            <v>0.67847881260182596</v>
          </cell>
          <cell r="C1640" t="str">
            <v>Qatar</v>
          </cell>
        </row>
        <row r="1641">
          <cell r="B1641">
            <v>0</v>
          </cell>
          <cell r="C1641" t="str">
            <v>Qatar</v>
          </cell>
        </row>
        <row r="1642">
          <cell r="B1642">
            <v>0.68650634156298995</v>
          </cell>
          <cell r="C1642" t="str">
            <v>Qatar</v>
          </cell>
        </row>
        <row r="1643">
          <cell r="B1643">
            <v>0.6905201060435715</v>
          </cell>
          <cell r="C1643" t="str">
            <v>Qatar</v>
          </cell>
        </row>
        <row r="1644">
          <cell r="B1644">
            <v>0.69453387052415305</v>
          </cell>
          <cell r="C1644" t="str">
            <v>Qatar</v>
          </cell>
        </row>
        <row r="1645">
          <cell r="B1645">
            <v>0.69854763500473549</v>
          </cell>
          <cell r="C1645" t="str">
            <v>Qatar</v>
          </cell>
        </row>
        <row r="1646">
          <cell r="B1646">
            <v>0.7025613994853166</v>
          </cell>
          <cell r="C1646" t="str">
            <v>Qatar</v>
          </cell>
        </row>
        <row r="1647">
          <cell r="B1647">
            <v>0.70657516396589848</v>
          </cell>
          <cell r="C1647" t="str">
            <v>Qatar</v>
          </cell>
        </row>
        <row r="1648">
          <cell r="B1648">
            <v>0.71058892844648036</v>
          </cell>
          <cell r="C1648" t="str">
            <v>Qatar</v>
          </cell>
        </row>
        <row r="1649">
          <cell r="B1649">
            <v>0.71460269292706224</v>
          </cell>
          <cell r="C1649" t="str">
            <v>Qatar</v>
          </cell>
        </row>
        <row r="1650">
          <cell r="B1650">
            <v>0.71861645740764413</v>
          </cell>
          <cell r="C1650" t="str">
            <v>Qatar</v>
          </cell>
        </row>
        <row r="1651">
          <cell r="B1651">
            <v>0.72263022188822601</v>
          </cell>
          <cell r="C1651" t="str">
            <v>Qatar</v>
          </cell>
        </row>
        <row r="1652">
          <cell r="B1652">
            <v>0.72664398636880789</v>
          </cell>
          <cell r="C1652" t="str">
            <v>Qatar</v>
          </cell>
        </row>
        <row r="1653">
          <cell r="B1653">
            <v>0.73065775084938978</v>
          </cell>
          <cell r="C1653" t="str">
            <v>Qatar</v>
          </cell>
        </row>
        <row r="1654">
          <cell r="B1654">
            <v>0.73467151532997166</v>
          </cell>
          <cell r="C1654" t="str">
            <v>Qatar</v>
          </cell>
        </row>
        <row r="1655">
          <cell r="B1655">
            <v>0.73868527981055354</v>
          </cell>
          <cell r="C1655" t="str">
            <v>Qatar</v>
          </cell>
        </row>
        <row r="1656">
          <cell r="B1656">
            <v>0.74269904429113554</v>
          </cell>
          <cell r="C1656" t="str">
            <v>Qatar</v>
          </cell>
        </row>
        <row r="1657">
          <cell r="B1657">
            <v>0.74684853786077821</v>
          </cell>
          <cell r="C1657" t="str">
            <v>Qatar</v>
          </cell>
        </row>
        <row r="1658">
          <cell r="B1658">
            <v>0.75099803143042088</v>
          </cell>
          <cell r="C1658" t="str">
            <v>Qatar</v>
          </cell>
        </row>
        <row r="1659">
          <cell r="B1659">
            <v>0.75514752500006355</v>
          </cell>
          <cell r="C1659" t="str">
            <v>Qatar</v>
          </cell>
        </row>
        <row r="1660">
          <cell r="B1660">
            <v>0.75929701856970622</v>
          </cell>
          <cell r="C1660" t="str">
            <v>Qatar</v>
          </cell>
        </row>
        <row r="1661">
          <cell r="B1661">
            <v>0.76344651213934889</v>
          </cell>
          <cell r="C1661" t="str">
            <v>Qatar</v>
          </cell>
        </row>
        <row r="1662">
          <cell r="B1662">
            <v>0.76759600570899156</v>
          </cell>
          <cell r="C1662" t="str">
            <v>Qatar</v>
          </cell>
        </row>
        <row r="1663">
          <cell r="B1663">
            <v>0.77174549927863423</v>
          </cell>
          <cell r="C1663" t="str">
            <v>Qatar</v>
          </cell>
        </row>
        <row r="1664">
          <cell r="B1664">
            <v>0.7758949928482769</v>
          </cell>
          <cell r="C1664" t="str">
            <v>Qatar</v>
          </cell>
        </row>
        <row r="1665">
          <cell r="B1665">
            <v>0.78004448641791957</v>
          </cell>
          <cell r="C1665" t="str">
            <v>Qatar</v>
          </cell>
        </row>
        <row r="1666">
          <cell r="B1666">
            <v>0.78419397998756257</v>
          </cell>
          <cell r="C1666" t="str">
            <v>Qatar</v>
          </cell>
        </row>
        <row r="1667">
          <cell r="B1667">
            <v>0.79090137711811104</v>
          </cell>
          <cell r="C1667" t="str">
            <v>Qatar</v>
          </cell>
        </row>
        <row r="1668">
          <cell r="B1668">
            <v>0.7976087742486595</v>
          </cell>
          <cell r="C1668" t="str">
            <v>Qatar</v>
          </cell>
        </row>
        <row r="1669">
          <cell r="B1669">
            <v>0.80431617137920797</v>
          </cell>
          <cell r="C1669" t="str">
            <v>Qatar</v>
          </cell>
        </row>
        <row r="1670">
          <cell r="B1670">
            <v>0.81102356850975643</v>
          </cell>
          <cell r="C1670" t="str">
            <v>Qatar</v>
          </cell>
        </row>
        <row r="1671">
          <cell r="B1671">
            <v>0.81773096564030467</v>
          </cell>
          <cell r="C1671" t="str">
            <v>Qatar</v>
          </cell>
        </row>
        <row r="1672">
          <cell r="B1672">
            <v>0.81790604141401069</v>
          </cell>
          <cell r="C1672" t="str">
            <v>Qatar</v>
          </cell>
        </row>
        <row r="1673">
          <cell r="B1673">
            <v>0.8180811171877167</v>
          </cell>
          <cell r="C1673" t="str">
            <v>Qatar</v>
          </cell>
        </row>
        <row r="1674">
          <cell r="B1674">
            <v>0.81825619296142271</v>
          </cell>
          <cell r="C1674" t="str">
            <v>Qatar</v>
          </cell>
        </row>
        <row r="1675">
          <cell r="B1675">
            <v>0.81843126873512861</v>
          </cell>
          <cell r="C1675" t="str">
            <v>Qatar</v>
          </cell>
        </row>
        <row r="1676">
          <cell r="B1676">
            <v>64793160.9305664</v>
          </cell>
          <cell r="C1676" t="str">
            <v>Hungary</v>
          </cell>
        </row>
        <row r="1677">
          <cell r="B1677">
            <v>0.69536464873093562</v>
          </cell>
          <cell r="C1677" t="str">
            <v>Hungary</v>
          </cell>
        </row>
        <row r="1678">
          <cell r="B1678" t="str">
            <v>Finland</v>
          </cell>
          <cell r="C1678" t="str">
            <v>Hungary</v>
          </cell>
        </row>
        <row r="1679">
          <cell r="B1679">
            <v>64793160.9305664</v>
          </cell>
          <cell r="C1679" t="str">
            <v>Hungary</v>
          </cell>
        </row>
        <row r="1680">
          <cell r="B1680">
            <v>0.69699077571045576</v>
          </cell>
          <cell r="C1680" t="str">
            <v>Hungary</v>
          </cell>
        </row>
        <row r="1681">
          <cell r="B1681">
            <v>0</v>
          </cell>
          <cell r="C1681" t="str">
            <v>Hungary</v>
          </cell>
        </row>
        <row r="1682">
          <cell r="B1682">
            <v>0.69807486036346911</v>
          </cell>
          <cell r="C1682" t="str">
            <v>Hungary</v>
          </cell>
        </row>
        <row r="1683">
          <cell r="B1683">
            <v>0.69861690268997589</v>
          </cell>
          <cell r="C1683" t="str">
            <v>Hungary</v>
          </cell>
        </row>
        <row r="1684">
          <cell r="B1684">
            <v>0.69915894501648246</v>
          </cell>
          <cell r="C1684" t="str">
            <v>Hungary</v>
          </cell>
        </row>
        <row r="1685">
          <cell r="B1685">
            <v>0.69970098734298924</v>
          </cell>
          <cell r="C1685" t="str">
            <v>Hungary</v>
          </cell>
        </row>
        <row r="1686">
          <cell r="B1686">
            <v>0.70024302966949592</v>
          </cell>
          <cell r="C1686" t="str">
            <v>Hungary</v>
          </cell>
        </row>
        <row r="1687">
          <cell r="B1687">
            <v>0.7007850719960026</v>
          </cell>
          <cell r="C1687" t="str">
            <v>Hungary</v>
          </cell>
        </row>
        <row r="1688">
          <cell r="B1688">
            <v>0.70132711432250927</v>
          </cell>
          <cell r="C1688" t="str">
            <v>Hungary</v>
          </cell>
        </row>
        <row r="1689">
          <cell r="B1689">
            <v>0.70186915664901595</v>
          </cell>
          <cell r="C1689" t="str">
            <v>Hungary</v>
          </cell>
        </row>
        <row r="1690">
          <cell r="B1690">
            <v>0.70241119897552262</v>
          </cell>
          <cell r="C1690" t="str">
            <v>Hungary</v>
          </cell>
        </row>
        <row r="1691">
          <cell r="B1691">
            <v>0.7029532413020293</v>
          </cell>
          <cell r="C1691" t="str">
            <v>Hungary</v>
          </cell>
        </row>
        <row r="1692">
          <cell r="B1692">
            <v>0.70349528362853597</v>
          </cell>
          <cell r="C1692" t="str">
            <v>Hungary</v>
          </cell>
        </row>
        <row r="1693">
          <cell r="B1693">
            <v>0.70403732595504265</v>
          </cell>
          <cell r="C1693" t="str">
            <v>Hungary</v>
          </cell>
        </row>
        <row r="1694">
          <cell r="B1694">
            <v>0.70457936828154932</v>
          </cell>
          <cell r="C1694" t="str">
            <v>Hungary</v>
          </cell>
        </row>
        <row r="1695">
          <cell r="B1695">
            <v>0.705121410608056</v>
          </cell>
          <cell r="C1695" t="str">
            <v>Hungary</v>
          </cell>
        </row>
        <row r="1696">
          <cell r="B1696">
            <v>0.70566345293456301</v>
          </cell>
          <cell r="C1696" t="str">
            <v>Hungary</v>
          </cell>
        </row>
        <row r="1697">
          <cell r="B1697">
            <v>0.71257030292414847</v>
          </cell>
          <cell r="C1697" t="str">
            <v>Hungary</v>
          </cell>
        </row>
        <row r="1698">
          <cell r="B1698">
            <v>0.71947715291373393</v>
          </cell>
          <cell r="C1698" t="str">
            <v>Hungary</v>
          </cell>
        </row>
        <row r="1699">
          <cell r="B1699">
            <v>0.72638400290331939</v>
          </cell>
          <cell r="C1699" t="str">
            <v>Hungary</v>
          </cell>
        </row>
        <row r="1700">
          <cell r="B1700">
            <v>0.73329085289290485</v>
          </cell>
          <cell r="C1700" t="str">
            <v>Hungary</v>
          </cell>
        </row>
        <row r="1701">
          <cell r="B1701">
            <v>0.74019770288249032</v>
          </cell>
          <cell r="C1701" t="str">
            <v>Hungary</v>
          </cell>
        </row>
        <row r="1702">
          <cell r="B1702">
            <v>0.74710455287207578</v>
          </cell>
          <cell r="C1702" t="str">
            <v>Hungary</v>
          </cell>
        </row>
        <row r="1703">
          <cell r="B1703">
            <v>0.75401140286166124</v>
          </cell>
          <cell r="C1703" t="str">
            <v>Hungary</v>
          </cell>
        </row>
        <row r="1704">
          <cell r="B1704">
            <v>0.7609182528512467</v>
          </cell>
          <cell r="C1704" t="str">
            <v>Hungary</v>
          </cell>
        </row>
        <row r="1705">
          <cell r="B1705">
            <v>0.76782510284083216</v>
          </cell>
          <cell r="C1705" t="str">
            <v>Hungary</v>
          </cell>
        </row>
        <row r="1706">
          <cell r="B1706">
            <v>0.77473195283041774</v>
          </cell>
          <cell r="C1706" t="str">
            <v>Hungary</v>
          </cell>
        </row>
        <row r="1707">
          <cell r="B1707">
            <v>0.78045385930906919</v>
          </cell>
          <cell r="C1707" t="str">
            <v>Hungary</v>
          </cell>
        </row>
        <row r="1708">
          <cell r="B1708">
            <v>0.78617576578772064</v>
          </cell>
          <cell r="C1708" t="str">
            <v>Hungary</v>
          </cell>
        </row>
        <row r="1709">
          <cell r="B1709">
            <v>0.79189767226637209</v>
          </cell>
          <cell r="C1709" t="str">
            <v>Hungary</v>
          </cell>
        </row>
        <row r="1710">
          <cell r="B1710">
            <v>0.79761957874502354</v>
          </cell>
          <cell r="C1710" t="str">
            <v>Hungary</v>
          </cell>
        </row>
        <row r="1711">
          <cell r="B1711">
            <v>0.8033414852236751</v>
          </cell>
          <cell r="C1711" t="str">
            <v>Hungary</v>
          </cell>
        </row>
        <row r="1712">
          <cell r="B1712">
            <v>0.80523603621464157</v>
          </cell>
          <cell r="C1712" t="str">
            <v>Hungary</v>
          </cell>
        </row>
        <row r="1713">
          <cell r="B1713">
            <v>0.80713058720560804</v>
          </cell>
          <cell r="C1713" t="str">
            <v>Hungary</v>
          </cell>
        </row>
        <row r="1714">
          <cell r="B1714">
            <v>0.80902513819657451</v>
          </cell>
          <cell r="C1714" t="str">
            <v>Hungary</v>
          </cell>
        </row>
        <row r="1715">
          <cell r="B1715">
            <v>0.81091968918754076</v>
          </cell>
          <cell r="C1715" t="str">
            <v>Hungary</v>
          </cell>
        </row>
        <row r="1716">
          <cell r="B1716">
            <v>185693048.82949099</v>
          </cell>
          <cell r="C1716" t="str">
            <v>Poland</v>
          </cell>
        </row>
        <row r="1717">
          <cell r="B1717" t="e">
            <v>#VALUE!</v>
          </cell>
          <cell r="C1717" t="str">
            <v>Poland</v>
          </cell>
        </row>
        <row r="1718">
          <cell r="B1718" t="str">
            <v>France</v>
          </cell>
          <cell r="C1718" t="str">
            <v>Poland</v>
          </cell>
        </row>
        <row r="1719">
          <cell r="B1719">
            <v>185693048.82949099</v>
          </cell>
          <cell r="C1719" t="str">
            <v>Poland</v>
          </cell>
        </row>
        <row r="1720">
          <cell r="B1720" t="e">
            <v>#VALUE!</v>
          </cell>
          <cell r="C1720" t="str">
            <v>Poland</v>
          </cell>
        </row>
        <row r="1721">
          <cell r="B1721">
            <v>0</v>
          </cell>
          <cell r="C1721" t="str">
            <v>Poland</v>
          </cell>
        </row>
        <row r="1722">
          <cell r="B1722" t="e">
            <v>#VALUE!</v>
          </cell>
          <cell r="C1722" t="str">
            <v>Poland</v>
          </cell>
        </row>
        <row r="1723">
          <cell r="B1723" t="e">
            <v>#VALUE!</v>
          </cell>
          <cell r="C1723" t="str">
            <v>Poland</v>
          </cell>
        </row>
        <row r="1724">
          <cell r="B1724" t="e">
            <v>#VALUE!</v>
          </cell>
          <cell r="C1724" t="str">
            <v>Poland</v>
          </cell>
        </row>
        <row r="1725">
          <cell r="B1725" t="e">
            <v>#VALUE!</v>
          </cell>
          <cell r="C1725" t="str">
            <v>Poland</v>
          </cell>
        </row>
        <row r="1726">
          <cell r="B1726" t="str">
            <v>..</v>
          </cell>
          <cell r="C1726" t="str">
            <v>Poland</v>
          </cell>
        </row>
        <row r="1727">
          <cell r="B1727" t="e">
            <v>#VALUE!</v>
          </cell>
          <cell r="C1727" t="str">
            <v>Poland</v>
          </cell>
        </row>
        <row r="1728">
          <cell r="B1728" t="e">
            <v>#VALUE!</v>
          </cell>
          <cell r="C1728" t="str">
            <v>Poland</v>
          </cell>
        </row>
        <row r="1729">
          <cell r="B1729" t="e">
            <v>#VALUE!</v>
          </cell>
          <cell r="C1729" t="str">
            <v>Poland</v>
          </cell>
        </row>
        <row r="1730">
          <cell r="B1730" t="e">
            <v>#VALUE!</v>
          </cell>
          <cell r="C1730" t="str">
            <v>Poland</v>
          </cell>
        </row>
        <row r="1731">
          <cell r="B1731" t="e">
            <v>#VALUE!</v>
          </cell>
          <cell r="C1731" t="str">
            <v>Poland</v>
          </cell>
        </row>
        <row r="1732">
          <cell r="B1732" t="e">
            <v>#VALUE!</v>
          </cell>
          <cell r="C1732" t="str">
            <v>Poland</v>
          </cell>
        </row>
        <row r="1733">
          <cell r="B1733" t="e">
            <v>#VALUE!</v>
          </cell>
          <cell r="C1733" t="str">
            <v>Poland</v>
          </cell>
        </row>
        <row r="1734">
          <cell r="B1734" t="e">
            <v>#VALUE!</v>
          </cell>
          <cell r="C1734" t="str">
            <v>Poland</v>
          </cell>
        </row>
        <row r="1735">
          <cell r="B1735" t="e">
            <v>#VALUE!</v>
          </cell>
          <cell r="C1735" t="str">
            <v>Poland</v>
          </cell>
        </row>
        <row r="1736">
          <cell r="B1736" t="str">
            <v>..</v>
          </cell>
          <cell r="C1736" t="str">
            <v>Poland</v>
          </cell>
        </row>
        <row r="1737">
          <cell r="B1737" t="e">
            <v>#VALUE!</v>
          </cell>
          <cell r="C1737" t="str">
            <v>Poland</v>
          </cell>
        </row>
        <row r="1738">
          <cell r="B1738" t="e">
            <v>#VALUE!</v>
          </cell>
          <cell r="C1738" t="str">
            <v>Poland</v>
          </cell>
        </row>
        <row r="1739">
          <cell r="B1739" t="e">
            <v>#VALUE!</v>
          </cell>
          <cell r="C1739" t="str">
            <v>Poland</v>
          </cell>
        </row>
        <row r="1740">
          <cell r="B1740" t="e">
            <v>#VALUE!</v>
          </cell>
          <cell r="C1740" t="str">
            <v>Poland</v>
          </cell>
        </row>
        <row r="1741">
          <cell r="B1741" t="e">
            <v>#VALUE!</v>
          </cell>
          <cell r="C1741" t="str">
            <v>Poland</v>
          </cell>
        </row>
        <row r="1742">
          <cell r="B1742" t="e">
            <v>#VALUE!</v>
          </cell>
          <cell r="C1742" t="str">
            <v>Poland</v>
          </cell>
        </row>
        <row r="1743">
          <cell r="B1743" t="e">
            <v>#VALUE!</v>
          </cell>
          <cell r="C1743" t="str">
            <v>Poland</v>
          </cell>
        </row>
        <row r="1744">
          <cell r="B1744" t="e">
            <v>#VALUE!</v>
          </cell>
          <cell r="C1744" t="str">
            <v>Poland</v>
          </cell>
        </row>
        <row r="1745">
          <cell r="B1745" t="e">
            <v>#VALUE!</v>
          </cell>
          <cell r="C1745" t="str">
            <v>Poland</v>
          </cell>
        </row>
        <row r="1746">
          <cell r="B1746">
            <v>0.76961362089220997</v>
          </cell>
          <cell r="C1746" t="str">
            <v>Poland</v>
          </cell>
        </row>
        <row r="1747">
          <cell r="B1747">
            <v>0.77384787223774465</v>
          </cell>
          <cell r="C1747" t="str">
            <v>Poland</v>
          </cell>
        </row>
        <row r="1748">
          <cell r="B1748">
            <v>0.77808212358327933</v>
          </cell>
          <cell r="C1748" t="str">
            <v>Poland</v>
          </cell>
        </row>
        <row r="1749">
          <cell r="B1749">
            <v>0.78231637492881401</v>
          </cell>
          <cell r="C1749" t="str">
            <v>Poland</v>
          </cell>
        </row>
        <row r="1750">
          <cell r="B1750">
            <v>0.78655062627434869</v>
          </cell>
          <cell r="C1750" t="str">
            <v>Poland</v>
          </cell>
        </row>
        <row r="1751">
          <cell r="B1751">
            <v>0.79078487761988325</v>
          </cell>
          <cell r="C1751" t="str">
            <v>Poland</v>
          </cell>
        </row>
        <row r="1752">
          <cell r="B1752">
            <v>0.79484136922418192</v>
          </cell>
          <cell r="C1752" t="str">
            <v>Poland</v>
          </cell>
        </row>
        <row r="1753">
          <cell r="B1753">
            <v>0.79889786082848058</v>
          </cell>
          <cell r="C1753" t="str">
            <v>Poland</v>
          </cell>
        </row>
        <row r="1754">
          <cell r="B1754">
            <v>0.80295435243277924</v>
          </cell>
          <cell r="C1754" t="str">
            <v>Poland</v>
          </cell>
        </row>
        <row r="1755">
          <cell r="B1755">
            <v>0.80701084403707779</v>
          </cell>
          <cell r="C1755" t="str">
            <v>Poland</v>
          </cell>
        </row>
        <row r="1756">
          <cell r="B1756">
            <v>41650535.781085901</v>
          </cell>
          <cell r="C1756" t="str">
            <v>Lithuania</v>
          </cell>
        </row>
        <row r="1757">
          <cell r="B1757" t="e">
            <v>#VALUE!</v>
          </cell>
          <cell r="C1757" t="str">
            <v>Lithuania</v>
          </cell>
        </row>
        <row r="1758">
          <cell r="B1758" t="str">
            <v>Gabon</v>
          </cell>
          <cell r="C1758" t="str">
            <v>Lithuania</v>
          </cell>
        </row>
        <row r="1759">
          <cell r="B1759">
            <v>41650535.781085901</v>
          </cell>
          <cell r="C1759" t="str">
            <v>Lithuania</v>
          </cell>
        </row>
        <row r="1760">
          <cell r="B1760" t="e">
            <v>#VALUE!</v>
          </cell>
          <cell r="C1760" t="str">
            <v>Lithuania</v>
          </cell>
        </row>
        <row r="1761">
          <cell r="B1761">
            <v>0</v>
          </cell>
          <cell r="C1761" t="str">
            <v>Lithuania</v>
          </cell>
        </row>
        <row r="1762">
          <cell r="B1762" t="e">
            <v>#VALUE!</v>
          </cell>
          <cell r="C1762" t="str">
            <v>Lithuania</v>
          </cell>
        </row>
        <row r="1763">
          <cell r="B1763" t="e">
            <v>#VALUE!</v>
          </cell>
          <cell r="C1763" t="str">
            <v>Lithuania</v>
          </cell>
        </row>
        <row r="1764">
          <cell r="B1764" t="e">
            <v>#VALUE!</v>
          </cell>
          <cell r="C1764" t="str">
            <v>Lithuania</v>
          </cell>
        </row>
        <row r="1765">
          <cell r="B1765" t="e">
            <v>#VALUE!</v>
          </cell>
          <cell r="C1765" t="str">
            <v>Lithuania</v>
          </cell>
        </row>
        <row r="1766">
          <cell r="B1766" t="str">
            <v>..</v>
          </cell>
          <cell r="C1766" t="str">
            <v>Lithuania</v>
          </cell>
        </row>
        <row r="1767">
          <cell r="B1767" t="e">
            <v>#VALUE!</v>
          </cell>
          <cell r="C1767" t="str">
            <v>Lithuania</v>
          </cell>
        </row>
        <row r="1768">
          <cell r="B1768" t="e">
            <v>#VALUE!</v>
          </cell>
          <cell r="C1768" t="str">
            <v>Lithuania</v>
          </cell>
        </row>
        <row r="1769">
          <cell r="B1769" t="e">
            <v>#VALUE!</v>
          </cell>
          <cell r="C1769" t="str">
            <v>Lithuania</v>
          </cell>
        </row>
        <row r="1770">
          <cell r="B1770" t="e">
            <v>#VALUE!</v>
          </cell>
          <cell r="C1770" t="str">
            <v>Lithuania</v>
          </cell>
        </row>
        <row r="1771">
          <cell r="B1771" t="e">
            <v>#VALUE!</v>
          </cell>
          <cell r="C1771" t="str">
            <v>Lithuania</v>
          </cell>
        </row>
        <row r="1772">
          <cell r="B1772" t="e">
            <v>#VALUE!</v>
          </cell>
          <cell r="C1772" t="str">
            <v>Lithuania</v>
          </cell>
        </row>
        <row r="1773">
          <cell r="B1773" t="e">
            <v>#VALUE!</v>
          </cell>
          <cell r="C1773" t="str">
            <v>Lithuania</v>
          </cell>
        </row>
        <row r="1774">
          <cell r="B1774" t="e">
            <v>#VALUE!</v>
          </cell>
          <cell r="C1774" t="str">
            <v>Lithuania</v>
          </cell>
        </row>
        <row r="1775">
          <cell r="B1775" t="e">
            <v>#VALUE!</v>
          </cell>
          <cell r="C1775" t="str">
            <v>Lithuania</v>
          </cell>
        </row>
        <row r="1776">
          <cell r="B1776" t="str">
            <v>..</v>
          </cell>
          <cell r="C1776" t="str">
            <v>Lithuania</v>
          </cell>
        </row>
        <row r="1777">
          <cell r="B1777" t="e">
            <v>#VALUE!</v>
          </cell>
          <cell r="C1777" t="str">
            <v>Lithuania</v>
          </cell>
        </row>
        <row r="1778">
          <cell r="B1778" t="e">
            <v>#VALUE!</v>
          </cell>
          <cell r="C1778" t="str">
            <v>Lithuania</v>
          </cell>
        </row>
        <row r="1779">
          <cell r="B1779" t="e">
            <v>#VALUE!</v>
          </cell>
          <cell r="C1779" t="str">
            <v>Lithuania</v>
          </cell>
        </row>
        <row r="1780">
          <cell r="B1780" t="e">
            <v>#VALUE!</v>
          </cell>
          <cell r="C1780" t="str">
            <v>Lithuania</v>
          </cell>
        </row>
        <row r="1781">
          <cell r="B1781" t="e">
            <v>#VALUE!</v>
          </cell>
          <cell r="C1781" t="str">
            <v>Lithuania</v>
          </cell>
        </row>
        <row r="1782">
          <cell r="B1782" t="e">
            <v>#VALUE!</v>
          </cell>
          <cell r="C1782" t="str">
            <v>Lithuania</v>
          </cell>
        </row>
        <row r="1783">
          <cell r="B1783" t="e">
            <v>#VALUE!</v>
          </cell>
          <cell r="C1783" t="str">
            <v>Lithuania</v>
          </cell>
        </row>
        <row r="1784">
          <cell r="B1784" t="e">
            <v>#VALUE!</v>
          </cell>
          <cell r="C1784" t="str">
            <v>Lithuania</v>
          </cell>
        </row>
        <row r="1785">
          <cell r="B1785" t="e">
            <v>#VALUE!</v>
          </cell>
          <cell r="C1785" t="str">
            <v>Lithuania</v>
          </cell>
        </row>
        <row r="1786">
          <cell r="B1786">
            <v>0.74937374302545812</v>
          </cell>
          <cell r="C1786" t="str">
            <v>Lithuania</v>
          </cell>
        </row>
        <row r="1787">
          <cell r="B1787">
            <v>0.75817866545896639</v>
          </cell>
          <cell r="C1787" t="str">
            <v>Lithuania</v>
          </cell>
        </row>
        <row r="1788">
          <cell r="B1788">
            <v>0.76698358789247467</v>
          </cell>
          <cell r="C1788" t="str">
            <v>Lithuania</v>
          </cell>
        </row>
        <row r="1789">
          <cell r="B1789">
            <v>0.77578851032598295</v>
          </cell>
          <cell r="C1789" t="str">
            <v>Lithuania</v>
          </cell>
        </row>
        <row r="1790">
          <cell r="B1790">
            <v>0.78459343275949123</v>
          </cell>
          <cell r="C1790" t="str">
            <v>Lithuania</v>
          </cell>
        </row>
        <row r="1791">
          <cell r="B1791">
            <v>0.79339835519299962</v>
          </cell>
          <cell r="C1791" t="str">
            <v>Lithuania</v>
          </cell>
        </row>
        <row r="1792">
          <cell r="B1792">
            <v>0.79558189502669086</v>
          </cell>
          <cell r="C1792" t="str">
            <v>Lithuania</v>
          </cell>
        </row>
        <row r="1793">
          <cell r="B1793">
            <v>0.79776543486038209</v>
          </cell>
          <cell r="C1793" t="str">
            <v>Lithuania</v>
          </cell>
        </row>
        <row r="1794">
          <cell r="B1794">
            <v>0.79994897469407333</v>
          </cell>
          <cell r="C1794" t="str">
            <v>Lithuania</v>
          </cell>
        </row>
        <row r="1795">
          <cell r="B1795">
            <v>0.80213251452776468</v>
          </cell>
          <cell r="C1795" t="str">
            <v>Lithuania</v>
          </cell>
        </row>
        <row r="1796">
          <cell r="B1796">
            <v>1884969.0671997501</v>
          </cell>
          <cell r="C1796" t="str">
            <v>Portugal</v>
          </cell>
        </row>
        <row r="1797">
          <cell r="B1797">
            <v>0.57643531432944783</v>
          </cell>
          <cell r="C1797" t="str">
            <v>Portugal</v>
          </cell>
        </row>
        <row r="1798">
          <cell r="B1798" t="str">
            <v>Gambia</v>
          </cell>
          <cell r="C1798" t="str">
            <v>Portugal</v>
          </cell>
        </row>
        <row r="1799">
          <cell r="B1799">
            <v>1884969.0671997501</v>
          </cell>
          <cell r="C1799" t="str">
            <v>Portugal</v>
          </cell>
        </row>
        <row r="1800">
          <cell r="B1800">
            <v>0.59714924201241715</v>
          </cell>
          <cell r="C1800" t="str">
            <v>Portugal</v>
          </cell>
        </row>
        <row r="1801">
          <cell r="B1801">
            <v>0</v>
          </cell>
          <cell r="C1801" t="str">
            <v>Portugal</v>
          </cell>
        </row>
        <row r="1802">
          <cell r="B1802">
            <v>0.61095852713439669</v>
          </cell>
          <cell r="C1802" t="str">
            <v>Portugal</v>
          </cell>
        </row>
        <row r="1803">
          <cell r="B1803">
            <v>0.61786316969538646</v>
          </cell>
          <cell r="C1803" t="str">
            <v>Portugal</v>
          </cell>
        </row>
        <row r="1804">
          <cell r="B1804">
            <v>0.62476781225637623</v>
          </cell>
          <cell r="C1804" t="str">
            <v>Portugal</v>
          </cell>
        </row>
        <row r="1805">
          <cell r="B1805">
            <v>0.631672454817366</v>
          </cell>
          <cell r="C1805" t="str">
            <v>Portugal</v>
          </cell>
        </row>
        <row r="1806">
          <cell r="B1806">
            <v>0.63857709737835588</v>
          </cell>
          <cell r="C1806" t="str">
            <v>Portugal</v>
          </cell>
        </row>
        <row r="1807">
          <cell r="B1807">
            <v>0.64548173993934554</v>
          </cell>
          <cell r="C1807" t="str">
            <v>Portugal</v>
          </cell>
        </row>
        <row r="1808">
          <cell r="B1808">
            <v>0.6523863825003352</v>
          </cell>
          <cell r="C1808" t="str">
            <v>Portugal</v>
          </cell>
        </row>
        <row r="1809">
          <cell r="B1809">
            <v>0.65929102506132486</v>
          </cell>
          <cell r="C1809" t="str">
            <v>Portugal</v>
          </cell>
        </row>
        <row r="1810">
          <cell r="B1810">
            <v>0.66619566762231452</v>
          </cell>
          <cell r="C1810" t="str">
            <v>Portugal</v>
          </cell>
        </row>
        <row r="1811">
          <cell r="B1811">
            <v>0.67310031018330418</v>
          </cell>
          <cell r="C1811" t="str">
            <v>Portugal</v>
          </cell>
        </row>
        <row r="1812">
          <cell r="B1812">
            <v>0.68000495274429384</v>
          </cell>
          <cell r="C1812" t="str">
            <v>Portugal</v>
          </cell>
        </row>
        <row r="1813">
          <cell r="B1813">
            <v>0.6869095953052835</v>
          </cell>
          <cell r="C1813" t="str">
            <v>Portugal</v>
          </cell>
        </row>
        <row r="1814">
          <cell r="B1814">
            <v>0.69381423786627316</v>
          </cell>
          <cell r="C1814" t="str">
            <v>Portugal</v>
          </cell>
        </row>
        <row r="1815">
          <cell r="B1815">
            <v>0.70071888042726282</v>
          </cell>
          <cell r="C1815" t="str">
            <v>Portugal</v>
          </cell>
        </row>
        <row r="1816">
          <cell r="B1816">
            <v>0.70762352298825271</v>
          </cell>
          <cell r="C1816" t="str">
            <v>Portugal</v>
          </cell>
        </row>
        <row r="1817">
          <cell r="B1817">
            <v>0.7146623230122332</v>
          </cell>
          <cell r="C1817" t="str">
            <v>Portugal</v>
          </cell>
        </row>
        <row r="1818">
          <cell r="B1818">
            <v>0.7217011230362137</v>
          </cell>
          <cell r="C1818" t="str">
            <v>Portugal</v>
          </cell>
        </row>
        <row r="1819">
          <cell r="B1819">
            <v>0.72873992306019419</v>
          </cell>
          <cell r="C1819" t="str">
            <v>Portugal</v>
          </cell>
        </row>
        <row r="1820">
          <cell r="B1820">
            <v>0.73577872308417469</v>
          </cell>
          <cell r="C1820" t="str">
            <v>Portugal</v>
          </cell>
        </row>
        <row r="1821">
          <cell r="B1821">
            <v>0.74281752310815519</v>
          </cell>
          <cell r="C1821" t="str">
            <v>Portugal</v>
          </cell>
        </row>
        <row r="1822">
          <cell r="B1822">
            <v>0.74985632313213568</v>
          </cell>
          <cell r="C1822" t="str">
            <v>Portugal</v>
          </cell>
        </row>
        <row r="1823">
          <cell r="B1823">
            <v>0.75689512315611618</v>
          </cell>
          <cell r="C1823" t="str">
            <v>Portugal</v>
          </cell>
        </row>
        <row r="1824">
          <cell r="B1824">
            <v>0.76393392318009667</v>
          </cell>
          <cell r="C1824" t="str">
            <v>Portugal</v>
          </cell>
        </row>
        <row r="1825">
          <cell r="B1825">
            <v>0.77097272320407717</v>
          </cell>
          <cell r="C1825" t="str">
            <v>Portugal</v>
          </cell>
        </row>
        <row r="1826">
          <cell r="B1826">
            <v>0.778011523228058</v>
          </cell>
          <cell r="C1826" t="str">
            <v>Portugal</v>
          </cell>
        </row>
        <row r="1827">
          <cell r="B1827">
            <v>0.78016096592785122</v>
          </cell>
          <cell r="C1827" t="str">
            <v>Portugal</v>
          </cell>
        </row>
        <row r="1828">
          <cell r="B1828">
            <v>0.78231040862764445</v>
          </cell>
          <cell r="C1828" t="str">
            <v>Portugal</v>
          </cell>
        </row>
        <row r="1829">
          <cell r="B1829">
            <v>0.78445985132743767</v>
          </cell>
          <cell r="C1829" t="str">
            <v>Portugal</v>
          </cell>
        </row>
        <row r="1830">
          <cell r="B1830">
            <v>0.7866092940272309</v>
          </cell>
          <cell r="C1830" t="str">
            <v>Portugal</v>
          </cell>
        </row>
        <row r="1831">
          <cell r="B1831">
            <v>0.78875873672702423</v>
          </cell>
          <cell r="C1831" t="str">
            <v>Portugal</v>
          </cell>
        </row>
        <row r="1832">
          <cell r="B1832">
            <v>0.79281416291368445</v>
          </cell>
          <cell r="C1832" t="str">
            <v>Portugal</v>
          </cell>
        </row>
        <row r="1833">
          <cell r="B1833">
            <v>0.79686958910034456</v>
          </cell>
          <cell r="C1833" t="str">
            <v>Portugal</v>
          </cell>
        </row>
        <row r="1834">
          <cell r="B1834">
            <v>0.80092501528700466</v>
          </cell>
          <cell r="C1834" t="str">
            <v>Portugal</v>
          </cell>
        </row>
        <row r="1835">
          <cell r="B1835">
            <v>0.80498044147366488</v>
          </cell>
          <cell r="C1835" t="str">
            <v>Portugal</v>
          </cell>
        </row>
        <row r="1836">
          <cell r="B1836">
            <v>5149150.1657053698</v>
          </cell>
          <cell r="C1836" t="str">
            <v>Bahrain</v>
          </cell>
        </row>
        <row r="1837">
          <cell r="B1837">
            <v>0.58863987575903209</v>
          </cell>
          <cell r="C1837" t="str">
            <v>Bahrain</v>
          </cell>
        </row>
        <row r="1838">
          <cell r="B1838" t="str">
            <v>Georgia</v>
          </cell>
          <cell r="C1838" t="str">
            <v>Bahrain</v>
          </cell>
        </row>
        <row r="1839">
          <cell r="B1839">
            <v>5149150.1657053698</v>
          </cell>
          <cell r="C1839" t="str">
            <v>Bahrain</v>
          </cell>
        </row>
        <row r="1840">
          <cell r="B1840">
            <v>0.60952497335745726</v>
          </cell>
          <cell r="C1840" t="str">
            <v>Bahrain</v>
          </cell>
        </row>
        <row r="1841">
          <cell r="B1841">
            <v>0</v>
          </cell>
          <cell r="C1841" t="str">
            <v>Bahrain</v>
          </cell>
        </row>
        <row r="1842">
          <cell r="B1842">
            <v>0.62344837175640677</v>
          </cell>
          <cell r="C1842" t="str">
            <v>Bahrain</v>
          </cell>
        </row>
        <row r="1843">
          <cell r="B1843">
            <v>0.63041007095588242</v>
          </cell>
          <cell r="C1843" t="str">
            <v>Bahrain</v>
          </cell>
        </row>
        <row r="1844">
          <cell r="B1844">
            <v>0.63737177015535629</v>
          </cell>
          <cell r="C1844" t="str">
            <v>Bahrain</v>
          </cell>
        </row>
        <row r="1845">
          <cell r="B1845">
            <v>0.64433346935483193</v>
          </cell>
          <cell r="C1845" t="str">
            <v>Bahrain</v>
          </cell>
        </row>
        <row r="1846">
          <cell r="B1846">
            <v>0.65129516855430702</v>
          </cell>
          <cell r="C1846" t="str">
            <v>Bahrain</v>
          </cell>
        </row>
        <row r="1847">
          <cell r="B1847">
            <v>0.65825686775378189</v>
          </cell>
          <cell r="C1847" t="str">
            <v>Bahrain</v>
          </cell>
        </row>
        <row r="1848">
          <cell r="B1848">
            <v>0.66521856695325687</v>
          </cell>
          <cell r="C1848" t="str">
            <v>Bahrain</v>
          </cell>
        </row>
        <row r="1849">
          <cell r="B1849">
            <v>0.67218026615273185</v>
          </cell>
          <cell r="C1849" t="str">
            <v>Bahrain</v>
          </cell>
        </row>
        <row r="1850">
          <cell r="B1850">
            <v>0.67914196535220683</v>
          </cell>
          <cell r="C1850" t="str">
            <v>Bahrain</v>
          </cell>
        </row>
        <row r="1851">
          <cell r="B1851">
            <v>0.68610366455168181</v>
          </cell>
          <cell r="C1851" t="str">
            <v>Bahrain</v>
          </cell>
        </row>
        <row r="1852">
          <cell r="B1852">
            <v>0.69306536375115679</v>
          </cell>
          <cell r="C1852" t="str">
            <v>Bahrain</v>
          </cell>
        </row>
        <row r="1853">
          <cell r="B1853">
            <v>0.70002706295063177</v>
          </cell>
          <cell r="C1853" t="str">
            <v>Bahrain</v>
          </cell>
        </row>
        <row r="1854">
          <cell r="B1854">
            <v>0.70698876215010675</v>
          </cell>
          <cell r="C1854" t="str">
            <v>Bahrain</v>
          </cell>
        </row>
        <row r="1855">
          <cell r="B1855">
            <v>0.71395046134958173</v>
          </cell>
          <cell r="C1855" t="str">
            <v>Bahrain</v>
          </cell>
        </row>
        <row r="1856">
          <cell r="B1856">
            <v>0.72091216054905627</v>
          </cell>
          <cell r="C1856" t="str">
            <v>Bahrain</v>
          </cell>
        </row>
        <row r="1857">
          <cell r="B1857">
            <v>0.72615771218355829</v>
          </cell>
          <cell r="C1857" t="str">
            <v>Bahrain</v>
          </cell>
        </row>
        <row r="1858">
          <cell r="B1858">
            <v>0.73140326381806031</v>
          </cell>
          <cell r="C1858" t="str">
            <v>Bahrain</v>
          </cell>
        </row>
        <row r="1859">
          <cell r="B1859">
            <v>0.73664881545256233</v>
          </cell>
          <cell r="C1859" t="str">
            <v>Bahrain</v>
          </cell>
        </row>
        <row r="1860">
          <cell r="B1860">
            <v>0.74189436708706435</v>
          </cell>
          <cell r="C1860" t="str">
            <v>Bahrain</v>
          </cell>
        </row>
        <row r="1861">
          <cell r="B1861">
            <v>0.74713991872156638</v>
          </cell>
          <cell r="C1861" t="str">
            <v>Bahrain</v>
          </cell>
        </row>
        <row r="1862">
          <cell r="B1862">
            <v>0.7523854703560684</v>
          </cell>
          <cell r="C1862" t="str">
            <v>Bahrain</v>
          </cell>
        </row>
        <row r="1863">
          <cell r="B1863">
            <v>0.75763102199057042</v>
          </cell>
          <cell r="C1863" t="str">
            <v>Bahrain</v>
          </cell>
        </row>
        <row r="1864">
          <cell r="B1864">
            <v>0.76287657362507244</v>
          </cell>
          <cell r="C1864" t="str">
            <v>Bahrain</v>
          </cell>
        </row>
        <row r="1865">
          <cell r="B1865">
            <v>0.76812212525957446</v>
          </cell>
          <cell r="C1865" t="str">
            <v>Bahrain</v>
          </cell>
        </row>
        <row r="1866">
          <cell r="B1866">
            <v>0.77336767689407615</v>
          </cell>
          <cell r="C1866" t="str">
            <v>Bahrain</v>
          </cell>
        </row>
        <row r="1867">
          <cell r="B1867">
            <v>0.77764991378029591</v>
          </cell>
          <cell r="C1867" t="str">
            <v>Bahrain</v>
          </cell>
        </row>
        <row r="1868">
          <cell r="B1868">
            <v>0.78193215066651567</v>
          </cell>
          <cell r="C1868" t="str">
            <v>Bahrain</v>
          </cell>
        </row>
        <row r="1869">
          <cell r="B1869">
            <v>0.78621438755273543</v>
          </cell>
          <cell r="C1869" t="str">
            <v>Bahrain</v>
          </cell>
        </row>
        <row r="1870">
          <cell r="B1870">
            <v>0.79049662443895519</v>
          </cell>
          <cell r="C1870" t="str">
            <v>Bahrain</v>
          </cell>
        </row>
        <row r="1871">
          <cell r="B1871">
            <v>0.79477886132517495</v>
          </cell>
          <cell r="C1871" t="str">
            <v>Bahrain</v>
          </cell>
        </row>
        <row r="1872">
          <cell r="B1872">
            <v>0.79721846530886431</v>
          </cell>
          <cell r="C1872" t="str">
            <v>Bahrain</v>
          </cell>
        </row>
        <row r="1873">
          <cell r="B1873">
            <v>0.79965806929255367</v>
          </cell>
          <cell r="C1873" t="str">
            <v>Bahrain</v>
          </cell>
        </row>
        <row r="1874">
          <cell r="B1874">
            <v>0.80209767327624304</v>
          </cell>
          <cell r="C1874" t="str">
            <v>Bahrain</v>
          </cell>
        </row>
        <row r="1875">
          <cell r="B1875">
            <v>0.80453727725993229</v>
          </cell>
          <cell r="C1875" t="str">
            <v>Bahrain</v>
          </cell>
        </row>
        <row r="1876">
          <cell r="B1876">
            <v>160870846.490969</v>
          </cell>
          <cell r="C1876" t="str">
            <v>Latvia</v>
          </cell>
        </row>
        <row r="1877">
          <cell r="B1877" t="e">
            <v>#VALUE!</v>
          </cell>
          <cell r="C1877" t="str">
            <v>Latvia</v>
          </cell>
        </row>
        <row r="1878">
          <cell r="B1878" t="str">
            <v>Germany</v>
          </cell>
          <cell r="C1878" t="str">
            <v>Latvia</v>
          </cell>
        </row>
        <row r="1879">
          <cell r="B1879">
            <v>160870846.490969</v>
          </cell>
          <cell r="C1879" t="str">
            <v>Latvia</v>
          </cell>
        </row>
        <row r="1880">
          <cell r="B1880" t="e">
            <v>#VALUE!</v>
          </cell>
          <cell r="C1880" t="str">
            <v>Latvia</v>
          </cell>
        </row>
        <row r="1881">
          <cell r="B1881">
            <v>0</v>
          </cell>
          <cell r="C1881" t="str">
            <v>Latvia</v>
          </cell>
        </row>
        <row r="1882">
          <cell r="B1882" t="e">
            <v>#VALUE!</v>
          </cell>
          <cell r="C1882" t="str">
            <v>Latvia</v>
          </cell>
        </row>
        <row r="1883">
          <cell r="B1883" t="e">
            <v>#VALUE!</v>
          </cell>
          <cell r="C1883" t="str">
            <v>Latvia</v>
          </cell>
        </row>
        <row r="1884">
          <cell r="B1884" t="e">
            <v>#VALUE!</v>
          </cell>
          <cell r="C1884" t="str">
            <v>Latvia</v>
          </cell>
        </row>
        <row r="1885">
          <cell r="B1885" t="e">
            <v>#VALUE!</v>
          </cell>
          <cell r="C1885" t="str">
            <v>Latvia</v>
          </cell>
        </row>
        <row r="1886">
          <cell r="B1886" t="str">
            <v>..</v>
          </cell>
          <cell r="C1886" t="str">
            <v>Latvia</v>
          </cell>
        </row>
        <row r="1887">
          <cell r="B1887" t="e">
            <v>#VALUE!</v>
          </cell>
          <cell r="C1887" t="str">
            <v>Latvia</v>
          </cell>
        </row>
        <row r="1888">
          <cell r="B1888" t="e">
            <v>#VALUE!</v>
          </cell>
          <cell r="C1888" t="str">
            <v>Latvia</v>
          </cell>
        </row>
        <row r="1889">
          <cell r="B1889" t="e">
            <v>#VALUE!</v>
          </cell>
          <cell r="C1889" t="str">
            <v>Latvia</v>
          </cell>
        </row>
        <row r="1890">
          <cell r="B1890" t="e">
            <v>#VALUE!</v>
          </cell>
          <cell r="C1890" t="str">
            <v>Latvia</v>
          </cell>
        </row>
        <row r="1891">
          <cell r="B1891" t="e">
            <v>#VALUE!</v>
          </cell>
          <cell r="C1891" t="str">
            <v>Latvia</v>
          </cell>
        </row>
        <row r="1892">
          <cell r="B1892" t="e">
            <v>#VALUE!</v>
          </cell>
          <cell r="C1892" t="str">
            <v>Latvia</v>
          </cell>
        </row>
        <row r="1893">
          <cell r="B1893" t="e">
            <v>#VALUE!</v>
          </cell>
          <cell r="C1893" t="str">
            <v>Latvia</v>
          </cell>
        </row>
        <row r="1894">
          <cell r="B1894" t="e">
            <v>#VALUE!</v>
          </cell>
          <cell r="C1894" t="str">
            <v>Latvia</v>
          </cell>
        </row>
        <row r="1895">
          <cell r="B1895" t="e">
            <v>#VALUE!</v>
          </cell>
          <cell r="C1895" t="str">
            <v>Latvia</v>
          </cell>
        </row>
        <row r="1896">
          <cell r="B1896">
            <v>0.69289214520314846</v>
          </cell>
          <cell r="C1896" t="str">
            <v>Latvia</v>
          </cell>
        </row>
        <row r="1897">
          <cell r="B1897">
            <v>0.69680425956641212</v>
          </cell>
          <cell r="C1897" t="str">
            <v>Latvia</v>
          </cell>
        </row>
        <row r="1898">
          <cell r="B1898">
            <v>0.70071637392967578</v>
          </cell>
          <cell r="C1898" t="str">
            <v>Latvia</v>
          </cell>
        </row>
        <row r="1899">
          <cell r="B1899">
            <v>0.70462848829293945</v>
          </cell>
          <cell r="C1899" t="str">
            <v>Latvia</v>
          </cell>
        </row>
        <row r="1900">
          <cell r="B1900">
            <v>0.70854060265620311</v>
          </cell>
          <cell r="C1900" t="str">
            <v>Latvia</v>
          </cell>
        </row>
        <row r="1901">
          <cell r="B1901">
            <v>0.71245271701946677</v>
          </cell>
          <cell r="C1901" t="str">
            <v>Latvia</v>
          </cell>
        </row>
        <row r="1902">
          <cell r="B1902">
            <v>0.71636483138273044</v>
          </cell>
          <cell r="C1902" t="str">
            <v>Latvia</v>
          </cell>
        </row>
        <row r="1903">
          <cell r="B1903">
            <v>0.7202769457459941</v>
          </cell>
          <cell r="C1903" t="str">
            <v>Latvia</v>
          </cell>
        </row>
        <row r="1904">
          <cell r="B1904">
            <v>0.72418906010925777</v>
          </cell>
          <cell r="C1904" t="str">
            <v>Latvia</v>
          </cell>
        </row>
        <row r="1905">
          <cell r="B1905">
            <v>0.72810117447252143</v>
          </cell>
          <cell r="C1905" t="str">
            <v>Latvia</v>
          </cell>
        </row>
        <row r="1906">
          <cell r="B1906">
            <v>0.73201328883578554</v>
          </cell>
          <cell r="C1906" t="str">
            <v>Latvia</v>
          </cell>
        </row>
        <row r="1907">
          <cell r="B1907">
            <v>0.74245669807501868</v>
          </cell>
          <cell r="C1907" t="str">
            <v>Latvia</v>
          </cell>
        </row>
        <row r="1908">
          <cell r="B1908">
            <v>0.75290010731425183</v>
          </cell>
          <cell r="C1908" t="str">
            <v>Latvia</v>
          </cell>
        </row>
        <row r="1909">
          <cell r="B1909">
            <v>0.76334351655348498</v>
          </cell>
          <cell r="C1909" t="str">
            <v>Latvia</v>
          </cell>
        </row>
        <row r="1910">
          <cell r="B1910">
            <v>0.77378692579271813</v>
          </cell>
          <cell r="C1910" t="str">
            <v>Latvia</v>
          </cell>
        </row>
        <row r="1911">
          <cell r="B1911">
            <v>0.78423033503195116</v>
          </cell>
          <cell r="C1911" t="str">
            <v>Latvia</v>
          </cell>
        </row>
        <row r="1912">
          <cell r="B1912">
            <v>0.78759918848855526</v>
          </cell>
          <cell r="C1912" t="str">
            <v>Latvia</v>
          </cell>
        </row>
        <row r="1913">
          <cell r="B1913">
            <v>0.79096804194515935</v>
          </cell>
          <cell r="C1913" t="str">
            <v>Latvia</v>
          </cell>
        </row>
        <row r="1914">
          <cell r="B1914">
            <v>0.79433689540176344</v>
          </cell>
          <cell r="C1914" t="str">
            <v>Latvia</v>
          </cell>
        </row>
        <row r="1915">
          <cell r="B1915">
            <v>0.79770574885836754</v>
          </cell>
          <cell r="C1915" t="str">
            <v>Latvia</v>
          </cell>
        </row>
        <row r="1916">
          <cell r="B1916">
            <v>29835666.357393499</v>
          </cell>
          <cell r="C1916" t="str">
            <v>Chile</v>
          </cell>
        </row>
        <row r="1917">
          <cell r="B1917">
            <v>0.5684627669849327</v>
          </cell>
          <cell r="C1917" t="str">
            <v>Chile</v>
          </cell>
        </row>
        <row r="1918">
          <cell r="B1918" t="str">
            <v>Ghana</v>
          </cell>
          <cell r="C1918" t="str">
            <v>Chile</v>
          </cell>
        </row>
        <row r="1919">
          <cell r="B1919">
            <v>29835666.357393499</v>
          </cell>
          <cell r="C1919" t="str">
            <v>Chile</v>
          </cell>
        </row>
        <row r="1920">
          <cell r="B1920">
            <v>0.58887339178706632</v>
          </cell>
          <cell r="C1920" t="str">
            <v>Chile</v>
          </cell>
        </row>
        <row r="1921">
          <cell r="B1921">
            <v>0</v>
          </cell>
          <cell r="C1921" t="str">
            <v>Chile</v>
          </cell>
        </row>
        <row r="1922">
          <cell r="B1922">
            <v>0.60248047498848933</v>
          </cell>
          <cell r="C1922" t="str">
            <v>Chile</v>
          </cell>
        </row>
        <row r="1923">
          <cell r="B1923">
            <v>0.60928401658920173</v>
          </cell>
          <cell r="C1923" t="str">
            <v>Chile</v>
          </cell>
        </row>
        <row r="1924">
          <cell r="B1924">
            <v>0.61608755818991234</v>
          </cell>
          <cell r="C1924" t="str">
            <v>Chile</v>
          </cell>
        </row>
        <row r="1925">
          <cell r="B1925">
            <v>0.62289109979062296</v>
          </cell>
          <cell r="C1925" t="str">
            <v>Chile</v>
          </cell>
        </row>
        <row r="1926">
          <cell r="B1926">
            <v>0.62969464139133535</v>
          </cell>
          <cell r="C1926" t="str">
            <v>Chile</v>
          </cell>
        </row>
        <row r="1927">
          <cell r="B1927">
            <v>0.63649818299204675</v>
          </cell>
          <cell r="C1927" t="str">
            <v>Chile</v>
          </cell>
        </row>
        <row r="1928">
          <cell r="B1928">
            <v>0.64330172459275814</v>
          </cell>
          <cell r="C1928" t="str">
            <v>Chile</v>
          </cell>
        </row>
        <row r="1929">
          <cell r="B1929">
            <v>0.65010526619346953</v>
          </cell>
          <cell r="C1929" t="str">
            <v>Chile</v>
          </cell>
        </row>
        <row r="1930">
          <cell r="B1930">
            <v>0.65690880779418093</v>
          </cell>
          <cell r="C1930" t="str">
            <v>Chile</v>
          </cell>
        </row>
        <row r="1931">
          <cell r="B1931">
            <v>0.66371234939489232</v>
          </cell>
          <cell r="C1931" t="str">
            <v>Chile</v>
          </cell>
        </row>
        <row r="1932">
          <cell r="B1932">
            <v>0.67051589099560371</v>
          </cell>
          <cell r="C1932" t="str">
            <v>Chile</v>
          </cell>
        </row>
        <row r="1933">
          <cell r="B1933">
            <v>0.67731943259631511</v>
          </cell>
          <cell r="C1933" t="str">
            <v>Chile</v>
          </cell>
        </row>
        <row r="1934">
          <cell r="B1934">
            <v>0.6841229741970265</v>
          </cell>
          <cell r="C1934" t="str">
            <v>Chile</v>
          </cell>
        </row>
        <row r="1935">
          <cell r="B1935">
            <v>0.69092651579773789</v>
          </cell>
          <cell r="C1935" t="str">
            <v>Chile</v>
          </cell>
        </row>
        <row r="1936">
          <cell r="B1936">
            <v>0.69773005739844951</v>
          </cell>
          <cell r="C1936" t="str">
            <v>Chile</v>
          </cell>
        </row>
        <row r="1937">
          <cell r="B1937">
            <v>0.70290492535362414</v>
          </cell>
          <cell r="C1937" t="str">
            <v>Chile</v>
          </cell>
        </row>
        <row r="1938">
          <cell r="B1938">
            <v>0.70807979330879878</v>
          </cell>
          <cell r="C1938" t="str">
            <v>Chile</v>
          </cell>
        </row>
        <row r="1939">
          <cell r="B1939">
            <v>0.71325466126397341</v>
          </cell>
          <cell r="C1939" t="str">
            <v>Chile</v>
          </cell>
        </row>
        <row r="1940">
          <cell r="B1940">
            <v>0.71842952921914804</v>
          </cell>
          <cell r="C1940" t="str">
            <v>Chile</v>
          </cell>
        </row>
        <row r="1941">
          <cell r="B1941">
            <v>0.72360439717432268</v>
          </cell>
          <cell r="C1941" t="str">
            <v>Chile</v>
          </cell>
        </row>
        <row r="1942">
          <cell r="B1942">
            <v>0.72877926512949731</v>
          </cell>
          <cell r="C1942" t="str">
            <v>Chile</v>
          </cell>
        </row>
        <row r="1943">
          <cell r="B1943">
            <v>0.73395413308467194</v>
          </cell>
          <cell r="C1943" t="str">
            <v>Chile</v>
          </cell>
        </row>
        <row r="1944">
          <cell r="B1944">
            <v>0.73912900103984658</v>
          </cell>
          <cell r="C1944" t="str">
            <v>Chile</v>
          </cell>
        </row>
        <row r="1945">
          <cell r="B1945">
            <v>0.74430386899502121</v>
          </cell>
          <cell r="C1945" t="str">
            <v>Chile</v>
          </cell>
        </row>
        <row r="1946">
          <cell r="B1946">
            <v>0.74947873695019585</v>
          </cell>
          <cell r="C1946" t="str">
            <v>Chile</v>
          </cell>
        </row>
        <row r="1947">
          <cell r="B1947">
            <v>0.75535533752451378</v>
          </cell>
          <cell r="C1947" t="str">
            <v>Chile</v>
          </cell>
        </row>
        <row r="1948">
          <cell r="B1948">
            <v>0.76123193809883172</v>
          </cell>
          <cell r="C1948" t="str">
            <v>Chile</v>
          </cell>
        </row>
        <row r="1949">
          <cell r="B1949">
            <v>0.76710853867314965</v>
          </cell>
          <cell r="C1949" t="str">
            <v>Chile</v>
          </cell>
        </row>
        <row r="1950">
          <cell r="B1950">
            <v>0.77298513924746759</v>
          </cell>
          <cell r="C1950" t="str">
            <v>Chile</v>
          </cell>
        </row>
        <row r="1951">
          <cell r="B1951">
            <v>0.77886173982178564</v>
          </cell>
          <cell r="C1951" t="str">
            <v>Chile</v>
          </cell>
        </row>
        <row r="1952">
          <cell r="B1952">
            <v>0.78355062519575958</v>
          </cell>
          <cell r="C1952" t="str">
            <v>Chile</v>
          </cell>
        </row>
        <row r="1953">
          <cell r="B1953">
            <v>0.78823951056973351</v>
          </cell>
          <cell r="C1953" t="str">
            <v>Chile</v>
          </cell>
        </row>
        <row r="1954">
          <cell r="B1954">
            <v>0.79292839594370745</v>
          </cell>
          <cell r="C1954" t="str">
            <v>Chile</v>
          </cell>
        </row>
        <row r="1955">
          <cell r="B1955">
            <v>0.79761728131768128</v>
          </cell>
          <cell r="C1955" t="str">
            <v>Chile</v>
          </cell>
        </row>
        <row r="1956">
          <cell r="B1956">
            <v>14640775.433214899</v>
          </cell>
          <cell r="C1956" t="str">
            <v>Argentina</v>
          </cell>
        </row>
        <row r="1957">
          <cell r="B1957">
            <v>0.64403079556200815</v>
          </cell>
          <cell r="C1957" t="str">
            <v>Argentina</v>
          </cell>
        </row>
        <row r="1958">
          <cell r="B1958" t="str">
            <v>Guatemala</v>
          </cell>
          <cell r="C1958" t="str">
            <v>Argentina</v>
          </cell>
        </row>
        <row r="1959">
          <cell r="B1959">
            <v>14640775.433214899</v>
          </cell>
          <cell r="C1959" t="str">
            <v>Argentina</v>
          </cell>
        </row>
        <row r="1960">
          <cell r="B1960">
            <v>0.65239268664846328</v>
          </cell>
          <cell r="C1960" t="str">
            <v>Argentina</v>
          </cell>
        </row>
        <row r="1961">
          <cell r="B1961">
            <v>0</v>
          </cell>
          <cell r="C1961" t="str">
            <v>Argentina</v>
          </cell>
        </row>
        <row r="1962">
          <cell r="B1962">
            <v>0.65796728070609944</v>
          </cell>
          <cell r="C1962" t="str">
            <v>Argentina</v>
          </cell>
        </row>
        <row r="1963">
          <cell r="B1963">
            <v>0.66075457773491841</v>
          </cell>
          <cell r="C1963" t="str">
            <v>Argentina</v>
          </cell>
        </row>
        <row r="1964">
          <cell r="B1964">
            <v>0.66354187476373649</v>
          </cell>
          <cell r="C1964" t="str">
            <v>Argentina</v>
          </cell>
        </row>
        <row r="1965">
          <cell r="B1965">
            <v>0.66632917179255458</v>
          </cell>
          <cell r="C1965" t="str">
            <v>Argentina</v>
          </cell>
        </row>
        <row r="1966">
          <cell r="B1966">
            <v>0.66911646882137343</v>
          </cell>
          <cell r="C1966" t="str">
            <v>Argentina</v>
          </cell>
        </row>
        <row r="1967">
          <cell r="B1967">
            <v>0.67190376585019174</v>
          </cell>
          <cell r="C1967" t="str">
            <v>Argentina</v>
          </cell>
        </row>
        <row r="1968">
          <cell r="B1968">
            <v>0.67469106287901004</v>
          </cell>
          <cell r="C1968" t="str">
            <v>Argentina</v>
          </cell>
        </row>
        <row r="1969">
          <cell r="B1969">
            <v>0.67747835990782834</v>
          </cell>
          <cell r="C1969" t="str">
            <v>Argentina</v>
          </cell>
        </row>
        <row r="1970">
          <cell r="B1970">
            <v>0.68026565693664665</v>
          </cell>
          <cell r="C1970" t="str">
            <v>Argentina</v>
          </cell>
        </row>
        <row r="1971">
          <cell r="B1971">
            <v>0.68305295396546495</v>
          </cell>
          <cell r="C1971" t="str">
            <v>Argentina</v>
          </cell>
        </row>
        <row r="1972">
          <cell r="B1972">
            <v>0.68584025099428325</v>
          </cell>
          <cell r="C1972" t="str">
            <v>Argentina</v>
          </cell>
        </row>
        <row r="1973">
          <cell r="B1973">
            <v>0.68862754802310155</v>
          </cell>
          <cell r="C1973" t="str">
            <v>Argentina</v>
          </cell>
        </row>
        <row r="1974">
          <cell r="B1974">
            <v>0.69141484505191986</v>
          </cell>
          <cell r="C1974" t="str">
            <v>Argentina</v>
          </cell>
        </row>
        <row r="1975">
          <cell r="B1975">
            <v>0.69420214208073816</v>
          </cell>
          <cell r="C1975" t="str">
            <v>Argentina</v>
          </cell>
        </row>
        <row r="1976">
          <cell r="B1976">
            <v>0.69698943910955635</v>
          </cell>
          <cell r="C1976" t="str">
            <v>Argentina</v>
          </cell>
        </row>
        <row r="1977">
          <cell r="B1977">
            <v>0.70220547882411477</v>
          </cell>
          <cell r="C1977" t="str">
            <v>Argentina</v>
          </cell>
        </row>
        <row r="1978">
          <cell r="B1978">
            <v>0.70742151853867319</v>
          </cell>
          <cell r="C1978" t="str">
            <v>Argentina</v>
          </cell>
        </row>
        <row r="1979">
          <cell r="B1979">
            <v>0.71263755825323161</v>
          </cell>
          <cell r="C1979" t="str">
            <v>Argentina</v>
          </cell>
        </row>
        <row r="1980">
          <cell r="B1980">
            <v>0.71785359796779002</v>
          </cell>
          <cell r="C1980" t="str">
            <v>Argentina</v>
          </cell>
        </row>
        <row r="1981">
          <cell r="B1981">
            <v>0.72306963768234844</v>
          </cell>
          <cell r="C1981" t="str">
            <v>Argentina</v>
          </cell>
        </row>
        <row r="1982">
          <cell r="B1982">
            <v>0.72828567739690686</v>
          </cell>
          <cell r="C1982" t="str">
            <v>Argentina</v>
          </cell>
        </row>
        <row r="1983">
          <cell r="B1983">
            <v>0.73350171711146528</v>
          </cell>
          <cell r="C1983" t="str">
            <v>Argentina</v>
          </cell>
        </row>
        <row r="1984">
          <cell r="B1984">
            <v>0.7387177568260237</v>
          </cell>
          <cell r="C1984" t="str">
            <v>Argentina</v>
          </cell>
        </row>
        <row r="1985">
          <cell r="B1985">
            <v>0.74393379654058212</v>
          </cell>
          <cell r="C1985" t="str">
            <v>Argentina</v>
          </cell>
        </row>
        <row r="1986">
          <cell r="B1986">
            <v>0.74914983625514109</v>
          </cell>
          <cell r="C1986" t="str">
            <v>Argentina</v>
          </cell>
        </row>
        <row r="1987">
          <cell r="B1987">
            <v>0.75226508495261435</v>
          </cell>
          <cell r="C1987" t="str">
            <v>Argentina</v>
          </cell>
        </row>
        <row r="1988">
          <cell r="B1988">
            <v>0.75538033365008761</v>
          </cell>
          <cell r="C1988" t="str">
            <v>Argentina</v>
          </cell>
        </row>
        <row r="1989">
          <cell r="B1989">
            <v>0.75849558234756087</v>
          </cell>
          <cell r="C1989" t="str">
            <v>Argentina</v>
          </cell>
        </row>
        <row r="1990">
          <cell r="B1990">
            <v>0.76161083104503413</v>
          </cell>
          <cell r="C1990" t="str">
            <v>Argentina</v>
          </cell>
        </row>
        <row r="1991">
          <cell r="B1991">
            <v>0.76472607974250717</v>
          </cell>
          <cell r="C1991" t="str">
            <v>Argentina</v>
          </cell>
        </row>
        <row r="1992">
          <cell r="B1992">
            <v>0.77044498193762512</v>
          </cell>
          <cell r="C1992" t="str">
            <v>Argentina</v>
          </cell>
        </row>
        <row r="1993">
          <cell r="B1993">
            <v>0.77616388413274295</v>
          </cell>
          <cell r="C1993" t="str">
            <v>Argentina</v>
          </cell>
        </row>
        <row r="1994">
          <cell r="B1994">
            <v>0.78188278632786079</v>
          </cell>
          <cell r="C1994" t="str">
            <v>Argentina</v>
          </cell>
        </row>
        <row r="1995">
          <cell r="B1995">
            <v>0.78760168852297874</v>
          </cell>
          <cell r="C1995" t="str">
            <v>Argentina</v>
          </cell>
        </row>
        <row r="1996">
          <cell r="B1996">
            <v>27984124.190351501</v>
          </cell>
          <cell r="C1996" t="str">
            <v>Croatia</v>
          </cell>
        </row>
        <row r="1997">
          <cell r="B1997" t="e">
            <v>#VALUE!</v>
          </cell>
          <cell r="C1997" t="str">
            <v>Croatia</v>
          </cell>
        </row>
        <row r="1998">
          <cell r="B1998" t="str">
            <v>Guinea</v>
          </cell>
          <cell r="C1998" t="str">
            <v>Croatia</v>
          </cell>
        </row>
        <row r="1999">
          <cell r="B1999">
            <v>27984124.190351501</v>
          </cell>
          <cell r="C1999" t="str">
            <v>Croatia</v>
          </cell>
        </row>
        <row r="2000">
          <cell r="B2000" t="e">
            <v>#VALUE!</v>
          </cell>
          <cell r="C2000" t="str">
            <v>Croatia</v>
          </cell>
        </row>
        <row r="2001">
          <cell r="B2001">
            <v>0</v>
          </cell>
          <cell r="C2001" t="str">
            <v>Croatia</v>
          </cell>
        </row>
        <row r="2002">
          <cell r="B2002" t="e">
            <v>#VALUE!</v>
          </cell>
          <cell r="C2002" t="str">
            <v>Croatia</v>
          </cell>
        </row>
        <row r="2003">
          <cell r="B2003" t="e">
            <v>#VALUE!</v>
          </cell>
          <cell r="C2003" t="str">
            <v>Croatia</v>
          </cell>
        </row>
        <row r="2004">
          <cell r="B2004" t="e">
            <v>#VALUE!</v>
          </cell>
          <cell r="C2004" t="str">
            <v>Croatia</v>
          </cell>
        </row>
        <row r="2005">
          <cell r="B2005" t="e">
            <v>#VALUE!</v>
          </cell>
          <cell r="C2005" t="str">
            <v>Croatia</v>
          </cell>
        </row>
        <row r="2006">
          <cell r="B2006" t="str">
            <v>..</v>
          </cell>
          <cell r="C2006" t="str">
            <v>Croatia</v>
          </cell>
        </row>
        <row r="2007">
          <cell r="B2007" t="e">
            <v>#VALUE!</v>
          </cell>
          <cell r="C2007" t="str">
            <v>Croatia</v>
          </cell>
        </row>
        <row r="2008">
          <cell r="B2008" t="e">
            <v>#VALUE!</v>
          </cell>
          <cell r="C2008" t="str">
            <v>Croatia</v>
          </cell>
        </row>
        <row r="2009">
          <cell r="B2009" t="e">
            <v>#VALUE!</v>
          </cell>
          <cell r="C2009" t="str">
            <v>Croatia</v>
          </cell>
        </row>
        <row r="2010">
          <cell r="B2010" t="e">
            <v>#VALUE!</v>
          </cell>
          <cell r="C2010" t="str">
            <v>Croatia</v>
          </cell>
        </row>
        <row r="2011">
          <cell r="B2011" t="e">
            <v>#VALUE!</v>
          </cell>
          <cell r="C2011" t="str">
            <v>Croatia</v>
          </cell>
        </row>
        <row r="2012">
          <cell r="B2012" t="e">
            <v>#VALUE!</v>
          </cell>
          <cell r="C2012" t="str">
            <v>Croatia</v>
          </cell>
        </row>
        <row r="2013">
          <cell r="B2013" t="e">
            <v>#VALUE!</v>
          </cell>
          <cell r="C2013" t="str">
            <v>Croatia</v>
          </cell>
        </row>
        <row r="2014">
          <cell r="B2014" t="e">
            <v>#VALUE!</v>
          </cell>
          <cell r="C2014" t="str">
            <v>Croatia</v>
          </cell>
        </row>
        <row r="2015">
          <cell r="B2015" t="e">
            <v>#VALUE!</v>
          </cell>
          <cell r="C2015" t="str">
            <v>Croatia</v>
          </cell>
        </row>
        <row r="2016">
          <cell r="B2016" t="str">
            <v>..</v>
          </cell>
          <cell r="C2016" t="str">
            <v>Croatia</v>
          </cell>
        </row>
        <row r="2017">
          <cell r="B2017" t="e">
            <v>#VALUE!</v>
          </cell>
          <cell r="C2017" t="str">
            <v>Croatia</v>
          </cell>
        </row>
        <row r="2018">
          <cell r="B2018" t="e">
            <v>#VALUE!</v>
          </cell>
          <cell r="C2018" t="str">
            <v>Croatia</v>
          </cell>
        </row>
        <row r="2019">
          <cell r="B2019" t="e">
            <v>#VALUE!</v>
          </cell>
          <cell r="C2019" t="str">
            <v>Croatia</v>
          </cell>
        </row>
        <row r="2020">
          <cell r="B2020" t="e">
            <v>#VALUE!</v>
          </cell>
          <cell r="C2020" t="str">
            <v>Croatia</v>
          </cell>
        </row>
        <row r="2021">
          <cell r="B2021" t="e">
            <v>#VALUE!</v>
          </cell>
          <cell r="C2021" t="str">
            <v>Croatia</v>
          </cell>
        </row>
        <row r="2022">
          <cell r="B2022" t="e">
            <v>#VALUE!</v>
          </cell>
          <cell r="C2022" t="str">
            <v>Croatia</v>
          </cell>
        </row>
        <row r="2023">
          <cell r="B2023" t="e">
            <v>#VALUE!</v>
          </cell>
          <cell r="C2023" t="str">
            <v>Croatia</v>
          </cell>
        </row>
        <row r="2024">
          <cell r="B2024" t="e">
            <v>#VALUE!</v>
          </cell>
          <cell r="C2024" t="str">
            <v>Croatia</v>
          </cell>
        </row>
        <row r="2025">
          <cell r="B2025" t="e">
            <v>#VALUE!</v>
          </cell>
          <cell r="C2025" t="str">
            <v>Croatia</v>
          </cell>
        </row>
        <row r="2026">
          <cell r="B2026">
            <v>0.74770600571874768</v>
          </cell>
          <cell r="C2026" t="str">
            <v>Croatia</v>
          </cell>
        </row>
        <row r="2027">
          <cell r="B2027">
            <v>0.75407542344126</v>
          </cell>
          <cell r="C2027" t="str">
            <v>Croatia</v>
          </cell>
        </row>
        <row r="2028">
          <cell r="B2028">
            <v>0.76044484116377231</v>
          </cell>
          <cell r="C2028" t="str">
            <v>Croatia</v>
          </cell>
        </row>
        <row r="2029">
          <cell r="B2029">
            <v>0.76681425888628463</v>
          </cell>
          <cell r="C2029" t="str">
            <v>Croatia</v>
          </cell>
        </row>
        <row r="2030">
          <cell r="B2030">
            <v>0.77318367660879694</v>
          </cell>
          <cell r="C2030" t="str">
            <v>Croatia</v>
          </cell>
        </row>
        <row r="2031">
          <cell r="B2031">
            <v>0.77955309433130904</v>
          </cell>
          <cell r="C2031" t="str">
            <v>Croatia</v>
          </cell>
        </row>
        <row r="2032">
          <cell r="B2032">
            <v>0.78287989723646612</v>
          </cell>
          <cell r="C2032" t="str">
            <v>Croatia</v>
          </cell>
        </row>
        <row r="2033">
          <cell r="B2033">
            <v>0.78620670014162319</v>
          </cell>
          <cell r="C2033" t="str">
            <v>Croatia</v>
          </cell>
        </row>
        <row r="2034">
          <cell r="B2034">
            <v>0.78953350304678027</v>
          </cell>
          <cell r="C2034" t="str">
            <v>Croatia</v>
          </cell>
        </row>
        <row r="2035">
          <cell r="B2035">
            <v>0.79286030595193746</v>
          </cell>
          <cell r="C2035" t="str">
            <v>Croatia</v>
          </cell>
        </row>
        <row r="2036">
          <cell r="B2036">
            <v>4943005.8969439203</v>
          </cell>
          <cell r="C2036" t="str">
            <v>Barbados</v>
          </cell>
        </row>
        <row r="2037">
          <cell r="B2037" t="e">
            <v>#VALUE!</v>
          </cell>
          <cell r="C2037" t="str">
            <v>Barbados</v>
          </cell>
        </row>
        <row r="2038">
          <cell r="B2038" t="str">
            <v>Guinea-Bissau</v>
          </cell>
          <cell r="C2038" t="str">
            <v>Barbados</v>
          </cell>
        </row>
        <row r="2039">
          <cell r="B2039">
            <v>4943005.8969439203</v>
          </cell>
          <cell r="C2039" t="str">
            <v>Barbados</v>
          </cell>
        </row>
        <row r="2040">
          <cell r="B2040" t="e">
            <v>#VALUE!</v>
          </cell>
          <cell r="C2040" t="str">
            <v>Barbados</v>
          </cell>
        </row>
        <row r="2041">
          <cell r="B2041">
            <v>0</v>
          </cell>
          <cell r="C2041" t="str">
            <v>Barbados</v>
          </cell>
        </row>
        <row r="2042">
          <cell r="B2042" t="e">
            <v>#VALUE!</v>
          </cell>
          <cell r="C2042" t="str">
            <v>Barbados</v>
          </cell>
        </row>
        <row r="2043">
          <cell r="B2043" t="e">
            <v>#VALUE!</v>
          </cell>
          <cell r="C2043" t="str">
            <v>Barbados</v>
          </cell>
        </row>
        <row r="2044">
          <cell r="B2044" t="e">
            <v>#VALUE!</v>
          </cell>
          <cell r="C2044" t="str">
            <v>Barbados</v>
          </cell>
        </row>
        <row r="2045">
          <cell r="B2045" t="e">
            <v>#VALUE!</v>
          </cell>
          <cell r="C2045" t="str">
            <v>Barbados</v>
          </cell>
        </row>
        <row r="2046">
          <cell r="B2046" t="str">
            <v>..</v>
          </cell>
          <cell r="C2046" t="str">
            <v>Barbados</v>
          </cell>
        </row>
        <row r="2047">
          <cell r="B2047" t="e">
            <v>#VALUE!</v>
          </cell>
          <cell r="C2047" t="str">
            <v>Barbados</v>
          </cell>
        </row>
        <row r="2048">
          <cell r="B2048" t="e">
            <v>#VALUE!</v>
          </cell>
          <cell r="C2048" t="str">
            <v>Barbados</v>
          </cell>
        </row>
        <row r="2049">
          <cell r="B2049" t="e">
            <v>#VALUE!</v>
          </cell>
          <cell r="C2049" t="str">
            <v>Barbados</v>
          </cell>
        </row>
        <row r="2050">
          <cell r="B2050" t="e">
            <v>#VALUE!</v>
          </cell>
          <cell r="C2050" t="str">
            <v>Barbados</v>
          </cell>
        </row>
        <row r="2051">
          <cell r="B2051" t="e">
            <v>#VALUE!</v>
          </cell>
          <cell r="C2051" t="str">
            <v>Barbados</v>
          </cell>
        </row>
        <row r="2052">
          <cell r="B2052" t="e">
            <v>#VALUE!</v>
          </cell>
          <cell r="C2052" t="str">
            <v>Barbados</v>
          </cell>
        </row>
        <row r="2053">
          <cell r="B2053" t="e">
            <v>#VALUE!</v>
          </cell>
          <cell r="C2053" t="str">
            <v>Barbados</v>
          </cell>
        </row>
        <row r="2054">
          <cell r="B2054" t="e">
            <v>#VALUE!</v>
          </cell>
          <cell r="C2054" t="str">
            <v>Barbados</v>
          </cell>
        </row>
        <row r="2055">
          <cell r="B2055" t="e">
            <v>#VALUE!</v>
          </cell>
          <cell r="C2055" t="str">
            <v>Barbados</v>
          </cell>
        </row>
        <row r="2056">
          <cell r="B2056" t="str">
            <v>..</v>
          </cell>
          <cell r="C2056" t="str">
            <v>Barbados</v>
          </cell>
        </row>
        <row r="2057">
          <cell r="B2057" t="e">
            <v>#VALUE!</v>
          </cell>
          <cell r="C2057" t="str">
            <v>Barbados</v>
          </cell>
        </row>
        <row r="2058">
          <cell r="B2058" t="e">
            <v>#VALUE!</v>
          </cell>
          <cell r="C2058" t="str">
            <v>Barbados</v>
          </cell>
        </row>
        <row r="2059">
          <cell r="B2059" t="e">
            <v>#VALUE!</v>
          </cell>
          <cell r="C2059" t="str">
            <v>Barbados</v>
          </cell>
        </row>
        <row r="2060">
          <cell r="B2060" t="e">
            <v>#VALUE!</v>
          </cell>
          <cell r="C2060" t="str">
            <v>Barbados</v>
          </cell>
        </row>
        <row r="2061">
          <cell r="B2061" t="e">
            <v>#VALUE!</v>
          </cell>
          <cell r="C2061" t="str">
            <v>Barbados</v>
          </cell>
        </row>
        <row r="2062">
          <cell r="B2062" t="e">
            <v>#VALUE!</v>
          </cell>
          <cell r="C2062" t="str">
            <v>Barbados</v>
          </cell>
        </row>
        <row r="2063">
          <cell r="B2063" t="e">
            <v>#VALUE!</v>
          </cell>
          <cell r="C2063" t="str">
            <v>Barbados</v>
          </cell>
        </row>
        <row r="2064">
          <cell r="B2064" t="e">
            <v>#VALUE!</v>
          </cell>
          <cell r="C2064" t="str">
            <v>Barbados</v>
          </cell>
        </row>
        <row r="2065">
          <cell r="B2065" t="e">
            <v>#VALUE!</v>
          </cell>
          <cell r="C2065" t="str">
            <v>Barbados</v>
          </cell>
        </row>
        <row r="2066">
          <cell r="B2066" t="str">
            <v>..</v>
          </cell>
          <cell r="C2066" t="str">
            <v>Barbados</v>
          </cell>
        </row>
        <row r="2067">
          <cell r="B2067" t="e">
            <v>#VALUE!</v>
          </cell>
          <cell r="C2067" t="str">
            <v>Barbados</v>
          </cell>
        </row>
        <row r="2068">
          <cell r="B2068" t="e">
            <v>#VALUE!</v>
          </cell>
          <cell r="C2068" t="str">
            <v>Barbados</v>
          </cell>
        </row>
        <row r="2069">
          <cell r="B2069" t="e">
            <v>#VALUE!</v>
          </cell>
          <cell r="C2069" t="str">
            <v>Barbados</v>
          </cell>
        </row>
        <row r="2070">
          <cell r="B2070" t="e">
            <v>#VALUE!</v>
          </cell>
          <cell r="C2070" t="str">
            <v>Barbados</v>
          </cell>
        </row>
        <row r="2071">
          <cell r="B2071">
            <v>0.78711030124204007</v>
          </cell>
          <cell r="C2071" t="str">
            <v>Barbados</v>
          </cell>
        </row>
        <row r="2072">
          <cell r="B2072">
            <v>0.78784569757942757</v>
          </cell>
          <cell r="C2072" t="str">
            <v>Barbados</v>
          </cell>
        </row>
        <row r="2073">
          <cell r="B2073">
            <v>0.78858109391681508</v>
          </cell>
          <cell r="C2073" t="str">
            <v>Barbados</v>
          </cell>
        </row>
        <row r="2074">
          <cell r="B2074">
            <v>0.78931649025420259</v>
          </cell>
          <cell r="C2074" t="str">
            <v>Barbados</v>
          </cell>
        </row>
        <row r="2075">
          <cell r="B2075">
            <v>0.79005188659158998</v>
          </cell>
          <cell r="C2075" t="str">
            <v>Barbados</v>
          </cell>
        </row>
        <row r="2076">
          <cell r="B2076">
            <v>14420940.072038701</v>
          </cell>
          <cell r="C2076" t="str">
            <v>Uruguay</v>
          </cell>
        </row>
        <row r="2077">
          <cell r="B2077">
            <v>0.63234684148765652</v>
          </cell>
          <cell r="C2077" t="str">
            <v>Uruguay</v>
          </cell>
        </row>
        <row r="2078">
          <cell r="B2078" t="str">
            <v>Honduras</v>
          </cell>
          <cell r="C2078" t="str">
            <v>Uruguay</v>
          </cell>
        </row>
        <row r="2079">
          <cell r="B2079">
            <v>14420940.072038701</v>
          </cell>
          <cell r="C2079" t="str">
            <v>Uruguay</v>
          </cell>
        </row>
        <row r="2080">
          <cell r="B2080">
            <v>0.64085123763099094</v>
          </cell>
          <cell r="C2080" t="str">
            <v>Uruguay</v>
          </cell>
        </row>
        <row r="2081">
          <cell r="B2081">
            <v>0</v>
          </cell>
          <cell r="C2081" t="str">
            <v>Uruguay</v>
          </cell>
        </row>
        <row r="2082">
          <cell r="B2082">
            <v>0.64652083505988056</v>
          </cell>
          <cell r="C2082" t="str">
            <v>Uruguay</v>
          </cell>
        </row>
        <row r="2083">
          <cell r="B2083">
            <v>0.64935563377432537</v>
          </cell>
          <cell r="C2083" t="str">
            <v>Uruguay</v>
          </cell>
        </row>
        <row r="2084">
          <cell r="B2084">
            <v>0.65219043248877018</v>
          </cell>
          <cell r="C2084" t="str">
            <v>Uruguay</v>
          </cell>
        </row>
        <row r="2085">
          <cell r="B2085">
            <v>0.65502523120321587</v>
          </cell>
          <cell r="C2085" t="str">
            <v>Uruguay</v>
          </cell>
        </row>
        <row r="2086">
          <cell r="B2086">
            <v>0.65786002991766057</v>
          </cell>
          <cell r="C2086" t="str">
            <v>Uruguay</v>
          </cell>
        </row>
        <row r="2087">
          <cell r="B2087">
            <v>0.66069482863210549</v>
          </cell>
          <cell r="C2087" t="str">
            <v>Uruguay</v>
          </cell>
        </row>
        <row r="2088">
          <cell r="B2088">
            <v>0.66352962734655041</v>
          </cell>
          <cell r="C2088" t="str">
            <v>Uruguay</v>
          </cell>
        </row>
        <row r="2089">
          <cell r="B2089">
            <v>0.66636442606099533</v>
          </cell>
          <cell r="C2089" t="str">
            <v>Uruguay</v>
          </cell>
        </row>
        <row r="2090">
          <cell r="B2090">
            <v>0.66919922477544025</v>
          </cell>
          <cell r="C2090" t="str">
            <v>Uruguay</v>
          </cell>
        </row>
        <row r="2091">
          <cell r="B2091">
            <v>0.67203402348988517</v>
          </cell>
          <cell r="C2091" t="str">
            <v>Uruguay</v>
          </cell>
        </row>
        <row r="2092">
          <cell r="B2092">
            <v>0.67486882220433009</v>
          </cell>
          <cell r="C2092" t="str">
            <v>Uruguay</v>
          </cell>
        </row>
        <row r="2093">
          <cell r="B2093">
            <v>0.67770362091877501</v>
          </cell>
          <cell r="C2093" t="str">
            <v>Uruguay</v>
          </cell>
        </row>
        <row r="2094">
          <cell r="B2094">
            <v>0.68053841963321993</v>
          </cell>
          <cell r="C2094" t="str">
            <v>Uruguay</v>
          </cell>
        </row>
        <row r="2095">
          <cell r="B2095">
            <v>0.68337321834766485</v>
          </cell>
          <cell r="C2095" t="str">
            <v>Uruguay</v>
          </cell>
        </row>
        <row r="2096">
          <cell r="B2096">
            <v>0.68620801706210943</v>
          </cell>
          <cell r="C2096" t="str">
            <v>Uruguay</v>
          </cell>
        </row>
        <row r="2097">
          <cell r="B2097">
            <v>0.69119249650460257</v>
          </cell>
          <cell r="C2097" t="str">
            <v>Uruguay</v>
          </cell>
        </row>
        <row r="2098">
          <cell r="B2098">
            <v>0.69617697594709571</v>
          </cell>
          <cell r="C2098" t="str">
            <v>Uruguay</v>
          </cell>
        </row>
        <row r="2099">
          <cell r="B2099">
            <v>0.70116145538958885</v>
          </cell>
          <cell r="C2099" t="str">
            <v>Uruguay</v>
          </cell>
        </row>
        <row r="2100">
          <cell r="B2100">
            <v>0.70614593483208199</v>
          </cell>
          <cell r="C2100" t="str">
            <v>Uruguay</v>
          </cell>
        </row>
        <row r="2101">
          <cell r="B2101">
            <v>0.71113041427457513</v>
          </cell>
          <cell r="C2101" t="str">
            <v>Uruguay</v>
          </cell>
        </row>
        <row r="2102">
          <cell r="B2102">
            <v>0.71611489371706827</v>
          </cell>
          <cell r="C2102" t="str">
            <v>Uruguay</v>
          </cell>
        </row>
        <row r="2103">
          <cell r="B2103">
            <v>0.72109937315956141</v>
          </cell>
          <cell r="C2103" t="str">
            <v>Uruguay</v>
          </cell>
        </row>
        <row r="2104">
          <cell r="B2104">
            <v>0.72608385260205455</v>
          </cell>
          <cell r="C2104" t="str">
            <v>Uruguay</v>
          </cell>
        </row>
        <row r="2105">
          <cell r="B2105">
            <v>0.73106833204454769</v>
          </cell>
          <cell r="C2105" t="str">
            <v>Uruguay</v>
          </cell>
        </row>
        <row r="2106">
          <cell r="B2106">
            <v>0.73605281148704071</v>
          </cell>
          <cell r="C2106" t="str">
            <v>Uruguay</v>
          </cell>
        </row>
        <row r="2107">
          <cell r="B2107">
            <v>0.73844209408428674</v>
          </cell>
          <cell r="C2107" t="str">
            <v>Uruguay</v>
          </cell>
        </row>
        <row r="2108">
          <cell r="B2108">
            <v>0.74083137668153276</v>
          </cell>
          <cell r="C2108" t="str">
            <v>Uruguay</v>
          </cell>
        </row>
        <row r="2109">
          <cell r="B2109">
            <v>0.74322065927877878</v>
          </cell>
          <cell r="C2109" t="str">
            <v>Uruguay</v>
          </cell>
        </row>
        <row r="2110">
          <cell r="B2110">
            <v>0.74560994187602481</v>
          </cell>
          <cell r="C2110" t="str">
            <v>Uruguay</v>
          </cell>
        </row>
        <row r="2111">
          <cell r="B2111">
            <v>0.74799922447327061</v>
          </cell>
          <cell r="C2111" t="str">
            <v>Uruguay</v>
          </cell>
        </row>
        <row r="2112">
          <cell r="B2112">
            <v>0.75428160106349473</v>
          </cell>
          <cell r="C2112" t="str">
            <v>Uruguay</v>
          </cell>
        </row>
        <row r="2113">
          <cell r="B2113">
            <v>0.76056397765371886</v>
          </cell>
          <cell r="C2113" t="str">
            <v>Uruguay</v>
          </cell>
        </row>
        <row r="2114">
          <cell r="B2114">
            <v>0.76684635424394298</v>
          </cell>
          <cell r="C2114" t="str">
            <v>Uruguay</v>
          </cell>
        </row>
        <row r="2115">
          <cell r="B2115">
            <v>0.773128730834167</v>
          </cell>
          <cell r="C2115" t="str">
            <v>Uruguay</v>
          </cell>
        </row>
        <row r="2116">
          <cell r="B2116">
            <v>575025188.47520995</v>
          </cell>
          <cell r="C2116" t="str">
            <v>Palau</v>
          </cell>
        </row>
        <row r="2117">
          <cell r="B2117" t="e">
            <v>#VALUE!</v>
          </cell>
          <cell r="C2117" t="str">
            <v>Palau</v>
          </cell>
        </row>
        <row r="2118">
          <cell r="B2118" t="str">
            <v>India</v>
          </cell>
          <cell r="C2118" t="str">
            <v>Palau</v>
          </cell>
        </row>
        <row r="2119">
          <cell r="B2119">
            <v>575025188.47520995</v>
          </cell>
          <cell r="C2119" t="str">
            <v>Palau</v>
          </cell>
        </row>
        <row r="2120">
          <cell r="B2120" t="e">
            <v>#VALUE!</v>
          </cell>
          <cell r="C2120" t="str">
            <v>Palau</v>
          </cell>
        </row>
        <row r="2121">
          <cell r="B2121">
            <v>0</v>
          </cell>
          <cell r="C2121" t="str">
            <v>Palau</v>
          </cell>
        </row>
        <row r="2122">
          <cell r="B2122" t="e">
            <v>#VALUE!</v>
          </cell>
          <cell r="C2122" t="str">
            <v>Palau</v>
          </cell>
        </row>
        <row r="2123">
          <cell r="B2123" t="e">
            <v>#VALUE!</v>
          </cell>
          <cell r="C2123" t="str">
            <v>Palau</v>
          </cell>
        </row>
        <row r="2124">
          <cell r="B2124" t="e">
            <v>#VALUE!</v>
          </cell>
          <cell r="C2124" t="str">
            <v>Palau</v>
          </cell>
        </row>
        <row r="2125">
          <cell r="B2125" t="e">
            <v>#VALUE!</v>
          </cell>
          <cell r="C2125" t="str">
            <v>Palau</v>
          </cell>
        </row>
        <row r="2126">
          <cell r="B2126" t="str">
            <v>..</v>
          </cell>
          <cell r="C2126" t="str">
            <v>Palau</v>
          </cell>
        </row>
        <row r="2127">
          <cell r="B2127" t="e">
            <v>#VALUE!</v>
          </cell>
          <cell r="C2127" t="str">
            <v>Palau</v>
          </cell>
        </row>
        <row r="2128">
          <cell r="B2128" t="e">
            <v>#VALUE!</v>
          </cell>
          <cell r="C2128" t="str">
            <v>Palau</v>
          </cell>
        </row>
        <row r="2129">
          <cell r="B2129" t="e">
            <v>#VALUE!</v>
          </cell>
          <cell r="C2129" t="str">
            <v>Palau</v>
          </cell>
        </row>
        <row r="2130">
          <cell r="B2130" t="e">
            <v>#VALUE!</v>
          </cell>
          <cell r="C2130" t="str">
            <v>Palau</v>
          </cell>
        </row>
        <row r="2131">
          <cell r="B2131" t="e">
            <v>#VALUE!</v>
          </cell>
          <cell r="C2131" t="str">
            <v>Palau</v>
          </cell>
        </row>
        <row r="2132">
          <cell r="B2132" t="e">
            <v>#VALUE!</v>
          </cell>
          <cell r="C2132" t="str">
            <v>Palau</v>
          </cell>
        </row>
        <row r="2133">
          <cell r="B2133" t="e">
            <v>#VALUE!</v>
          </cell>
          <cell r="C2133" t="str">
            <v>Palau</v>
          </cell>
        </row>
        <row r="2134">
          <cell r="B2134" t="e">
            <v>#VALUE!</v>
          </cell>
          <cell r="C2134" t="str">
            <v>Palau</v>
          </cell>
        </row>
        <row r="2135">
          <cell r="B2135" t="e">
            <v>#VALUE!</v>
          </cell>
          <cell r="C2135" t="str">
            <v>Palau</v>
          </cell>
        </row>
        <row r="2136">
          <cell r="B2136" t="str">
            <v>..</v>
          </cell>
          <cell r="C2136" t="str">
            <v>Palau</v>
          </cell>
        </row>
        <row r="2137">
          <cell r="B2137" t="e">
            <v>#VALUE!</v>
          </cell>
          <cell r="C2137" t="str">
            <v>Palau</v>
          </cell>
        </row>
        <row r="2138">
          <cell r="B2138" t="e">
            <v>#VALUE!</v>
          </cell>
          <cell r="C2138" t="str">
            <v>Palau</v>
          </cell>
        </row>
        <row r="2139">
          <cell r="B2139" t="e">
            <v>#VALUE!</v>
          </cell>
          <cell r="C2139" t="str">
            <v>Palau</v>
          </cell>
        </row>
        <row r="2140">
          <cell r="B2140" t="e">
            <v>#VALUE!</v>
          </cell>
          <cell r="C2140" t="str">
            <v>Palau</v>
          </cell>
        </row>
        <row r="2141">
          <cell r="B2141" t="e">
            <v>#VALUE!</v>
          </cell>
          <cell r="C2141" t="str">
            <v>Palau</v>
          </cell>
        </row>
        <row r="2142">
          <cell r="B2142" t="e">
            <v>#VALUE!</v>
          </cell>
          <cell r="C2142" t="str">
            <v>Palau</v>
          </cell>
        </row>
        <row r="2143">
          <cell r="B2143" t="e">
            <v>#VALUE!</v>
          </cell>
          <cell r="C2143" t="str">
            <v>Palau</v>
          </cell>
        </row>
        <row r="2144">
          <cell r="B2144" t="e">
            <v>#VALUE!</v>
          </cell>
          <cell r="C2144" t="str">
            <v>Palau</v>
          </cell>
        </row>
        <row r="2145">
          <cell r="B2145" t="e">
            <v>#VALUE!</v>
          </cell>
          <cell r="C2145" t="str">
            <v>Palau</v>
          </cell>
        </row>
        <row r="2146">
          <cell r="B2146">
            <v>0.77373996341639006</v>
          </cell>
          <cell r="C2146" t="str">
            <v>Palau</v>
          </cell>
        </row>
        <row r="2147">
          <cell r="B2147">
            <v>0.77658628677027597</v>
          </cell>
          <cell r="C2147" t="str">
            <v>Palau</v>
          </cell>
        </row>
        <row r="2148">
          <cell r="B2148">
            <v>0.77943261012416187</v>
          </cell>
          <cell r="C2148" t="str">
            <v>Palau</v>
          </cell>
        </row>
        <row r="2149">
          <cell r="B2149">
            <v>0.78227893347804778</v>
          </cell>
          <cell r="C2149" t="str">
            <v>Palau</v>
          </cell>
        </row>
        <row r="2150">
          <cell r="B2150">
            <v>0.78512525683193368</v>
          </cell>
          <cell r="C2150" t="str">
            <v>Palau</v>
          </cell>
        </row>
        <row r="2151">
          <cell r="B2151">
            <v>0.7879715801858197</v>
          </cell>
          <cell r="C2151" t="str">
            <v>Palau</v>
          </cell>
        </row>
        <row r="2152">
          <cell r="B2152">
            <v>0.78518668991123364</v>
          </cell>
          <cell r="C2152" t="str">
            <v>Palau</v>
          </cell>
        </row>
        <row r="2153">
          <cell r="B2153">
            <v>0.78240179963664769</v>
          </cell>
          <cell r="C2153" t="str">
            <v>Palau</v>
          </cell>
        </row>
        <row r="2154">
          <cell r="B2154">
            <v>0.77961690936206174</v>
          </cell>
          <cell r="C2154" t="str">
            <v>Palau</v>
          </cell>
        </row>
        <row r="2155">
          <cell r="B2155">
            <v>0.77683201908747568</v>
          </cell>
          <cell r="C2155" t="str">
            <v>Palau</v>
          </cell>
        </row>
        <row r="2156">
          <cell r="B2156">
            <v>310513948.15294403</v>
          </cell>
          <cell r="C2156" t="str">
            <v>Romania</v>
          </cell>
        </row>
        <row r="2157">
          <cell r="B2157" t="e">
            <v>#VALUE!</v>
          </cell>
          <cell r="C2157" t="str">
            <v>Romania</v>
          </cell>
        </row>
        <row r="2158">
          <cell r="B2158" t="str">
            <v>Indonesia</v>
          </cell>
          <cell r="C2158" t="str">
            <v>Romania</v>
          </cell>
        </row>
        <row r="2159">
          <cell r="B2159">
            <v>310513948.15294403</v>
          </cell>
          <cell r="C2159" t="str">
            <v>Romania</v>
          </cell>
        </row>
        <row r="2160">
          <cell r="B2160" t="e">
            <v>#VALUE!</v>
          </cell>
          <cell r="C2160" t="str">
            <v>Romania</v>
          </cell>
        </row>
        <row r="2161">
          <cell r="B2161">
            <v>0</v>
          </cell>
          <cell r="C2161" t="str">
            <v>Romania</v>
          </cell>
        </row>
        <row r="2162">
          <cell r="B2162" t="e">
            <v>#VALUE!</v>
          </cell>
          <cell r="C2162" t="str">
            <v>Romania</v>
          </cell>
        </row>
        <row r="2163">
          <cell r="B2163" t="e">
            <v>#VALUE!</v>
          </cell>
          <cell r="C2163" t="str">
            <v>Romania</v>
          </cell>
        </row>
        <row r="2164">
          <cell r="B2164" t="e">
            <v>#VALUE!</v>
          </cell>
          <cell r="C2164" t="str">
            <v>Romania</v>
          </cell>
        </row>
        <row r="2165">
          <cell r="B2165" t="e">
            <v>#VALUE!</v>
          </cell>
          <cell r="C2165" t="str">
            <v>Romania</v>
          </cell>
        </row>
        <row r="2166">
          <cell r="B2166" t="str">
            <v>..</v>
          </cell>
          <cell r="C2166" t="str">
            <v>Romania</v>
          </cell>
        </row>
        <row r="2167">
          <cell r="B2167" t="e">
            <v>#VALUE!</v>
          </cell>
          <cell r="C2167" t="str">
            <v>Romania</v>
          </cell>
        </row>
        <row r="2168">
          <cell r="B2168" t="e">
            <v>#VALUE!</v>
          </cell>
          <cell r="C2168" t="str">
            <v>Romania</v>
          </cell>
        </row>
        <row r="2169">
          <cell r="B2169" t="e">
            <v>#VALUE!</v>
          </cell>
          <cell r="C2169" t="str">
            <v>Romania</v>
          </cell>
        </row>
        <row r="2170">
          <cell r="B2170" t="e">
            <v>#VALUE!</v>
          </cell>
          <cell r="C2170" t="str">
            <v>Romania</v>
          </cell>
        </row>
        <row r="2171">
          <cell r="B2171" t="e">
            <v>#VALUE!</v>
          </cell>
          <cell r="C2171" t="str">
            <v>Romania</v>
          </cell>
        </row>
        <row r="2172">
          <cell r="B2172" t="e">
            <v>#VALUE!</v>
          </cell>
          <cell r="C2172" t="str">
            <v>Romania</v>
          </cell>
        </row>
        <row r="2173">
          <cell r="B2173" t="e">
            <v>#VALUE!</v>
          </cell>
          <cell r="C2173" t="str">
            <v>Romania</v>
          </cell>
        </row>
        <row r="2174">
          <cell r="B2174" t="e">
            <v>#VALUE!</v>
          </cell>
          <cell r="C2174" t="str">
            <v>Romania</v>
          </cell>
        </row>
        <row r="2175">
          <cell r="B2175" t="e">
            <v>#VALUE!</v>
          </cell>
          <cell r="C2175" t="str">
            <v>Romania</v>
          </cell>
        </row>
        <row r="2176">
          <cell r="B2176">
            <v>0.69983440998140745</v>
          </cell>
          <cell r="C2176" t="str">
            <v>Romania</v>
          </cell>
        </row>
        <row r="2177">
          <cell r="B2177">
            <v>0.70022224941031164</v>
          </cell>
          <cell r="C2177" t="str">
            <v>Romania</v>
          </cell>
        </row>
        <row r="2178">
          <cell r="B2178">
            <v>0.70061008883921583</v>
          </cell>
          <cell r="C2178" t="str">
            <v>Romania</v>
          </cell>
        </row>
        <row r="2179">
          <cell r="B2179">
            <v>0.70099792826812002</v>
          </cell>
          <cell r="C2179" t="str">
            <v>Romania</v>
          </cell>
        </row>
        <row r="2180">
          <cell r="B2180">
            <v>0.70138576769702421</v>
          </cell>
          <cell r="C2180" t="str">
            <v>Romania</v>
          </cell>
        </row>
        <row r="2181">
          <cell r="B2181">
            <v>0.7017736071259284</v>
          </cell>
          <cell r="C2181" t="str">
            <v>Romania</v>
          </cell>
        </row>
        <row r="2182">
          <cell r="B2182">
            <v>0.70216144655483259</v>
          </cell>
          <cell r="C2182" t="str">
            <v>Romania</v>
          </cell>
        </row>
        <row r="2183">
          <cell r="B2183">
            <v>0.70254928598373678</v>
          </cell>
          <cell r="C2183" t="str">
            <v>Romania</v>
          </cell>
        </row>
        <row r="2184">
          <cell r="B2184">
            <v>0.70293712541264097</v>
          </cell>
          <cell r="C2184" t="str">
            <v>Romania</v>
          </cell>
        </row>
        <row r="2185">
          <cell r="B2185">
            <v>0.70332496484154516</v>
          </cell>
          <cell r="C2185" t="str">
            <v>Romania</v>
          </cell>
        </row>
        <row r="2186">
          <cell r="B2186">
            <v>0.70371280427044891</v>
          </cell>
          <cell r="C2186" t="str">
            <v>Romania</v>
          </cell>
        </row>
        <row r="2187">
          <cell r="B2187">
            <v>0.71254553273402088</v>
          </cell>
          <cell r="C2187" t="str">
            <v>Romania</v>
          </cell>
        </row>
        <row r="2188">
          <cell r="B2188">
            <v>0.72137826119759285</v>
          </cell>
          <cell r="C2188" t="str">
            <v>Romania</v>
          </cell>
        </row>
        <row r="2189">
          <cell r="B2189">
            <v>0.73021098966116482</v>
          </cell>
          <cell r="C2189" t="str">
            <v>Romania</v>
          </cell>
        </row>
        <row r="2190">
          <cell r="B2190">
            <v>0.73904371812473679</v>
          </cell>
          <cell r="C2190" t="str">
            <v>Romania</v>
          </cell>
        </row>
        <row r="2191">
          <cell r="B2191">
            <v>0.74787644658830899</v>
          </cell>
          <cell r="C2191" t="str">
            <v>Romania</v>
          </cell>
        </row>
        <row r="2192">
          <cell r="B2192">
            <v>0.75538276259318504</v>
          </cell>
          <cell r="C2192" t="str">
            <v>Romania</v>
          </cell>
        </row>
        <row r="2193">
          <cell r="B2193">
            <v>0.7628890785980611</v>
          </cell>
          <cell r="C2193" t="str">
            <v>Romania</v>
          </cell>
        </row>
        <row r="2194">
          <cell r="B2194">
            <v>0.77039539460293716</v>
          </cell>
          <cell r="C2194" t="str">
            <v>Romania</v>
          </cell>
        </row>
        <row r="2195">
          <cell r="B2195">
            <v>0.77790171060781299</v>
          </cell>
          <cell r="C2195" t="str">
            <v>Romania</v>
          </cell>
        </row>
        <row r="2196">
          <cell r="B2196">
            <v>60682120.742985003</v>
          </cell>
          <cell r="C2196" t="str">
            <v>Cuba</v>
          </cell>
        </row>
        <row r="2197">
          <cell r="B2197" t="e">
            <v>#VALUE!</v>
          </cell>
          <cell r="C2197" t="str">
            <v>Cuba</v>
          </cell>
        </row>
        <row r="2198">
          <cell r="B2198" t="str">
            <v>Iran, Islamic Republic of</v>
          </cell>
          <cell r="C2198" t="str">
            <v>Cuba</v>
          </cell>
        </row>
        <row r="2199">
          <cell r="B2199">
            <v>60682120.742985003</v>
          </cell>
          <cell r="C2199" t="str">
            <v>Cuba</v>
          </cell>
        </row>
        <row r="2200">
          <cell r="B2200" t="e">
            <v>#VALUE!</v>
          </cell>
          <cell r="C2200" t="str">
            <v>Cuba</v>
          </cell>
        </row>
        <row r="2201">
          <cell r="B2201">
            <v>0</v>
          </cell>
          <cell r="C2201" t="str">
            <v>Cuba</v>
          </cell>
        </row>
        <row r="2202">
          <cell r="B2202" t="e">
            <v>#VALUE!</v>
          </cell>
          <cell r="C2202" t="str">
            <v>Cuba</v>
          </cell>
        </row>
        <row r="2203">
          <cell r="B2203" t="e">
            <v>#VALUE!</v>
          </cell>
          <cell r="C2203" t="str">
            <v>Cuba</v>
          </cell>
        </row>
        <row r="2204">
          <cell r="B2204" t="e">
            <v>#VALUE!</v>
          </cell>
          <cell r="C2204" t="str">
            <v>Cuba</v>
          </cell>
        </row>
        <row r="2205">
          <cell r="B2205" t="e">
            <v>#VALUE!</v>
          </cell>
          <cell r="C2205" t="str">
            <v>Cuba</v>
          </cell>
        </row>
        <row r="2206">
          <cell r="B2206" t="str">
            <v>..</v>
          </cell>
          <cell r="C2206" t="str">
            <v>Cuba</v>
          </cell>
        </row>
        <row r="2207">
          <cell r="B2207" t="e">
            <v>#VALUE!</v>
          </cell>
          <cell r="C2207" t="str">
            <v>Cuba</v>
          </cell>
        </row>
        <row r="2208">
          <cell r="B2208" t="e">
            <v>#VALUE!</v>
          </cell>
          <cell r="C2208" t="str">
            <v>Cuba</v>
          </cell>
        </row>
        <row r="2209">
          <cell r="B2209" t="e">
            <v>#VALUE!</v>
          </cell>
          <cell r="C2209" t="str">
            <v>Cuba</v>
          </cell>
        </row>
        <row r="2210">
          <cell r="B2210" t="e">
            <v>#VALUE!</v>
          </cell>
          <cell r="C2210" t="str">
            <v>Cuba</v>
          </cell>
        </row>
        <row r="2211">
          <cell r="B2211" t="e">
            <v>#VALUE!</v>
          </cell>
          <cell r="C2211" t="str">
            <v>Cuba</v>
          </cell>
        </row>
        <row r="2212">
          <cell r="B2212" t="e">
            <v>#VALUE!</v>
          </cell>
          <cell r="C2212" t="str">
            <v>Cuba</v>
          </cell>
        </row>
        <row r="2213">
          <cell r="B2213" t="e">
            <v>#VALUE!</v>
          </cell>
          <cell r="C2213" t="str">
            <v>Cuba</v>
          </cell>
        </row>
        <row r="2214">
          <cell r="B2214" t="e">
            <v>#VALUE!</v>
          </cell>
          <cell r="C2214" t="str">
            <v>Cuba</v>
          </cell>
        </row>
        <row r="2215">
          <cell r="B2215" t="e">
            <v>#VALUE!</v>
          </cell>
          <cell r="C2215" t="str">
            <v>Cuba</v>
          </cell>
        </row>
        <row r="2216">
          <cell r="B2216">
            <v>0.67709355437011753</v>
          </cell>
          <cell r="C2216" t="str">
            <v>Cuba</v>
          </cell>
        </row>
        <row r="2217">
          <cell r="B2217">
            <v>0.67747366681570798</v>
          </cell>
          <cell r="C2217" t="str">
            <v>Cuba</v>
          </cell>
        </row>
        <row r="2218">
          <cell r="B2218">
            <v>0.67785377926129842</v>
          </cell>
          <cell r="C2218" t="str">
            <v>Cuba</v>
          </cell>
        </row>
        <row r="2219">
          <cell r="B2219">
            <v>0.67823389170688886</v>
          </cell>
          <cell r="C2219" t="str">
            <v>Cuba</v>
          </cell>
        </row>
        <row r="2220">
          <cell r="B2220">
            <v>0.6786140041524793</v>
          </cell>
          <cell r="C2220" t="str">
            <v>Cuba</v>
          </cell>
        </row>
        <row r="2221">
          <cell r="B2221">
            <v>0.67899411659806974</v>
          </cell>
          <cell r="C2221" t="str">
            <v>Cuba</v>
          </cell>
        </row>
        <row r="2222">
          <cell r="B2222">
            <v>0.67937422904366018</v>
          </cell>
          <cell r="C2222" t="str">
            <v>Cuba</v>
          </cell>
        </row>
        <row r="2223">
          <cell r="B2223">
            <v>0.67975434148925062</v>
          </cell>
          <cell r="C2223" t="str">
            <v>Cuba</v>
          </cell>
        </row>
        <row r="2224">
          <cell r="B2224">
            <v>0.68013445393484107</v>
          </cell>
          <cell r="C2224" t="str">
            <v>Cuba</v>
          </cell>
        </row>
        <row r="2225">
          <cell r="B2225">
            <v>0.68051456638043151</v>
          </cell>
          <cell r="C2225" t="str">
            <v>Cuba</v>
          </cell>
        </row>
        <row r="2226">
          <cell r="B2226">
            <v>0.68089467882602239</v>
          </cell>
          <cell r="C2226" t="str">
            <v>Cuba</v>
          </cell>
        </row>
        <row r="2227">
          <cell r="B2227">
            <v>0.68971465893894923</v>
          </cell>
          <cell r="C2227" t="str">
            <v>Cuba</v>
          </cell>
        </row>
        <row r="2228">
          <cell r="B2228">
            <v>0.69853463905187607</v>
          </cell>
          <cell r="C2228" t="str">
            <v>Cuba</v>
          </cell>
        </row>
        <row r="2229">
          <cell r="B2229">
            <v>0.70735461916480291</v>
          </cell>
          <cell r="C2229" t="str">
            <v>Cuba</v>
          </cell>
        </row>
        <row r="2230">
          <cell r="B2230">
            <v>0.71617459927772975</v>
          </cell>
          <cell r="C2230" t="str">
            <v>Cuba</v>
          </cell>
        </row>
        <row r="2231">
          <cell r="B2231">
            <v>0.7249945793906567</v>
          </cell>
          <cell r="C2231" t="str">
            <v>Cuba</v>
          </cell>
        </row>
        <row r="2232">
          <cell r="B2232">
            <v>0.73624807609043097</v>
          </cell>
          <cell r="C2232" t="str">
            <v>Cuba</v>
          </cell>
        </row>
        <row r="2233">
          <cell r="B2233">
            <v>0.74750157279020524</v>
          </cell>
          <cell r="C2233" t="str">
            <v>Cuba</v>
          </cell>
        </row>
        <row r="2234">
          <cell r="B2234">
            <v>0.75875506948997951</v>
          </cell>
          <cell r="C2234" t="str">
            <v>Cuba</v>
          </cell>
        </row>
        <row r="2235">
          <cell r="B2235">
            <v>0.77000856618975366</v>
          </cell>
          <cell r="C2235" t="str">
            <v>Cuba</v>
          </cell>
        </row>
        <row r="2236">
          <cell r="B2236">
            <v>7169608.6477223504</v>
          </cell>
          <cell r="C2236" t="str">
            <v>Seychelles</v>
          </cell>
        </row>
        <row r="2237">
          <cell r="B2237" t="e">
            <v>#VALUE!</v>
          </cell>
          <cell r="C2237" t="str">
            <v>Seychelles</v>
          </cell>
        </row>
        <row r="2238">
          <cell r="B2238" t="str">
            <v>Iraq</v>
          </cell>
          <cell r="C2238" t="str">
            <v>Seychelles</v>
          </cell>
        </row>
        <row r="2239">
          <cell r="B2239">
            <v>7169608.6477223504</v>
          </cell>
          <cell r="C2239" t="str">
            <v>Seychelles</v>
          </cell>
        </row>
        <row r="2240">
          <cell r="B2240" t="e">
            <v>#VALUE!</v>
          </cell>
          <cell r="C2240" t="str">
            <v>Seychelles</v>
          </cell>
        </row>
        <row r="2241">
          <cell r="B2241">
            <v>0</v>
          </cell>
          <cell r="C2241" t="str">
            <v>Seychelles</v>
          </cell>
        </row>
        <row r="2242">
          <cell r="B2242" t="e">
            <v>#VALUE!</v>
          </cell>
          <cell r="C2242" t="str">
            <v>Seychelles</v>
          </cell>
        </row>
        <row r="2243">
          <cell r="B2243" t="e">
            <v>#VALUE!</v>
          </cell>
          <cell r="C2243" t="str">
            <v>Seychelles</v>
          </cell>
        </row>
        <row r="2244">
          <cell r="B2244" t="e">
            <v>#VALUE!</v>
          </cell>
          <cell r="C2244" t="str">
            <v>Seychelles</v>
          </cell>
        </row>
        <row r="2245">
          <cell r="B2245" t="e">
            <v>#VALUE!</v>
          </cell>
          <cell r="C2245" t="str">
            <v>Seychelles</v>
          </cell>
        </row>
        <row r="2246">
          <cell r="B2246" t="str">
            <v>..</v>
          </cell>
          <cell r="C2246" t="str">
            <v>Seychelles</v>
          </cell>
        </row>
        <row r="2247">
          <cell r="B2247" t="e">
            <v>#VALUE!</v>
          </cell>
          <cell r="C2247" t="str">
            <v>Seychelles</v>
          </cell>
        </row>
        <row r="2248">
          <cell r="B2248" t="e">
            <v>#VALUE!</v>
          </cell>
          <cell r="C2248" t="str">
            <v>Seychelles</v>
          </cell>
        </row>
        <row r="2249">
          <cell r="B2249" t="e">
            <v>#VALUE!</v>
          </cell>
          <cell r="C2249" t="str">
            <v>Seychelles</v>
          </cell>
        </row>
        <row r="2250">
          <cell r="B2250" t="e">
            <v>#VALUE!</v>
          </cell>
          <cell r="C2250" t="str">
            <v>Seychelles</v>
          </cell>
        </row>
        <row r="2251">
          <cell r="B2251" t="e">
            <v>#VALUE!</v>
          </cell>
          <cell r="C2251" t="str">
            <v>Seychelles</v>
          </cell>
        </row>
        <row r="2252">
          <cell r="B2252" t="e">
            <v>#VALUE!</v>
          </cell>
          <cell r="C2252" t="str">
            <v>Seychelles</v>
          </cell>
        </row>
        <row r="2253">
          <cell r="B2253" t="e">
            <v>#VALUE!</v>
          </cell>
          <cell r="C2253" t="str">
            <v>Seychelles</v>
          </cell>
        </row>
        <row r="2254">
          <cell r="B2254" t="e">
            <v>#VALUE!</v>
          </cell>
          <cell r="C2254" t="str">
            <v>Seychelles</v>
          </cell>
        </row>
        <row r="2255">
          <cell r="B2255" t="e">
            <v>#VALUE!</v>
          </cell>
          <cell r="C2255" t="str">
            <v>Seychelles</v>
          </cell>
        </row>
        <row r="2256">
          <cell r="B2256" t="str">
            <v>..</v>
          </cell>
          <cell r="C2256" t="str">
            <v>Seychelles</v>
          </cell>
        </row>
        <row r="2257">
          <cell r="B2257" t="e">
            <v>#VALUE!</v>
          </cell>
          <cell r="C2257" t="str">
            <v>Seychelles</v>
          </cell>
        </row>
        <row r="2258">
          <cell r="B2258" t="e">
            <v>#VALUE!</v>
          </cell>
          <cell r="C2258" t="str">
            <v>Seychelles</v>
          </cell>
        </row>
        <row r="2259">
          <cell r="B2259" t="e">
            <v>#VALUE!</v>
          </cell>
          <cell r="C2259" t="str">
            <v>Seychelles</v>
          </cell>
        </row>
        <row r="2260">
          <cell r="B2260" t="e">
            <v>#VALUE!</v>
          </cell>
          <cell r="C2260" t="str">
            <v>Seychelles</v>
          </cell>
        </row>
        <row r="2261">
          <cell r="B2261" t="e">
            <v>#VALUE!</v>
          </cell>
          <cell r="C2261" t="str">
            <v>Seychelles</v>
          </cell>
        </row>
        <row r="2262">
          <cell r="B2262" t="e">
            <v>#VALUE!</v>
          </cell>
          <cell r="C2262" t="str">
            <v>Seychelles</v>
          </cell>
        </row>
        <row r="2263">
          <cell r="B2263" t="e">
            <v>#VALUE!</v>
          </cell>
          <cell r="C2263" t="str">
            <v>Seychelles</v>
          </cell>
        </row>
        <row r="2264">
          <cell r="B2264" t="e">
            <v>#VALUE!</v>
          </cell>
          <cell r="C2264" t="str">
            <v>Seychelles</v>
          </cell>
        </row>
        <row r="2265">
          <cell r="B2265" t="e">
            <v>#VALUE!</v>
          </cell>
          <cell r="C2265" t="str">
            <v>Seychelles</v>
          </cell>
        </row>
        <row r="2266">
          <cell r="B2266">
            <v>0.76422977211891563</v>
          </cell>
          <cell r="C2266" t="str">
            <v>Seychelles</v>
          </cell>
        </row>
        <row r="2267">
          <cell r="B2267">
            <v>0.76449387813094283</v>
          </cell>
          <cell r="C2267" t="str">
            <v>Seychelles</v>
          </cell>
        </row>
        <row r="2268">
          <cell r="B2268">
            <v>0.76475798414297003</v>
          </cell>
          <cell r="C2268" t="str">
            <v>Seychelles</v>
          </cell>
        </row>
        <row r="2269">
          <cell r="B2269">
            <v>0.76502209015499723</v>
          </cell>
          <cell r="C2269" t="str">
            <v>Seychelles</v>
          </cell>
        </row>
        <row r="2270">
          <cell r="B2270">
            <v>0.76528619616702442</v>
          </cell>
          <cell r="C2270" t="str">
            <v>Seychelles</v>
          </cell>
        </row>
        <row r="2271">
          <cell r="B2271">
            <v>0.76555030217905184</v>
          </cell>
          <cell r="C2271" t="str">
            <v>Seychelles</v>
          </cell>
        </row>
        <row r="2272">
          <cell r="B2272">
            <v>0.76595103273306908</v>
          </cell>
          <cell r="C2272" t="str">
            <v>Seychelles</v>
          </cell>
        </row>
        <row r="2273">
          <cell r="B2273">
            <v>0.76635176328708632</v>
          </cell>
          <cell r="C2273" t="str">
            <v>Seychelles</v>
          </cell>
        </row>
        <row r="2274">
          <cell r="B2274">
            <v>0.76675249384110356</v>
          </cell>
          <cell r="C2274" t="str">
            <v>Seychelles</v>
          </cell>
        </row>
        <row r="2275">
          <cell r="B2275">
            <v>0.76715322439512068</v>
          </cell>
          <cell r="C2275" t="str">
            <v>Seychelles</v>
          </cell>
        </row>
        <row r="2276">
          <cell r="B2276">
            <v>14857582.993237199</v>
          </cell>
          <cell r="C2276" t="str">
            <v>Bahamas</v>
          </cell>
        </row>
        <row r="2277">
          <cell r="B2277" t="e">
            <v>#VALUE!</v>
          </cell>
          <cell r="C2277" t="str">
            <v>Bahamas</v>
          </cell>
        </row>
        <row r="2278">
          <cell r="B2278" t="str">
            <v>Ireland</v>
          </cell>
          <cell r="C2278" t="str">
            <v>Bahamas</v>
          </cell>
        </row>
        <row r="2279">
          <cell r="B2279">
            <v>14857582.993237199</v>
          </cell>
          <cell r="C2279" t="str">
            <v>Bahamas</v>
          </cell>
        </row>
        <row r="2280">
          <cell r="B2280" t="e">
            <v>#VALUE!</v>
          </cell>
          <cell r="C2280" t="str">
            <v>Bahamas</v>
          </cell>
        </row>
        <row r="2281">
          <cell r="B2281">
            <v>0</v>
          </cell>
          <cell r="C2281" t="str">
            <v>Bahamas</v>
          </cell>
        </row>
        <row r="2282">
          <cell r="B2282" t="e">
            <v>#VALUE!</v>
          </cell>
          <cell r="C2282" t="str">
            <v>Bahamas</v>
          </cell>
        </row>
        <row r="2283">
          <cell r="B2283" t="e">
            <v>#VALUE!</v>
          </cell>
          <cell r="C2283" t="str">
            <v>Bahamas</v>
          </cell>
        </row>
        <row r="2284">
          <cell r="B2284" t="e">
            <v>#VALUE!</v>
          </cell>
          <cell r="C2284" t="str">
            <v>Bahamas</v>
          </cell>
        </row>
        <row r="2285">
          <cell r="B2285" t="e">
            <v>#VALUE!</v>
          </cell>
          <cell r="C2285" t="str">
            <v>Bahamas</v>
          </cell>
        </row>
        <row r="2286">
          <cell r="B2286" t="str">
            <v>..</v>
          </cell>
          <cell r="C2286" t="str">
            <v>Bahamas</v>
          </cell>
        </row>
        <row r="2287">
          <cell r="B2287" t="e">
            <v>#VALUE!</v>
          </cell>
          <cell r="C2287" t="str">
            <v>Bahamas</v>
          </cell>
        </row>
        <row r="2288">
          <cell r="B2288" t="e">
            <v>#VALUE!</v>
          </cell>
          <cell r="C2288" t="str">
            <v>Bahamas</v>
          </cell>
        </row>
        <row r="2289">
          <cell r="B2289" t="e">
            <v>#VALUE!</v>
          </cell>
          <cell r="C2289" t="str">
            <v>Bahamas</v>
          </cell>
        </row>
        <row r="2290">
          <cell r="B2290" t="e">
            <v>#VALUE!</v>
          </cell>
          <cell r="C2290" t="str">
            <v>Bahamas</v>
          </cell>
        </row>
        <row r="2291">
          <cell r="B2291" t="e">
            <v>#VALUE!</v>
          </cell>
          <cell r="C2291" t="str">
            <v>Bahamas</v>
          </cell>
        </row>
        <row r="2292">
          <cell r="B2292" t="e">
            <v>#VALUE!</v>
          </cell>
          <cell r="C2292" t="str">
            <v>Bahamas</v>
          </cell>
        </row>
        <row r="2293">
          <cell r="B2293" t="e">
            <v>#VALUE!</v>
          </cell>
          <cell r="C2293" t="str">
            <v>Bahamas</v>
          </cell>
        </row>
        <row r="2294">
          <cell r="B2294" t="e">
            <v>#VALUE!</v>
          </cell>
          <cell r="C2294" t="str">
            <v>Bahamas</v>
          </cell>
        </row>
        <row r="2295">
          <cell r="B2295" t="e">
            <v>#VALUE!</v>
          </cell>
          <cell r="C2295" t="str">
            <v>Bahamas</v>
          </cell>
        </row>
        <row r="2296">
          <cell r="B2296" t="str">
            <v>..</v>
          </cell>
          <cell r="C2296" t="str">
            <v>Bahamas</v>
          </cell>
        </row>
        <row r="2297">
          <cell r="B2297" t="e">
            <v>#VALUE!</v>
          </cell>
          <cell r="C2297" t="str">
            <v>Bahamas</v>
          </cell>
        </row>
        <row r="2298">
          <cell r="B2298" t="e">
            <v>#VALUE!</v>
          </cell>
          <cell r="C2298" t="str">
            <v>Bahamas</v>
          </cell>
        </row>
        <row r="2299">
          <cell r="B2299" t="e">
            <v>#VALUE!</v>
          </cell>
          <cell r="C2299" t="str">
            <v>Bahamas</v>
          </cell>
        </row>
        <row r="2300">
          <cell r="B2300" t="e">
            <v>#VALUE!</v>
          </cell>
          <cell r="C2300" t="str">
            <v>Bahamas</v>
          </cell>
        </row>
        <row r="2301">
          <cell r="B2301" t="e">
            <v>#VALUE!</v>
          </cell>
          <cell r="C2301" t="str">
            <v>Bahamas</v>
          </cell>
        </row>
        <row r="2302">
          <cell r="B2302" t="e">
            <v>#VALUE!</v>
          </cell>
          <cell r="C2302" t="str">
            <v>Bahamas</v>
          </cell>
        </row>
        <row r="2303">
          <cell r="B2303" t="e">
            <v>#VALUE!</v>
          </cell>
          <cell r="C2303" t="str">
            <v>Bahamas</v>
          </cell>
        </row>
        <row r="2304">
          <cell r="B2304" t="e">
            <v>#VALUE!</v>
          </cell>
          <cell r="C2304" t="str">
            <v>Bahamas</v>
          </cell>
        </row>
        <row r="2305">
          <cell r="B2305" t="e">
            <v>#VALUE!</v>
          </cell>
          <cell r="C2305" t="str">
            <v>Bahamas</v>
          </cell>
        </row>
        <row r="2306">
          <cell r="B2306">
            <v>0.75182236718954309</v>
          </cell>
          <cell r="C2306" t="str">
            <v>Bahamas</v>
          </cell>
        </row>
        <row r="2307">
          <cell r="B2307">
            <v>0.75458140337852031</v>
          </cell>
          <cell r="C2307" t="str">
            <v>Bahamas</v>
          </cell>
        </row>
        <row r="2308">
          <cell r="B2308">
            <v>0.75734043956749753</v>
          </cell>
          <cell r="C2308" t="str">
            <v>Bahamas</v>
          </cell>
        </row>
        <row r="2309">
          <cell r="B2309">
            <v>0.76009947575647474</v>
          </cell>
          <cell r="C2309" t="str">
            <v>Bahamas</v>
          </cell>
        </row>
        <row r="2310">
          <cell r="B2310">
            <v>0.76285851194545196</v>
          </cell>
          <cell r="C2310" t="str">
            <v>Bahamas</v>
          </cell>
        </row>
        <row r="2311">
          <cell r="B2311">
            <v>0.76561754813442895</v>
          </cell>
          <cell r="C2311" t="str">
            <v>Bahamas</v>
          </cell>
        </row>
        <row r="2312">
          <cell r="B2312">
            <v>0.76653573643709394</v>
          </cell>
          <cell r="C2312" t="str">
            <v>Bahamas</v>
          </cell>
        </row>
        <row r="2313">
          <cell r="B2313">
            <v>0.76745392473975893</v>
          </cell>
          <cell r="C2313" t="str">
            <v>Bahamas</v>
          </cell>
        </row>
        <row r="2314">
          <cell r="B2314">
            <v>0.76837211304242392</v>
          </cell>
          <cell r="C2314" t="str">
            <v>Bahamas</v>
          </cell>
        </row>
        <row r="2315">
          <cell r="B2315">
            <v>0.76929030134508869</v>
          </cell>
          <cell r="C2315" t="str">
            <v>Bahamas</v>
          </cell>
        </row>
        <row r="2316">
          <cell r="B2316">
            <v>2058908.26688575</v>
          </cell>
          <cell r="C2316" t="str">
            <v>Montenegro</v>
          </cell>
        </row>
        <row r="2317">
          <cell r="B2317" t="e">
            <v>#VALUE!</v>
          </cell>
          <cell r="C2317" t="str">
            <v>Montenegro</v>
          </cell>
        </row>
        <row r="2318">
          <cell r="B2318" t="str">
            <v>Israel</v>
          </cell>
          <cell r="C2318" t="str">
            <v>Montenegro</v>
          </cell>
        </row>
        <row r="2319">
          <cell r="B2319">
            <v>2058908.26688575</v>
          </cell>
          <cell r="C2319" t="str">
            <v>Montenegro</v>
          </cell>
        </row>
        <row r="2320">
          <cell r="B2320" t="e">
            <v>#VALUE!</v>
          </cell>
          <cell r="C2320" t="str">
            <v>Montenegro</v>
          </cell>
        </row>
        <row r="2321">
          <cell r="B2321">
            <v>0</v>
          </cell>
          <cell r="C2321" t="str">
            <v>Montenegro</v>
          </cell>
        </row>
        <row r="2322">
          <cell r="B2322" t="e">
            <v>#VALUE!</v>
          </cell>
          <cell r="C2322" t="str">
            <v>Montenegro</v>
          </cell>
        </row>
        <row r="2323">
          <cell r="B2323" t="e">
            <v>#VALUE!</v>
          </cell>
          <cell r="C2323" t="str">
            <v>Montenegro</v>
          </cell>
        </row>
        <row r="2324">
          <cell r="B2324" t="e">
            <v>#VALUE!</v>
          </cell>
          <cell r="C2324" t="str">
            <v>Montenegro</v>
          </cell>
        </row>
        <row r="2325">
          <cell r="B2325" t="e">
            <v>#VALUE!</v>
          </cell>
          <cell r="C2325" t="str">
            <v>Montenegro</v>
          </cell>
        </row>
        <row r="2326">
          <cell r="B2326" t="str">
            <v>..</v>
          </cell>
          <cell r="C2326" t="str">
            <v>Montenegro</v>
          </cell>
        </row>
        <row r="2327">
          <cell r="B2327" t="e">
            <v>#VALUE!</v>
          </cell>
          <cell r="C2327" t="str">
            <v>Montenegro</v>
          </cell>
        </row>
        <row r="2328">
          <cell r="B2328" t="e">
            <v>#VALUE!</v>
          </cell>
          <cell r="C2328" t="str">
            <v>Montenegro</v>
          </cell>
        </row>
        <row r="2329">
          <cell r="B2329" t="e">
            <v>#VALUE!</v>
          </cell>
          <cell r="C2329" t="str">
            <v>Montenegro</v>
          </cell>
        </row>
        <row r="2330">
          <cell r="B2330" t="e">
            <v>#VALUE!</v>
          </cell>
          <cell r="C2330" t="str">
            <v>Montenegro</v>
          </cell>
        </row>
        <row r="2331">
          <cell r="B2331" t="e">
            <v>#VALUE!</v>
          </cell>
          <cell r="C2331" t="str">
            <v>Montenegro</v>
          </cell>
        </row>
        <row r="2332">
          <cell r="B2332" t="e">
            <v>#VALUE!</v>
          </cell>
          <cell r="C2332" t="str">
            <v>Montenegro</v>
          </cell>
        </row>
        <row r="2333">
          <cell r="B2333" t="e">
            <v>#VALUE!</v>
          </cell>
          <cell r="C2333" t="str">
            <v>Montenegro</v>
          </cell>
        </row>
        <row r="2334">
          <cell r="B2334" t="e">
            <v>#VALUE!</v>
          </cell>
          <cell r="C2334" t="str">
            <v>Montenegro</v>
          </cell>
        </row>
        <row r="2335">
          <cell r="B2335" t="e">
            <v>#VALUE!</v>
          </cell>
          <cell r="C2335" t="str">
            <v>Montenegro</v>
          </cell>
        </row>
        <row r="2336">
          <cell r="B2336" t="str">
            <v>..</v>
          </cell>
          <cell r="C2336" t="str">
            <v>Montenegro</v>
          </cell>
        </row>
        <row r="2337">
          <cell r="B2337" t="e">
            <v>#VALUE!</v>
          </cell>
          <cell r="C2337" t="str">
            <v>Montenegro</v>
          </cell>
        </row>
        <row r="2338">
          <cell r="B2338" t="e">
            <v>#VALUE!</v>
          </cell>
          <cell r="C2338" t="str">
            <v>Montenegro</v>
          </cell>
        </row>
        <row r="2339">
          <cell r="B2339" t="e">
            <v>#VALUE!</v>
          </cell>
          <cell r="C2339" t="str">
            <v>Montenegro</v>
          </cell>
        </row>
        <row r="2340">
          <cell r="B2340" t="e">
            <v>#VALUE!</v>
          </cell>
          <cell r="C2340" t="str">
            <v>Montenegro</v>
          </cell>
        </row>
        <row r="2341">
          <cell r="B2341" t="e">
            <v>#VALUE!</v>
          </cell>
          <cell r="C2341" t="str">
            <v>Montenegro</v>
          </cell>
        </row>
        <row r="2342">
          <cell r="B2342" t="e">
            <v>#VALUE!</v>
          </cell>
          <cell r="C2342" t="str">
            <v>Montenegro</v>
          </cell>
        </row>
        <row r="2343">
          <cell r="B2343" t="e">
            <v>#VALUE!</v>
          </cell>
          <cell r="C2343" t="str">
            <v>Montenegro</v>
          </cell>
        </row>
        <row r="2344">
          <cell r="B2344" t="e">
            <v>#VALUE!</v>
          </cell>
          <cell r="C2344" t="str">
            <v>Montenegro</v>
          </cell>
        </row>
        <row r="2345">
          <cell r="B2345" t="e">
            <v>#VALUE!</v>
          </cell>
          <cell r="C2345" t="str">
            <v>Montenegro</v>
          </cell>
        </row>
        <row r="2346">
          <cell r="B2346" t="str">
            <v>..</v>
          </cell>
          <cell r="C2346" t="str">
            <v>Montenegro</v>
          </cell>
        </row>
        <row r="2347">
          <cell r="B2347" t="e">
            <v>#VALUE!</v>
          </cell>
          <cell r="C2347" t="str">
            <v>Montenegro</v>
          </cell>
        </row>
        <row r="2348">
          <cell r="B2348" t="e">
            <v>#VALUE!</v>
          </cell>
          <cell r="C2348" t="str">
            <v>Montenegro</v>
          </cell>
        </row>
        <row r="2349">
          <cell r="B2349" t="e">
            <v>#VALUE!</v>
          </cell>
          <cell r="C2349" t="str">
            <v>Montenegro</v>
          </cell>
        </row>
        <row r="2350">
          <cell r="B2350" t="e">
            <v>#VALUE!</v>
          </cell>
          <cell r="C2350" t="str">
            <v>Montenegro</v>
          </cell>
        </row>
        <row r="2351">
          <cell r="B2351">
            <v>0.75670769251220849</v>
          </cell>
          <cell r="C2351" t="str">
            <v>Montenegro</v>
          </cell>
        </row>
        <row r="2352">
          <cell r="B2352">
            <v>0.75948454360171602</v>
          </cell>
          <cell r="C2352" t="str">
            <v>Montenegro</v>
          </cell>
        </row>
        <row r="2353">
          <cell r="B2353">
            <v>0.76226139469122356</v>
          </cell>
          <cell r="C2353" t="str">
            <v>Montenegro</v>
          </cell>
        </row>
        <row r="2354">
          <cell r="B2354">
            <v>0.7650382457807311</v>
          </cell>
          <cell r="C2354" t="str">
            <v>Montenegro</v>
          </cell>
        </row>
        <row r="2355">
          <cell r="B2355">
            <v>0.76781509687023874</v>
          </cell>
          <cell r="C2355" t="str">
            <v>Montenegro</v>
          </cell>
        </row>
        <row r="2356">
          <cell r="B2356">
            <v>68591468.833759695</v>
          </cell>
          <cell r="C2356" t="str">
            <v>Bulgaria</v>
          </cell>
        </row>
        <row r="2357">
          <cell r="B2357" t="e">
            <v>#VALUE!</v>
          </cell>
          <cell r="C2357" t="str">
            <v>Bulgaria</v>
          </cell>
        </row>
        <row r="2358">
          <cell r="B2358" t="str">
            <v>Italy</v>
          </cell>
          <cell r="C2358" t="str">
            <v>Bulgaria</v>
          </cell>
        </row>
        <row r="2359">
          <cell r="B2359">
            <v>68591468.833759695</v>
          </cell>
          <cell r="C2359" t="str">
            <v>Bulgaria</v>
          </cell>
        </row>
        <row r="2360">
          <cell r="B2360" t="e">
            <v>#VALUE!</v>
          </cell>
          <cell r="C2360" t="str">
            <v>Bulgaria</v>
          </cell>
        </row>
        <row r="2361">
          <cell r="B2361">
            <v>0</v>
          </cell>
          <cell r="C2361" t="str">
            <v>Bulgaria</v>
          </cell>
        </row>
        <row r="2362">
          <cell r="B2362" t="e">
            <v>#VALUE!</v>
          </cell>
          <cell r="C2362" t="str">
            <v>Bulgaria</v>
          </cell>
        </row>
        <row r="2363">
          <cell r="B2363" t="e">
            <v>#VALUE!</v>
          </cell>
          <cell r="C2363" t="str">
            <v>Bulgaria</v>
          </cell>
        </row>
        <row r="2364">
          <cell r="B2364" t="e">
            <v>#VALUE!</v>
          </cell>
          <cell r="C2364" t="str">
            <v>Bulgaria</v>
          </cell>
        </row>
        <row r="2365">
          <cell r="B2365" t="e">
            <v>#VALUE!</v>
          </cell>
          <cell r="C2365" t="str">
            <v>Bulgaria</v>
          </cell>
        </row>
        <row r="2366">
          <cell r="B2366" t="str">
            <v>..</v>
          </cell>
          <cell r="C2366" t="str">
            <v>Bulgaria</v>
          </cell>
        </row>
        <row r="2367">
          <cell r="B2367" t="e">
            <v>#VALUE!</v>
          </cell>
          <cell r="C2367" t="str">
            <v>Bulgaria</v>
          </cell>
        </row>
        <row r="2368">
          <cell r="B2368" t="e">
            <v>#VALUE!</v>
          </cell>
          <cell r="C2368" t="str">
            <v>Bulgaria</v>
          </cell>
        </row>
        <row r="2369">
          <cell r="B2369" t="e">
            <v>#VALUE!</v>
          </cell>
          <cell r="C2369" t="str">
            <v>Bulgaria</v>
          </cell>
        </row>
        <row r="2370">
          <cell r="B2370" t="e">
            <v>#VALUE!</v>
          </cell>
          <cell r="C2370" t="str">
            <v>Bulgaria</v>
          </cell>
        </row>
        <row r="2371">
          <cell r="B2371" t="e">
            <v>#VALUE!</v>
          </cell>
          <cell r="C2371" t="str">
            <v>Bulgaria</v>
          </cell>
        </row>
        <row r="2372">
          <cell r="B2372" t="e">
            <v>#VALUE!</v>
          </cell>
          <cell r="C2372" t="str">
            <v>Bulgaria</v>
          </cell>
        </row>
        <row r="2373">
          <cell r="B2373" t="e">
            <v>#VALUE!</v>
          </cell>
          <cell r="C2373" t="str">
            <v>Bulgaria</v>
          </cell>
        </row>
        <row r="2374">
          <cell r="B2374" t="e">
            <v>#VALUE!</v>
          </cell>
          <cell r="C2374" t="str">
            <v>Bulgaria</v>
          </cell>
        </row>
        <row r="2375">
          <cell r="B2375" t="e">
            <v>#VALUE!</v>
          </cell>
          <cell r="C2375" t="str">
            <v>Bulgaria</v>
          </cell>
        </row>
        <row r="2376">
          <cell r="B2376">
            <v>0.69767630070780251</v>
          </cell>
          <cell r="C2376" t="str">
            <v>Bulgaria</v>
          </cell>
        </row>
        <row r="2377">
          <cell r="B2377">
            <v>0.69945257294380547</v>
          </cell>
          <cell r="C2377" t="str">
            <v>Bulgaria</v>
          </cell>
        </row>
        <row r="2378">
          <cell r="B2378">
            <v>0.70122884517980844</v>
          </cell>
          <cell r="C2378" t="str">
            <v>Bulgaria</v>
          </cell>
        </row>
        <row r="2379">
          <cell r="B2379">
            <v>0.7030051174158114</v>
          </cell>
          <cell r="C2379" t="str">
            <v>Bulgaria</v>
          </cell>
        </row>
        <row r="2380">
          <cell r="B2380">
            <v>0.70478138965181436</v>
          </cell>
          <cell r="C2380" t="str">
            <v>Bulgaria</v>
          </cell>
        </row>
        <row r="2381">
          <cell r="B2381">
            <v>0.70655766188781732</v>
          </cell>
          <cell r="C2381" t="str">
            <v>Bulgaria</v>
          </cell>
        </row>
        <row r="2382">
          <cell r="B2382">
            <v>0.70833393412382029</v>
          </cell>
          <cell r="C2382" t="str">
            <v>Bulgaria</v>
          </cell>
        </row>
        <row r="2383">
          <cell r="B2383">
            <v>0.71011020635982325</v>
          </cell>
          <cell r="C2383" t="str">
            <v>Bulgaria</v>
          </cell>
        </row>
        <row r="2384">
          <cell r="B2384">
            <v>0.71188647859582621</v>
          </cell>
          <cell r="C2384" t="str">
            <v>Bulgaria</v>
          </cell>
        </row>
        <row r="2385">
          <cell r="B2385">
            <v>0.71366275083182917</v>
          </cell>
          <cell r="C2385" t="str">
            <v>Bulgaria</v>
          </cell>
        </row>
        <row r="2386">
          <cell r="B2386">
            <v>0.71543902306783258</v>
          </cell>
          <cell r="C2386" t="str">
            <v>Bulgaria</v>
          </cell>
        </row>
        <row r="2387">
          <cell r="B2387">
            <v>0.72216043949242037</v>
          </cell>
          <cell r="C2387" t="str">
            <v>Bulgaria</v>
          </cell>
        </row>
        <row r="2388">
          <cell r="B2388">
            <v>0.72888185591700816</v>
          </cell>
          <cell r="C2388" t="str">
            <v>Bulgaria</v>
          </cell>
        </row>
        <row r="2389">
          <cell r="B2389">
            <v>0.73560327234159595</v>
          </cell>
          <cell r="C2389" t="str">
            <v>Bulgaria</v>
          </cell>
        </row>
        <row r="2390">
          <cell r="B2390">
            <v>0.74232468876618374</v>
          </cell>
          <cell r="C2390" t="str">
            <v>Bulgaria</v>
          </cell>
        </row>
        <row r="2391">
          <cell r="B2391">
            <v>0.74904610519077164</v>
          </cell>
          <cell r="C2391" t="str">
            <v>Bulgaria</v>
          </cell>
        </row>
        <row r="2392">
          <cell r="B2392">
            <v>0.75316536963695535</v>
          </cell>
          <cell r="C2392" t="str">
            <v>Bulgaria</v>
          </cell>
        </row>
        <row r="2393">
          <cell r="B2393">
            <v>0.75728463408313917</v>
          </cell>
          <cell r="C2393" t="str">
            <v>Bulgaria</v>
          </cell>
        </row>
        <row r="2394">
          <cell r="B2394">
            <v>0.761403898529323</v>
          </cell>
          <cell r="C2394" t="str">
            <v>Bulgaria</v>
          </cell>
        </row>
        <row r="2395">
          <cell r="B2395">
            <v>0.76552316297550671</v>
          </cell>
          <cell r="C2395" t="str">
            <v>Bulgaria</v>
          </cell>
        </row>
        <row r="2396">
          <cell r="B2396">
            <v>74856099.0606893</v>
          </cell>
          <cell r="C2396" t="str">
            <v>Saudi Arabia</v>
          </cell>
        </row>
        <row r="2397">
          <cell r="B2397">
            <v>0.61237422323602253</v>
          </cell>
          <cell r="C2397" t="str">
            <v>Saudi Arabia</v>
          </cell>
        </row>
        <row r="2398">
          <cell r="B2398" t="str">
            <v>Japan</v>
          </cell>
          <cell r="C2398" t="str">
            <v>Saudi Arabia</v>
          </cell>
        </row>
        <row r="2399">
          <cell r="B2399">
            <v>74856099.0606893</v>
          </cell>
          <cell r="C2399" t="str">
            <v>Saudi Arabia</v>
          </cell>
        </row>
        <row r="2400">
          <cell r="B2400">
            <v>0.62511759163666447</v>
          </cell>
          <cell r="C2400" t="str">
            <v>Saudi Arabia</v>
          </cell>
        </row>
        <row r="2401">
          <cell r="B2401">
            <v>0</v>
          </cell>
          <cell r="C2401" t="str">
            <v>Saudi Arabia</v>
          </cell>
        </row>
        <row r="2402">
          <cell r="B2402">
            <v>0.63361317057042577</v>
          </cell>
          <cell r="C2402" t="str">
            <v>Saudi Arabia</v>
          </cell>
        </row>
        <row r="2403">
          <cell r="B2403">
            <v>0.63786096003730641</v>
          </cell>
          <cell r="C2403" t="str">
            <v>Saudi Arabia</v>
          </cell>
        </row>
        <row r="2404">
          <cell r="B2404">
            <v>0.64210874950418706</v>
          </cell>
          <cell r="C2404" t="str">
            <v>Saudi Arabia</v>
          </cell>
        </row>
        <row r="2405">
          <cell r="B2405">
            <v>0.64635653897106771</v>
          </cell>
          <cell r="C2405" t="str">
            <v>Saudi Arabia</v>
          </cell>
        </row>
        <row r="2406">
          <cell r="B2406">
            <v>0.65060432843794924</v>
          </cell>
          <cell r="C2406" t="str">
            <v>Saudi Arabia</v>
          </cell>
        </row>
        <row r="2407">
          <cell r="B2407">
            <v>0.65485211790483</v>
          </cell>
          <cell r="C2407" t="str">
            <v>Saudi Arabia</v>
          </cell>
        </row>
        <row r="2408">
          <cell r="B2408">
            <v>0.65909990737171076</v>
          </cell>
          <cell r="C2408" t="str">
            <v>Saudi Arabia</v>
          </cell>
        </row>
        <row r="2409">
          <cell r="B2409">
            <v>0.66334769683859152</v>
          </cell>
          <cell r="C2409" t="str">
            <v>Saudi Arabia</v>
          </cell>
        </row>
        <row r="2410">
          <cell r="B2410">
            <v>0.66759548630547227</v>
          </cell>
          <cell r="C2410" t="str">
            <v>Saudi Arabia</v>
          </cell>
        </row>
        <row r="2411">
          <cell r="B2411">
            <v>0.67184327577235303</v>
          </cell>
          <cell r="C2411" t="str">
            <v>Saudi Arabia</v>
          </cell>
        </row>
        <row r="2412">
          <cell r="B2412">
            <v>0.67609106523923379</v>
          </cell>
          <cell r="C2412" t="str">
            <v>Saudi Arabia</v>
          </cell>
        </row>
        <row r="2413">
          <cell r="B2413">
            <v>0.68033885470611455</v>
          </cell>
          <cell r="C2413" t="str">
            <v>Saudi Arabia</v>
          </cell>
        </row>
        <row r="2414">
          <cell r="B2414">
            <v>0.68458664417299531</v>
          </cell>
          <cell r="C2414" t="str">
            <v>Saudi Arabia</v>
          </cell>
        </row>
        <row r="2415">
          <cell r="B2415">
            <v>0.68883443363987606</v>
          </cell>
          <cell r="C2415" t="str">
            <v>Saudi Arabia</v>
          </cell>
        </row>
        <row r="2416">
          <cell r="B2416">
            <v>0.69308222310675649</v>
          </cell>
          <cell r="C2416" t="str">
            <v>Saudi Arabia</v>
          </cell>
        </row>
        <row r="2417">
          <cell r="B2417">
            <v>0.69632468507108825</v>
          </cell>
          <cell r="C2417" t="str">
            <v>Saudi Arabia</v>
          </cell>
        </row>
        <row r="2418">
          <cell r="B2418">
            <v>0.69956714703541989</v>
          </cell>
          <cell r="C2418" t="str">
            <v>Saudi Arabia</v>
          </cell>
        </row>
        <row r="2419">
          <cell r="B2419">
            <v>0.70280960899975153</v>
          </cell>
          <cell r="C2419" t="str">
            <v>Saudi Arabia</v>
          </cell>
        </row>
        <row r="2420">
          <cell r="B2420">
            <v>0.70605207096408318</v>
          </cell>
          <cell r="C2420" t="str">
            <v>Saudi Arabia</v>
          </cell>
        </row>
        <row r="2421">
          <cell r="B2421">
            <v>0.70929453292841482</v>
          </cell>
          <cell r="C2421" t="str">
            <v>Saudi Arabia</v>
          </cell>
        </row>
        <row r="2422">
          <cell r="B2422">
            <v>0.71253699489274647</v>
          </cell>
          <cell r="C2422" t="str">
            <v>Saudi Arabia</v>
          </cell>
        </row>
        <row r="2423">
          <cell r="B2423">
            <v>0.71577945685707811</v>
          </cell>
          <cell r="C2423" t="str">
            <v>Saudi Arabia</v>
          </cell>
        </row>
        <row r="2424">
          <cell r="B2424">
            <v>0.71902191882140976</v>
          </cell>
          <cell r="C2424" t="str">
            <v>Saudi Arabia</v>
          </cell>
        </row>
        <row r="2425">
          <cell r="B2425">
            <v>0.7222643807857414</v>
          </cell>
          <cell r="C2425" t="str">
            <v>Saudi Arabia</v>
          </cell>
        </row>
        <row r="2426">
          <cell r="B2426">
            <v>0.72550684275007349</v>
          </cell>
          <cell r="C2426" t="str">
            <v>Saudi Arabia</v>
          </cell>
        </row>
        <row r="2427">
          <cell r="B2427">
            <v>0.72962022873460741</v>
          </cell>
          <cell r="C2427" t="str">
            <v>Saudi Arabia</v>
          </cell>
        </row>
        <row r="2428">
          <cell r="B2428">
            <v>0.73373361471914134</v>
          </cell>
          <cell r="C2428" t="str">
            <v>Saudi Arabia</v>
          </cell>
        </row>
        <row r="2429">
          <cell r="B2429">
            <v>0.73784700070367526</v>
          </cell>
          <cell r="C2429" t="str">
            <v>Saudi Arabia</v>
          </cell>
        </row>
        <row r="2430">
          <cell r="B2430">
            <v>0.74196038668820918</v>
          </cell>
          <cell r="C2430" t="str">
            <v>Saudi Arabia</v>
          </cell>
        </row>
        <row r="2431">
          <cell r="B2431">
            <v>0.74607377267274289</v>
          </cell>
          <cell r="C2431" t="str">
            <v>Saudi Arabia</v>
          </cell>
        </row>
        <row r="2432">
          <cell r="B2432">
            <v>0.75041720629802555</v>
          </cell>
          <cell r="C2432" t="str">
            <v>Saudi Arabia</v>
          </cell>
        </row>
        <row r="2433">
          <cell r="B2433">
            <v>0.75476063992330822</v>
          </cell>
          <cell r="C2433" t="str">
            <v>Saudi Arabia</v>
          </cell>
        </row>
        <row r="2434">
          <cell r="B2434">
            <v>0.75910407354859089</v>
          </cell>
          <cell r="C2434" t="str">
            <v>Saudi Arabia</v>
          </cell>
        </row>
        <row r="2435">
          <cell r="B2435">
            <v>0.76344750717387355</v>
          </cell>
          <cell r="C2435" t="str">
            <v>Saudi Arabia</v>
          </cell>
        </row>
        <row r="2436">
          <cell r="B2436">
            <v>1386282.74490669</v>
          </cell>
          <cell r="C2436" t="str">
            <v>Mexico</v>
          </cell>
        </row>
        <row r="2437">
          <cell r="B2437">
            <v>0.54255039097690982</v>
          </cell>
          <cell r="C2437" t="str">
            <v>Mexico</v>
          </cell>
        </row>
        <row r="2438">
          <cell r="B2438" t="str">
            <v>Jordan</v>
          </cell>
          <cell r="C2438" t="str">
            <v>Mexico</v>
          </cell>
        </row>
        <row r="2439">
          <cell r="B2439">
            <v>1386282.74490669</v>
          </cell>
          <cell r="C2439" t="str">
            <v>Mexico</v>
          </cell>
        </row>
        <row r="2440">
          <cell r="B2440">
            <v>0.55928778517743893</v>
          </cell>
          <cell r="C2440" t="str">
            <v>Mexico</v>
          </cell>
        </row>
        <row r="2441">
          <cell r="B2441">
            <v>0</v>
          </cell>
          <cell r="C2441" t="str">
            <v>Mexico</v>
          </cell>
        </row>
        <row r="2442">
          <cell r="B2442">
            <v>0.57044604797779286</v>
          </cell>
          <cell r="C2442" t="str">
            <v>Mexico</v>
          </cell>
        </row>
        <row r="2443">
          <cell r="B2443">
            <v>0.57602517937796982</v>
          </cell>
          <cell r="C2443" t="str">
            <v>Mexico</v>
          </cell>
        </row>
        <row r="2444">
          <cell r="B2444">
            <v>0.58160431077814501</v>
          </cell>
          <cell r="C2444" t="str">
            <v>Mexico</v>
          </cell>
        </row>
        <row r="2445">
          <cell r="B2445">
            <v>0.58718344217832197</v>
          </cell>
          <cell r="C2445" t="str">
            <v>Mexico</v>
          </cell>
        </row>
        <row r="2446">
          <cell r="B2446">
            <v>0.5927625735784986</v>
          </cell>
          <cell r="C2446" t="str">
            <v>Mexico</v>
          </cell>
        </row>
        <row r="2447">
          <cell r="B2447">
            <v>0.59834170497867512</v>
          </cell>
          <cell r="C2447" t="str">
            <v>Mexico</v>
          </cell>
        </row>
        <row r="2448">
          <cell r="B2448">
            <v>0.60392083637885163</v>
          </cell>
          <cell r="C2448" t="str">
            <v>Mexico</v>
          </cell>
        </row>
        <row r="2449">
          <cell r="B2449">
            <v>0.60949996777902815</v>
          </cell>
          <cell r="C2449" t="str">
            <v>Mexico</v>
          </cell>
        </row>
        <row r="2450">
          <cell r="B2450">
            <v>0.61507909917920467</v>
          </cell>
          <cell r="C2450" t="str">
            <v>Mexico</v>
          </cell>
        </row>
        <row r="2451">
          <cell r="B2451">
            <v>0.62065823057938119</v>
          </cell>
          <cell r="C2451" t="str">
            <v>Mexico</v>
          </cell>
        </row>
        <row r="2452">
          <cell r="B2452">
            <v>0.62623736197955771</v>
          </cell>
          <cell r="C2452" t="str">
            <v>Mexico</v>
          </cell>
        </row>
        <row r="2453">
          <cell r="B2453">
            <v>0.63181649337973422</v>
          </cell>
          <cell r="C2453" t="str">
            <v>Mexico</v>
          </cell>
        </row>
        <row r="2454">
          <cell r="B2454">
            <v>0.63739562477991074</v>
          </cell>
          <cell r="C2454" t="str">
            <v>Mexico</v>
          </cell>
        </row>
        <row r="2455">
          <cell r="B2455">
            <v>0.64297475618008726</v>
          </cell>
          <cell r="C2455" t="str">
            <v>Mexico</v>
          </cell>
        </row>
        <row r="2456">
          <cell r="B2456">
            <v>0.64855388758026389</v>
          </cell>
          <cell r="C2456" t="str">
            <v>Mexico</v>
          </cell>
        </row>
        <row r="2457">
          <cell r="B2457">
            <v>0.65546277066246406</v>
          </cell>
          <cell r="C2457" t="str">
            <v>Mexico</v>
          </cell>
        </row>
        <row r="2458">
          <cell r="B2458">
            <v>0.66237165374466422</v>
          </cell>
          <cell r="C2458" t="str">
            <v>Mexico</v>
          </cell>
        </row>
        <row r="2459">
          <cell r="B2459">
            <v>0.66928053682686439</v>
          </cell>
          <cell r="C2459" t="str">
            <v>Mexico</v>
          </cell>
        </row>
        <row r="2460">
          <cell r="B2460">
            <v>0.67618941990906456</v>
          </cell>
          <cell r="C2460" t="str">
            <v>Mexico</v>
          </cell>
        </row>
        <row r="2461">
          <cell r="B2461">
            <v>0.68309830299126473</v>
          </cell>
          <cell r="C2461" t="str">
            <v>Mexico</v>
          </cell>
        </row>
        <row r="2462">
          <cell r="B2462">
            <v>0.6900071860734649</v>
          </cell>
          <cell r="C2462" t="str">
            <v>Mexico</v>
          </cell>
        </row>
        <row r="2463">
          <cell r="B2463">
            <v>0.69691606915566506</v>
          </cell>
          <cell r="C2463" t="str">
            <v>Mexico</v>
          </cell>
        </row>
        <row r="2464">
          <cell r="B2464">
            <v>0.70382495223786523</v>
          </cell>
          <cell r="C2464" t="str">
            <v>Mexico</v>
          </cell>
        </row>
        <row r="2465">
          <cell r="B2465">
            <v>0.7107338353200654</v>
          </cell>
          <cell r="C2465" t="str">
            <v>Mexico</v>
          </cell>
        </row>
        <row r="2466">
          <cell r="B2466">
            <v>0.71764271840226557</v>
          </cell>
          <cell r="C2466" t="str">
            <v>Mexico</v>
          </cell>
        </row>
        <row r="2467">
          <cell r="B2467">
            <v>0.72233435216194752</v>
          </cell>
          <cell r="C2467" t="str">
            <v>Mexico</v>
          </cell>
        </row>
        <row r="2468">
          <cell r="B2468">
            <v>0.72702598592162948</v>
          </cell>
          <cell r="C2468" t="str">
            <v>Mexico</v>
          </cell>
        </row>
        <row r="2469">
          <cell r="B2469">
            <v>0.73171761968131144</v>
          </cell>
          <cell r="C2469" t="str">
            <v>Mexico</v>
          </cell>
        </row>
        <row r="2470">
          <cell r="B2470">
            <v>0.73640925344099339</v>
          </cell>
          <cell r="C2470" t="str">
            <v>Mexico</v>
          </cell>
        </row>
        <row r="2471">
          <cell r="B2471">
            <v>0.74110088720067546</v>
          </cell>
          <cell r="C2471" t="str">
            <v>Mexico</v>
          </cell>
        </row>
        <row r="2472">
          <cell r="B2472">
            <v>0.74628892277164072</v>
          </cell>
          <cell r="C2472" t="str">
            <v>Mexico</v>
          </cell>
        </row>
        <row r="2473">
          <cell r="B2473">
            <v>0.75147695834260597</v>
          </cell>
          <cell r="C2473" t="str">
            <v>Mexico</v>
          </cell>
        </row>
        <row r="2474">
          <cell r="B2474">
            <v>0.75666499391357123</v>
          </cell>
          <cell r="C2474" t="str">
            <v>Mexico</v>
          </cell>
        </row>
        <row r="2475">
          <cell r="B2475">
            <v>0.76185302948453626</v>
          </cell>
          <cell r="C2475" t="str">
            <v>Mexico</v>
          </cell>
        </row>
        <row r="2476">
          <cell r="B2476">
            <v>54478700.753126003</v>
          </cell>
          <cell r="C2476" t="str">
            <v>Panama</v>
          </cell>
        </row>
        <row r="2477">
          <cell r="B2477">
            <v>0.60024631819936403</v>
          </cell>
          <cell r="C2477" t="str">
            <v>Panama</v>
          </cell>
        </row>
        <row r="2478">
          <cell r="B2478" t="str">
            <v>Kazakhstan</v>
          </cell>
          <cell r="C2478" t="str">
            <v>Panama</v>
          </cell>
        </row>
        <row r="2479">
          <cell r="B2479">
            <v>54478700.753126003</v>
          </cell>
          <cell r="C2479" t="str">
            <v>Panama</v>
          </cell>
        </row>
        <row r="2480">
          <cell r="B2480">
            <v>0.60963650362300292</v>
          </cell>
          <cell r="C2480" t="str">
            <v>Panama</v>
          </cell>
        </row>
        <row r="2481">
          <cell r="B2481">
            <v>0</v>
          </cell>
          <cell r="C2481" t="str">
            <v>Panama</v>
          </cell>
        </row>
        <row r="2482">
          <cell r="B2482">
            <v>0.6158966272387616</v>
          </cell>
          <cell r="C2482" t="str">
            <v>Panama</v>
          </cell>
        </row>
        <row r="2483">
          <cell r="B2483">
            <v>0.61902668904664093</v>
          </cell>
          <cell r="C2483" t="str">
            <v>Panama</v>
          </cell>
        </row>
        <row r="2484">
          <cell r="B2484">
            <v>0.62215675085452027</v>
          </cell>
          <cell r="C2484" t="str">
            <v>Panama</v>
          </cell>
        </row>
        <row r="2485">
          <cell r="B2485">
            <v>0.62528681266240049</v>
          </cell>
          <cell r="C2485" t="str">
            <v>Panama</v>
          </cell>
        </row>
        <row r="2486">
          <cell r="B2486">
            <v>0.6284168744702795</v>
          </cell>
          <cell r="C2486" t="str">
            <v>Panama</v>
          </cell>
        </row>
        <row r="2487">
          <cell r="B2487">
            <v>0.63154693627815894</v>
          </cell>
          <cell r="C2487" t="str">
            <v>Panama</v>
          </cell>
        </row>
        <row r="2488">
          <cell r="B2488">
            <v>0.6346769980860385</v>
          </cell>
          <cell r="C2488" t="str">
            <v>Panama</v>
          </cell>
        </row>
        <row r="2489">
          <cell r="B2489">
            <v>0.63780705989391806</v>
          </cell>
          <cell r="C2489" t="str">
            <v>Panama</v>
          </cell>
        </row>
        <row r="2490">
          <cell r="B2490">
            <v>0.64093712170179762</v>
          </cell>
          <cell r="C2490" t="str">
            <v>Panama</v>
          </cell>
        </row>
        <row r="2491">
          <cell r="B2491">
            <v>0.64406718350967718</v>
          </cell>
          <cell r="C2491" t="str">
            <v>Panama</v>
          </cell>
        </row>
        <row r="2492">
          <cell r="B2492">
            <v>0.64719724531755674</v>
          </cell>
          <cell r="C2492" t="str">
            <v>Panama</v>
          </cell>
        </row>
        <row r="2493">
          <cell r="B2493">
            <v>0.65032730712543629</v>
          </cell>
          <cell r="C2493" t="str">
            <v>Panama</v>
          </cell>
        </row>
        <row r="2494">
          <cell r="B2494">
            <v>0.65345736893331585</v>
          </cell>
          <cell r="C2494" t="str">
            <v>Panama</v>
          </cell>
        </row>
        <row r="2495">
          <cell r="B2495">
            <v>0.65658743074119541</v>
          </cell>
          <cell r="C2495" t="str">
            <v>Panama</v>
          </cell>
        </row>
        <row r="2496">
          <cell r="B2496">
            <v>0.65971749254907452</v>
          </cell>
          <cell r="C2496" t="str">
            <v>Panama</v>
          </cell>
        </row>
        <row r="2497">
          <cell r="B2497">
            <v>0.66556332534893237</v>
          </cell>
          <cell r="C2497" t="str">
            <v>Panama</v>
          </cell>
        </row>
        <row r="2498">
          <cell r="B2498">
            <v>0.67140915814879021</v>
          </cell>
          <cell r="C2498" t="str">
            <v>Panama</v>
          </cell>
        </row>
        <row r="2499">
          <cell r="B2499">
            <v>0.67725499094864805</v>
          </cell>
          <cell r="C2499" t="str">
            <v>Panama</v>
          </cell>
        </row>
        <row r="2500">
          <cell r="B2500">
            <v>0.68310082374850589</v>
          </cell>
          <cell r="C2500" t="str">
            <v>Panama</v>
          </cell>
        </row>
        <row r="2501">
          <cell r="B2501">
            <v>0.68894665654836373</v>
          </cell>
          <cell r="C2501" t="str">
            <v>Panama</v>
          </cell>
        </row>
        <row r="2502">
          <cell r="B2502">
            <v>0.69479248934822158</v>
          </cell>
          <cell r="C2502" t="str">
            <v>Panama</v>
          </cell>
        </row>
        <row r="2503">
          <cell r="B2503">
            <v>0.70063832214807942</v>
          </cell>
          <cell r="C2503" t="str">
            <v>Panama</v>
          </cell>
        </row>
        <row r="2504">
          <cell r="B2504">
            <v>0.70648415494793726</v>
          </cell>
          <cell r="C2504" t="str">
            <v>Panama</v>
          </cell>
        </row>
        <row r="2505">
          <cell r="B2505">
            <v>0.7123299877477951</v>
          </cell>
          <cell r="C2505" t="str">
            <v>Panama</v>
          </cell>
        </row>
        <row r="2506">
          <cell r="B2506">
            <v>0.71817582054765339</v>
          </cell>
          <cell r="C2506" t="str">
            <v>Panama</v>
          </cell>
        </row>
        <row r="2507">
          <cell r="B2507">
            <v>0.72244375733207145</v>
          </cell>
          <cell r="C2507" t="str">
            <v>Panama</v>
          </cell>
        </row>
        <row r="2508">
          <cell r="B2508">
            <v>0.7267116941164895</v>
          </cell>
          <cell r="C2508" t="str">
            <v>Panama</v>
          </cell>
        </row>
        <row r="2509">
          <cell r="B2509">
            <v>0.73097963090090756</v>
          </cell>
          <cell r="C2509" t="str">
            <v>Panama</v>
          </cell>
        </row>
        <row r="2510">
          <cell r="B2510">
            <v>0.73524756768532562</v>
          </cell>
          <cell r="C2510" t="str">
            <v>Panama</v>
          </cell>
        </row>
        <row r="2511">
          <cell r="B2511">
            <v>0.7395155044697439</v>
          </cell>
          <cell r="C2511" t="str">
            <v>Panama</v>
          </cell>
        </row>
        <row r="2512">
          <cell r="B2512">
            <v>0.74462710979187141</v>
          </cell>
          <cell r="C2512" t="str">
            <v>Panama</v>
          </cell>
        </row>
        <row r="2513">
          <cell r="B2513">
            <v>0.74973871511399892</v>
          </cell>
          <cell r="C2513" t="str">
            <v>Panama</v>
          </cell>
        </row>
        <row r="2514">
          <cell r="B2514">
            <v>0.75485032043612643</v>
          </cell>
          <cell r="C2514" t="str">
            <v>Panama</v>
          </cell>
        </row>
        <row r="2515">
          <cell r="B2515">
            <v>0.75996192575825405</v>
          </cell>
          <cell r="C2515" t="str">
            <v>Panama</v>
          </cell>
        </row>
        <row r="2516">
          <cell r="B2516">
            <v>20351262.063836001</v>
          </cell>
          <cell r="C2516" t="str">
            <v>Serbia</v>
          </cell>
        </row>
        <row r="2517">
          <cell r="B2517" t="e">
            <v>#VALUE!</v>
          </cell>
          <cell r="C2517" t="str">
            <v>Serbia</v>
          </cell>
        </row>
        <row r="2518">
          <cell r="B2518" t="str">
            <v>Kenya</v>
          </cell>
          <cell r="C2518" t="str">
            <v>Serbia</v>
          </cell>
        </row>
        <row r="2519">
          <cell r="B2519">
            <v>20351262.063836001</v>
          </cell>
          <cell r="C2519" t="str">
            <v>Serbia</v>
          </cell>
        </row>
        <row r="2520">
          <cell r="B2520" t="e">
            <v>#VALUE!</v>
          </cell>
          <cell r="C2520" t="str">
            <v>Serbia</v>
          </cell>
        </row>
        <row r="2521">
          <cell r="B2521">
            <v>0</v>
          </cell>
          <cell r="C2521" t="str">
            <v>Serbia</v>
          </cell>
        </row>
        <row r="2522">
          <cell r="B2522" t="e">
            <v>#VALUE!</v>
          </cell>
          <cell r="C2522" t="str">
            <v>Serbia</v>
          </cell>
        </row>
        <row r="2523">
          <cell r="B2523" t="e">
            <v>#VALUE!</v>
          </cell>
          <cell r="C2523" t="str">
            <v>Serbia</v>
          </cell>
        </row>
        <row r="2524">
          <cell r="B2524" t="e">
            <v>#VALUE!</v>
          </cell>
          <cell r="C2524" t="str">
            <v>Serbia</v>
          </cell>
        </row>
        <row r="2525">
          <cell r="B2525" t="e">
            <v>#VALUE!</v>
          </cell>
          <cell r="C2525" t="str">
            <v>Serbia</v>
          </cell>
        </row>
        <row r="2526">
          <cell r="B2526" t="str">
            <v>..</v>
          </cell>
          <cell r="C2526" t="str">
            <v>Serbia</v>
          </cell>
        </row>
        <row r="2527">
          <cell r="B2527" t="e">
            <v>#VALUE!</v>
          </cell>
          <cell r="C2527" t="str">
            <v>Serbia</v>
          </cell>
        </row>
        <row r="2528">
          <cell r="B2528" t="e">
            <v>#VALUE!</v>
          </cell>
          <cell r="C2528" t="str">
            <v>Serbia</v>
          </cell>
        </row>
        <row r="2529">
          <cell r="B2529" t="e">
            <v>#VALUE!</v>
          </cell>
          <cell r="C2529" t="str">
            <v>Serbia</v>
          </cell>
        </row>
        <row r="2530">
          <cell r="B2530" t="e">
            <v>#VALUE!</v>
          </cell>
          <cell r="C2530" t="str">
            <v>Serbia</v>
          </cell>
        </row>
        <row r="2531">
          <cell r="B2531" t="e">
            <v>#VALUE!</v>
          </cell>
          <cell r="C2531" t="str">
            <v>Serbia</v>
          </cell>
        </row>
        <row r="2532">
          <cell r="B2532" t="e">
            <v>#VALUE!</v>
          </cell>
          <cell r="C2532" t="str">
            <v>Serbia</v>
          </cell>
        </row>
        <row r="2533">
          <cell r="B2533" t="e">
            <v>#VALUE!</v>
          </cell>
          <cell r="C2533" t="str">
            <v>Serbia</v>
          </cell>
        </row>
        <row r="2534">
          <cell r="B2534" t="e">
            <v>#VALUE!</v>
          </cell>
          <cell r="C2534" t="str">
            <v>Serbia</v>
          </cell>
        </row>
        <row r="2535">
          <cell r="B2535" t="e">
            <v>#VALUE!</v>
          </cell>
          <cell r="C2535" t="str">
            <v>Serbia</v>
          </cell>
        </row>
        <row r="2536">
          <cell r="B2536" t="str">
            <v>..</v>
          </cell>
          <cell r="C2536" t="str">
            <v>Serbia</v>
          </cell>
        </row>
        <row r="2537">
          <cell r="B2537" t="e">
            <v>#VALUE!</v>
          </cell>
          <cell r="C2537" t="str">
            <v>Serbia</v>
          </cell>
        </row>
        <row r="2538">
          <cell r="B2538" t="e">
            <v>#VALUE!</v>
          </cell>
          <cell r="C2538" t="str">
            <v>Serbia</v>
          </cell>
        </row>
        <row r="2539">
          <cell r="B2539" t="e">
            <v>#VALUE!</v>
          </cell>
          <cell r="C2539" t="str">
            <v>Serbia</v>
          </cell>
        </row>
        <row r="2540">
          <cell r="B2540" t="e">
            <v>#VALUE!</v>
          </cell>
          <cell r="C2540" t="str">
            <v>Serbia</v>
          </cell>
        </row>
        <row r="2541">
          <cell r="B2541" t="e">
            <v>#VALUE!</v>
          </cell>
          <cell r="C2541" t="str">
            <v>Serbia</v>
          </cell>
        </row>
        <row r="2542">
          <cell r="B2542" t="e">
            <v>#VALUE!</v>
          </cell>
          <cell r="C2542" t="str">
            <v>Serbia</v>
          </cell>
        </row>
        <row r="2543">
          <cell r="B2543" t="e">
            <v>#VALUE!</v>
          </cell>
          <cell r="C2543" t="str">
            <v>Serbia</v>
          </cell>
        </row>
        <row r="2544">
          <cell r="B2544" t="e">
            <v>#VALUE!</v>
          </cell>
          <cell r="C2544" t="str">
            <v>Serbia</v>
          </cell>
        </row>
        <row r="2545">
          <cell r="B2545" t="e">
            <v>#VALUE!</v>
          </cell>
          <cell r="C2545" t="str">
            <v>Serbia</v>
          </cell>
        </row>
        <row r="2546">
          <cell r="B2546">
            <v>0.71935724826673153</v>
          </cell>
          <cell r="C2546" t="str">
            <v>Serbia</v>
          </cell>
        </row>
        <row r="2547">
          <cell r="B2547">
            <v>0.72424540060591713</v>
          </cell>
          <cell r="C2547" t="str">
            <v>Serbia</v>
          </cell>
        </row>
        <row r="2548">
          <cell r="B2548">
            <v>0.72913355294510274</v>
          </cell>
          <cell r="C2548" t="str">
            <v>Serbia</v>
          </cell>
        </row>
        <row r="2549">
          <cell r="B2549">
            <v>0.73402170528428834</v>
          </cell>
          <cell r="C2549" t="str">
            <v>Serbia</v>
          </cell>
        </row>
        <row r="2550">
          <cell r="B2550">
            <v>0.73890985762347394</v>
          </cell>
          <cell r="C2550" t="str">
            <v>Serbia</v>
          </cell>
        </row>
        <row r="2551">
          <cell r="B2551">
            <v>0.74379800996265943</v>
          </cell>
          <cell r="C2551" t="str">
            <v>Serbia</v>
          </cell>
        </row>
        <row r="2552">
          <cell r="B2552">
            <v>0.74821048009955027</v>
          </cell>
          <cell r="C2552" t="str">
            <v>Serbia</v>
          </cell>
        </row>
        <row r="2553">
          <cell r="B2553">
            <v>0.7526229502364411</v>
          </cell>
          <cell r="C2553" t="str">
            <v>Serbia</v>
          </cell>
        </row>
        <row r="2554">
          <cell r="B2554">
            <v>0.75703542037333194</v>
          </cell>
          <cell r="C2554" t="str">
            <v>Serbia</v>
          </cell>
        </row>
        <row r="2555">
          <cell r="B2555">
            <v>0.76144789051022288</v>
          </cell>
          <cell r="C2555" t="str">
            <v>Serbia</v>
          </cell>
        </row>
        <row r="2556">
          <cell r="B2556">
            <v>34466274.192854799</v>
          </cell>
          <cell r="C2556" t="str">
            <v>Antigua and Barbuda</v>
          </cell>
        </row>
        <row r="2557">
          <cell r="B2557" t="e">
            <v>#VALUE!</v>
          </cell>
          <cell r="C2557" t="str">
            <v>Antigua and Barbuda</v>
          </cell>
        </row>
        <row r="2558">
          <cell r="B2558" t="str">
            <v>Korea, Republic of</v>
          </cell>
          <cell r="C2558" t="str">
            <v>Antigua and Barbuda</v>
          </cell>
        </row>
        <row r="2559">
          <cell r="B2559">
            <v>34466274.192854799</v>
          </cell>
          <cell r="C2559" t="str">
            <v>Antigua and Barbuda</v>
          </cell>
        </row>
        <row r="2560">
          <cell r="B2560" t="e">
            <v>#VALUE!</v>
          </cell>
          <cell r="C2560" t="str">
            <v>Antigua and Barbuda</v>
          </cell>
        </row>
        <row r="2561">
          <cell r="B2561">
            <v>0</v>
          </cell>
          <cell r="C2561" t="str">
            <v>Antigua and Barbuda</v>
          </cell>
        </row>
        <row r="2562">
          <cell r="B2562" t="e">
            <v>#VALUE!</v>
          </cell>
          <cell r="C2562" t="str">
            <v>Antigua and Barbuda</v>
          </cell>
        </row>
        <row r="2563">
          <cell r="B2563" t="e">
            <v>#VALUE!</v>
          </cell>
          <cell r="C2563" t="str">
            <v>Antigua and Barbuda</v>
          </cell>
        </row>
        <row r="2564">
          <cell r="B2564" t="e">
            <v>#VALUE!</v>
          </cell>
          <cell r="C2564" t="str">
            <v>Antigua and Barbuda</v>
          </cell>
        </row>
        <row r="2565">
          <cell r="B2565" t="e">
            <v>#VALUE!</v>
          </cell>
          <cell r="C2565" t="str">
            <v>Antigua and Barbuda</v>
          </cell>
        </row>
        <row r="2566">
          <cell r="B2566" t="str">
            <v>..</v>
          </cell>
          <cell r="C2566" t="str">
            <v>Antigua and Barbuda</v>
          </cell>
        </row>
        <row r="2567">
          <cell r="B2567" t="e">
            <v>#VALUE!</v>
          </cell>
          <cell r="C2567" t="str">
            <v>Antigua and Barbuda</v>
          </cell>
        </row>
        <row r="2568">
          <cell r="B2568" t="e">
            <v>#VALUE!</v>
          </cell>
          <cell r="C2568" t="str">
            <v>Antigua and Barbuda</v>
          </cell>
        </row>
        <row r="2569">
          <cell r="B2569" t="e">
            <v>#VALUE!</v>
          </cell>
          <cell r="C2569" t="str">
            <v>Antigua and Barbuda</v>
          </cell>
        </row>
        <row r="2570">
          <cell r="B2570" t="e">
            <v>#VALUE!</v>
          </cell>
          <cell r="C2570" t="str">
            <v>Antigua and Barbuda</v>
          </cell>
        </row>
        <row r="2571">
          <cell r="B2571" t="e">
            <v>#VALUE!</v>
          </cell>
          <cell r="C2571" t="str">
            <v>Antigua and Barbuda</v>
          </cell>
        </row>
        <row r="2572">
          <cell r="B2572" t="e">
            <v>#VALUE!</v>
          </cell>
          <cell r="C2572" t="str">
            <v>Antigua and Barbuda</v>
          </cell>
        </row>
        <row r="2573">
          <cell r="B2573" t="e">
            <v>#VALUE!</v>
          </cell>
          <cell r="C2573" t="str">
            <v>Antigua and Barbuda</v>
          </cell>
        </row>
        <row r="2574">
          <cell r="B2574" t="e">
            <v>#VALUE!</v>
          </cell>
          <cell r="C2574" t="str">
            <v>Antigua and Barbuda</v>
          </cell>
        </row>
        <row r="2575">
          <cell r="B2575" t="e">
            <v>#VALUE!</v>
          </cell>
          <cell r="C2575" t="str">
            <v>Antigua and Barbuda</v>
          </cell>
        </row>
        <row r="2576">
          <cell r="B2576" t="str">
            <v>..</v>
          </cell>
          <cell r="C2576" t="str">
            <v>Antigua and Barbuda</v>
          </cell>
        </row>
        <row r="2577">
          <cell r="B2577" t="e">
            <v>#VALUE!</v>
          </cell>
          <cell r="C2577" t="str">
            <v>Antigua and Barbuda</v>
          </cell>
        </row>
        <row r="2578">
          <cell r="B2578" t="e">
            <v>#VALUE!</v>
          </cell>
          <cell r="C2578" t="str">
            <v>Antigua and Barbuda</v>
          </cell>
        </row>
        <row r="2579">
          <cell r="B2579" t="e">
            <v>#VALUE!</v>
          </cell>
          <cell r="C2579" t="str">
            <v>Antigua and Barbuda</v>
          </cell>
        </row>
        <row r="2580">
          <cell r="B2580" t="e">
            <v>#VALUE!</v>
          </cell>
          <cell r="C2580" t="str">
            <v>Antigua and Barbuda</v>
          </cell>
        </row>
        <row r="2581">
          <cell r="B2581" t="e">
            <v>#VALUE!</v>
          </cell>
          <cell r="C2581" t="str">
            <v>Antigua and Barbuda</v>
          </cell>
        </row>
        <row r="2582">
          <cell r="B2582" t="e">
            <v>#VALUE!</v>
          </cell>
          <cell r="C2582" t="str">
            <v>Antigua and Barbuda</v>
          </cell>
        </row>
        <row r="2583">
          <cell r="B2583" t="e">
            <v>#VALUE!</v>
          </cell>
          <cell r="C2583" t="str">
            <v>Antigua and Barbuda</v>
          </cell>
        </row>
        <row r="2584">
          <cell r="B2584" t="e">
            <v>#VALUE!</v>
          </cell>
          <cell r="C2584" t="str">
            <v>Antigua and Barbuda</v>
          </cell>
        </row>
        <row r="2585">
          <cell r="B2585" t="e">
            <v>#VALUE!</v>
          </cell>
          <cell r="C2585" t="str">
            <v>Antigua and Barbuda</v>
          </cell>
        </row>
        <row r="2586">
          <cell r="B2586" t="str">
            <v>..</v>
          </cell>
          <cell r="C2586" t="str">
            <v>Antigua and Barbuda</v>
          </cell>
        </row>
        <row r="2587">
          <cell r="B2587" t="e">
            <v>#VALUE!</v>
          </cell>
          <cell r="C2587" t="str">
            <v>Antigua and Barbuda</v>
          </cell>
        </row>
        <row r="2588">
          <cell r="B2588" t="e">
            <v>#VALUE!</v>
          </cell>
          <cell r="C2588" t="str">
            <v>Antigua and Barbuda</v>
          </cell>
        </row>
        <row r="2589">
          <cell r="B2589" t="e">
            <v>#VALUE!</v>
          </cell>
          <cell r="C2589" t="str">
            <v>Antigua and Barbuda</v>
          </cell>
        </row>
        <row r="2590">
          <cell r="B2590" t="e">
            <v>#VALUE!</v>
          </cell>
          <cell r="C2590" t="str">
            <v>Antigua and Barbuda</v>
          </cell>
        </row>
        <row r="2591">
          <cell r="B2591" t="str">
            <v>..</v>
          </cell>
          <cell r="C2591" t="str">
            <v>Antigua and Barbuda</v>
          </cell>
        </row>
        <row r="2592">
          <cell r="B2592" t="e">
            <v>#VALUE!</v>
          </cell>
          <cell r="C2592" t="str">
            <v>Antigua and Barbuda</v>
          </cell>
        </row>
        <row r="2593">
          <cell r="B2593" t="e">
            <v>#VALUE!</v>
          </cell>
          <cell r="C2593" t="str">
            <v>Antigua and Barbuda</v>
          </cell>
        </row>
        <row r="2594">
          <cell r="B2594" t="e">
            <v>#VALUE!</v>
          </cell>
          <cell r="C2594" t="str">
            <v>Antigua and Barbuda</v>
          </cell>
        </row>
        <row r="2595">
          <cell r="B2595" t="str">
            <v>..</v>
          </cell>
          <cell r="C2595" t="str">
            <v>Antigua and Barbuda</v>
          </cell>
        </row>
        <row r="2596">
          <cell r="B2596">
            <v>1088218.57433138</v>
          </cell>
          <cell r="C2596" t="str">
            <v>Malaysia</v>
          </cell>
        </row>
        <row r="2597">
          <cell r="B2597">
            <v>0.49429930698901714</v>
          </cell>
          <cell r="C2597" t="str">
            <v>Malaysia</v>
          </cell>
        </row>
        <row r="2598">
          <cell r="B2598" t="str">
            <v>Kuwait</v>
          </cell>
          <cell r="C2598" t="str">
            <v>Malaysia</v>
          </cell>
        </row>
        <row r="2599">
          <cell r="B2599">
            <v>1088218.57433138</v>
          </cell>
          <cell r="C2599" t="str">
            <v>Malaysia</v>
          </cell>
        </row>
        <row r="2600">
          <cell r="B2600">
            <v>0.51582652213573965</v>
          </cell>
          <cell r="C2600" t="str">
            <v>Malaysia</v>
          </cell>
        </row>
        <row r="2601">
          <cell r="B2601">
            <v>0</v>
          </cell>
          <cell r="C2601" t="str">
            <v>Malaysia</v>
          </cell>
        </row>
        <row r="2602">
          <cell r="B2602">
            <v>0.53017799890021955</v>
          </cell>
          <cell r="C2602" t="str">
            <v>Malaysia</v>
          </cell>
        </row>
        <row r="2603">
          <cell r="B2603">
            <v>0.53735373728246039</v>
          </cell>
          <cell r="C2603" t="str">
            <v>Malaysia</v>
          </cell>
        </row>
        <row r="2604">
          <cell r="B2604">
            <v>0.54452947566470122</v>
          </cell>
          <cell r="C2604" t="str">
            <v>Malaysia</v>
          </cell>
        </row>
        <row r="2605">
          <cell r="B2605">
            <v>0.55170521404694206</v>
          </cell>
          <cell r="C2605" t="str">
            <v>Malaysia</v>
          </cell>
        </row>
        <row r="2606">
          <cell r="B2606">
            <v>0.5588809524291819</v>
          </cell>
          <cell r="C2606" t="str">
            <v>Malaysia</v>
          </cell>
        </row>
        <row r="2607">
          <cell r="B2607">
            <v>0.5660566908114224</v>
          </cell>
          <cell r="C2607" t="str">
            <v>Malaysia</v>
          </cell>
        </row>
        <row r="2608">
          <cell r="B2608">
            <v>0.57323242919366291</v>
          </cell>
          <cell r="C2608" t="str">
            <v>Malaysia</v>
          </cell>
        </row>
        <row r="2609">
          <cell r="B2609">
            <v>0.58040816757590341</v>
          </cell>
          <cell r="C2609" t="str">
            <v>Malaysia</v>
          </cell>
        </row>
        <row r="2610">
          <cell r="B2610">
            <v>0.58758390595814391</v>
          </cell>
          <cell r="C2610" t="str">
            <v>Malaysia</v>
          </cell>
        </row>
        <row r="2611">
          <cell r="B2611">
            <v>0.59475964434038442</v>
          </cell>
          <cell r="C2611" t="str">
            <v>Malaysia</v>
          </cell>
        </row>
        <row r="2612">
          <cell r="B2612">
            <v>0.60193538272262492</v>
          </cell>
          <cell r="C2612" t="str">
            <v>Malaysia</v>
          </cell>
        </row>
        <row r="2613">
          <cell r="B2613">
            <v>0.60911112110486543</v>
          </cell>
          <cell r="C2613" t="str">
            <v>Malaysia</v>
          </cell>
        </row>
        <row r="2614">
          <cell r="B2614">
            <v>0.61628685948710593</v>
          </cell>
          <cell r="C2614" t="str">
            <v>Malaysia</v>
          </cell>
        </row>
        <row r="2615">
          <cell r="B2615">
            <v>0.62346259786934644</v>
          </cell>
          <cell r="C2615" t="str">
            <v>Malaysia</v>
          </cell>
        </row>
        <row r="2616">
          <cell r="B2616">
            <v>0.63063833625158705</v>
          </cell>
          <cell r="C2616" t="str">
            <v>Malaysia</v>
          </cell>
        </row>
        <row r="2617">
          <cell r="B2617">
            <v>0.6380763499620935</v>
          </cell>
          <cell r="C2617" t="str">
            <v>Malaysia</v>
          </cell>
        </row>
        <row r="2618">
          <cell r="B2618">
            <v>0.64551436367259996</v>
          </cell>
          <cell r="C2618" t="str">
            <v>Malaysia</v>
          </cell>
        </row>
        <row r="2619">
          <cell r="B2619">
            <v>0.65295237738310641</v>
          </cell>
          <cell r="C2619" t="str">
            <v>Malaysia</v>
          </cell>
        </row>
        <row r="2620">
          <cell r="B2620">
            <v>0.66039039109361286</v>
          </cell>
          <cell r="C2620" t="str">
            <v>Malaysia</v>
          </cell>
        </row>
        <row r="2621">
          <cell r="B2621">
            <v>0.66782840480411931</v>
          </cell>
          <cell r="C2621" t="str">
            <v>Malaysia</v>
          </cell>
        </row>
        <row r="2622">
          <cell r="B2622">
            <v>0.67526641851462577</v>
          </cell>
          <cell r="C2622" t="str">
            <v>Malaysia</v>
          </cell>
        </row>
        <row r="2623">
          <cell r="B2623">
            <v>0.68270443222513222</v>
          </cell>
          <cell r="C2623" t="str">
            <v>Malaysia</v>
          </cell>
        </row>
        <row r="2624">
          <cell r="B2624">
            <v>0.69014244593563867</v>
          </cell>
          <cell r="C2624" t="str">
            <v>Malaysia</v>
          </cell>
        </row>
        <row r="2625">
          <cell r="B2625">
            <v>0.69758045964614512</v>
          </cell>
          <cell r="C2625" t="str">
            <v>Malaysia</v>
          </cell>
        </row>
        <row r="2626">
          <cell r="B2626">
            <v>0.70501847335665158</v>
          </cell>
          <cell r="C2626" t="str">
            <v>Malaysia</v>
          </cell>
        </row>
        <row r="2627">
          <cell r="B2627">
            <v>0.71154403381143572</v>
          </cell>
          <cell r="C2627" t="str">
            <v>Malaysia</v>
          </cell>
        </row>
        <row r="2628">
          <cell r="B2628">
            <v>0.71806959426621986</v>
          </cell>
          <cell r="C2628" t="str">
            <v>Malaysia</v>
          </cell>
        </row>
        <row r="2629">
          <cell r="B2629">
            <v>0.724595154721004</v>
          </cell>
          <cell r="C2629" t="str">
            <v>Malaysia</v>
          </cell>
        </row>
        <row r="2630">
          <cell r="B2630">
            <v>0.73112071517578814</v>
          </cell>
          <cell r="C2630" t="str">
            <v>Malaysia</v>
          </cell>
        </row>
        <row r="2631">
          <cell r="B2631">
            <v>0.7376462756305725</v>
          </cell>
          <cell r="C2631" t="str">
            <v>Malaysia</v>
          </cell>
        </row>
        <row r="2632">
          <cell r="B2632">
            <v>0.74120985167908238</v>
          </cell>
          <cell r="C2632" t="str">
            <v>Malaysia</v>
          </cell>
        </row>
        <row r="2633">
          <cell r="B2633">
            <v>0.74477342772759225</v>
          </cell>
          <cell r="C2633" t="str">
            <v>Malaysia</v>
          </cell>
        </row>
        <row r="2634">
          <cell r="B2634">
            <v>0.74833700377610213</v>
          </cell>
          <cell r="C2634" t="str">
            <v>Malaysia</v>
          </cell>
        </row>
        <row r="2635">
          <cell r="B2635">
            <v>0.75190057982461189</v>
          </cell>
          <cell r="C2635" t="str">
            <v>Malaysia</v>
          </cell>
        </row>
        <row r="2636">
          <cell r="B2636">
            <v>6902359.5087308502</v>
          </cell>
          <cell r="C2636" t="str">
            <v>Trinidad and Tobago</v>
          </cell>
        </row>
        <row r="2637">
          <cell r="B2637">
            <v>0.66961336239833258</v>
          </cell>
          <cell r="C2637" t="str">
            <v>Trinidad and Tobago</v>
          </cell>
        </row>
        <row r="2638">
          <cell r="B2638" t="str">
            <v>Kyrgyzstan</v>
          </cell>
          <cell r="C2638" t="str">
            <v>Trinidad and Tobago</v>
          </cell>
        </row>
        <row r="2639">
          <cell r="B2639">
            <v>6902359.5087308502</v>
          </cell>
          <cell r="C2639" t="str">
            <v>Trinidad and Tobago</v>
          </cell>
        </row>
        <row r="2640">
          <cell r="B2640">
            <v>0.67065713522055603</v>
          </cell>
          <cell r="C2640" t="str">
            <v>Trinidad and Tobago</v>
          </cell>
        </row>
        <row r="2641">
          <cell r="B2641">
            <v>0</v>
          </cell>
          <cell r="C2641" t="str">
            <v>Trinidad and Tobago</v>
          </cell>
        </row>
        <row r="2642">
          <cell r="B2642">
            <v>0.671352983768705</v>
          </cell>
          <cell r="C2642" t="str">
            <v>Trinidad and Tobago</v>
          </cell>
        </row>
        <row r="2643">
          <cell r="B2643">
            <v>0.67170090804277949</v>
          </cell>
          <cell r="C2643" t="str">
            <v>Trinidad and Tobago</v>
          </cell>
        </row>
        <row r="2644">
          <cell r="B2644">
            <v>0.67204883231685397</v>
          </cell>
          <cell r="C2644" t="str">
            <v>Trinidad and Tobago</v>
          </cell>
        </row>
        <row r="2645">
          <cell r="B2645">
            <v>0.67239675659092846</v>
          </cell>
          <cell r="C2645" t="str">
            <v>Trinidad and Tobago</v>
          </cell>
        </row>
        <row r="2646">
          <cell r="B2646">
            <v>0.67274468086500294</v>
          </cell>
          <cell r="C2646" t="str">
            <v>Trinidad and Tobago</v>
          </cell>
        </row>
        <row r="2647">
          <cell r="B2647">
            <v>0.67309260513907743</v>
          </cell>
          <cell r="C2647" t="str">
            <v>Trinidad and Tobago</v>
          </cell>
        </row>
        <row r="2648">
          <cell r="B2648">
            <v>0.67344052941315191</v>
          </cell>
          <cell r="C2648" t="str">
            <v>Trinidad and Tobago</v>
          </cell>
        </row>
        <row r="2649">
          <cell r="B2649">
            <v>0.6737884536872264</v>
          </cell>
          <cell r="C2649" t="str">
            <v>Trinidad and Tobago</v>
          </cell>
        </row>
        <row r="2650">
          <cell r="B2650">
            <v>0.67413637796130088</v>
          </cell>
          <cell r="C2650" t="str">
            <v>Trinidad and Tobago</v>
          </cell>
        </row>
        <row r="2651">
          <cell r="B2651">
            <v>0.67448430223537537</v>
          </cell>
          <cell r="C2651" t="str">
            <v>Trinidad and Tobago</v>
          </cell>
        </row>
        <row r="2652">
          <cell r="B2652">
            <v>0.67483222650944985</v>
          </cell>
          <cell r="C2652" t="str">
            <v>Trinidad and Tobago</v>
          </cell>
        </row>
        <row r="2653">
          <cell r="B2653">
            <v>0.67518015078352434</v>
          </cell>
          <cell r="C2653" t="str">
            <v>Trinidad and Tobago</v>
          </cell>
        </row>
        <row r="2654">
          <cell r="B2654">
            <v>0.67552807505759882</v>
          </cell>
          <cell r="C2654" t="str">
            <v>Trinidad and Tobago</v>
          </cell>
        </row>
        <row r="2655">
          <cell r="B2655">
            <v>0.67587599933167331</v>
          </cell>
          <cell r="C2655" t="str">
            <v>Trinidad and Tobago</v>
          </cell>
        </row>
        <row r="2656">
          <cell r="B2656">
            <v>0.67622392360574768</v>
          </cell>
          <cell r="C2656" t="str">
            <v>Trinidad and Tobago</v>
          </cell>
        </row>
        <row r="2657">
          <cell r="B2657">
            <v>0.67871289969245885</v>
          </cell>
          <cell r="C2657" t="str">
            <v>Trinidad and Tobago</v>
          </cell>
        </row>
        <row r="2658">
          <cell r="B2658">
            <v>0.68120187577917002</v>
          </cell>
          <cell r="C2658" t="str">
            <v>Trinidad and Tobago</v>
          </cell>
        </row>
        <row r="2659">
          <cell r="B2659">
            <v>0.68369085186588119</v>
          </cell>
          <cell r="C2659" t="str">
            <v>Trinidad and Tobago</v>
          </cell>
        </row>
        <row r="2660">
          <cell r="B2660">
            <v>0.68617982795259236</v>
          </cell>
          <cell r="C2660" t="str">
            <v>Trinidad and Tobago</v>
          </cell>
        </row>
        <row r="2661">
          <cell r="B2661">
            <v>0.68866880403930353</v>
          </cell>
          <cell r="C2661" t="str">
            <v>Trinidad and Tobago</v>
          </cell>
        </row>
        <row r="2662">
          <cell r="B2662">
            <v>0.6911577801260147</v>
          </cell>
          <cell r="C2662" t="str">
            <v>Trinidad and Tobago</v>
          </cell>
        </row>
        <row r="2663">
          <cell r="B2663">
            <v>0.69364675621272587</v>
          </cell>
          <cell r="C2663" t="str">
            <v>Trinidad and Tobago</v>
          </cell>
        </row>
        <row r="2664">
          <cell r="B2664">
            <v>0.69613573229943704</v>
          </cell>
          <cell r="C2664" t="str">
            <v>Trinidad and Tobago</v>
          </cell>
        </row>
        <row r="2665">
          <cell r="B2665">
            <v>0.69862470838614821</v>
          </cell>
          <cell r="C2665" t="str">
            <v>Trinidad and Tobago</v>
          </cell>
        </row>
        <row r="2666">
          <cell r="B2666">
            <v>0.70111368447285982</v>
          </cell>
          <cell r="C2666" t="str">
            <v>Trinidad and Tobago</v>
          </cell>
        </row>
        <row r="2667">
          <cell r="B2667">
            <v>0.70656284025151761</v>
          </cell>
          <cell r="C2667" t="str">
            <v>Trinidad and Tobago</v>
          </cell>
        </row>
        <row r="2668">
          <cell r="B2668">
            <v>0.7120119960301754</v>
          </cell>
          <cell r="C2668" t="str">
            <v>Trinidad and Tobago</v>
          </cell>
        </row>
        <row r="2669">
          <cell r="B2669">
            <v>0.71746115180883319</v>
          </cell>
          <cell r="C2669" t="str">
            <v>Trinidad and Tobago</v>
          </cell>
        </row>
        <row r="2670">
          <cell r="B2670">
            <v>0.72291030758749097</v>
          </cell>
          <cell r="C2670" t="str">
            <v>Trinidad and Tobago</v>
          </cell>
        </row>
        <row r="2671">
          <cell r="B2671">
            <v>0.72835946336614854</v>
          </cell>
          <cell r="C2671" t="str">
            <v>Trinidad and Tobago</v>
          </cell>
        </row>
        <row r="2672">
          <cell r="B2672">
            <v>0.73513036620238204</v>
          </cell>
          <cell r="C2672" t="str">
            <v>Trinidad and Tobago</v>
          </cell>
        </row>
        <row r="2673">
          <cell r="B2673">
            <v>0.74190126903861553</v>
          </cell>
          <cell r="C2673" t="str">
            <v>Trinidad and Tobago</v>
          </cell>
        </row>
        <row r="2674">
          <cell r="B2674">
            <v>0.74867217187484902</v>
          </cell>
          <cell r="C2674" t="str">
            <v>Trinidad and Tobago</v>
          </cell>
        </row>
        <row r="2675">
          <cell r="B2675">
            <v>0.75544307471108263</v>
          </cell>
          <cell r="C2675" t="str">
            <v>Trinidad and Tobago</v>
          </cell>
        </row>
        <row r="2676">
          <cell r="B2676">
            <v>9933561.1900106594</v>
          </cell>
          <cell r="C2676" t="str">
            <v>Kuwait</v>
          </cell>
        </row>
        <row r="2677">
          <cell r="B2677">
            <v>0.66624591787621146</v>
          </cell>
          <cell r="C2677" t="str">
            <v>Kuwait</v>
          </cell>
        </row>
        <row r="2678">
          <cell r="B2678" t="str">
            <v>Lao People's Democratic Republic</v>
          </cell>
          <cell r="C2678" t="str">
            <v>Kuwait</v>
          </cell>
        </row>
        <row r="2679">
          <cell r="B2679">
            <v>9933561.1900106594</v>
          </cell>
          <cell r="C2679" t="str">
            <v>Kuwait</v>
          </cell>
        </row>
        <row r="2680">
          <cell r="B2680">
            <v>0.67342713077424321</v>
          </cell>
          <cell r="C2680" t="str">
            <v>Kuwait</v>
          </cell>
        </row>
        <row r="2681">
          <cell r="B2681">
            <v>0</v>
          </cell>
          <cell r="C2681" t="str">
            <v>Kuwait</v>
          </cell>
        </row>
        <row r="2682">
          <cell r="B2682">
            <v>0.6782146060395986</v>
          </cell>
          <cell r="C2682" t="str">
            <v>Kuwait</v>
          </cell>
        </row>
        <row r="2683">
          <cell r="B2683">
            <v>0.68060834367227585</v>
          </cell>
          <cell r="C2683" t="str">
            <v>Kuwait</v>
          </cell>
        </row>
        <row r="2684">
          <cell r="B2684">
            <v>0.6830020813049531</v>
          </cell>
          <cell r="C2684" t="str">
            <v>Kuwait</v>
          </cell>
        </row>
        <row r="2685">
          <cell r="B2685">
            <v>0.68539581893763035</v>
          </cell>
          <cell r="C2685" t="str">
            <v>Kuwait</v>
          </cell>
        </row>
        <row r="2686">
          <cell r="B2686">
            <v>0.68778955657030894</v>
          </cell>
          <cell r="C2686" t="str">
            <v>Kuwait</v>
          </cell>
        </row>
        <row r="2687">
          <cell r="B2687">
            <v>0.69018329420298641</v>
          </cell>
          <cell r="C2687" t="str">
            <v>Kuwait</v>
          </cell>
        </row>
        <row r="2688">
          <cell r="B2688">
            <v>0.69257703183566388</v>
          </cell>
          <cell r="C2688" t="str">
            <v>Kuwait</v>
          </cell>
        </row>
        <row r="2689">
          <cell r="B2689">
            <v>0.69497076946834135</v>
          </cell>
          <cell r="C2689" t="str">
            <v>Kuwait</v>
          </cell>
        </row>
        <row r="2690">
          <cell r="B2690">
            <v>0.69736450710101883</v>
          </cell>
          <cell r="C2690" t="str">
            <v>Kuwait</v>
          </cell>
        </row>
        <row r="2691">
          <cell r="B2691">
            <v>0.6997582447336963</v>
          </cell>
          <cell r="C2691" t="str">
            <v>Kuwait</v>
          </cell>
        </row>
        <row r="2692">
          <cell r="B2692">
            <v>0.70215198236637377</v>
          </cell>
          <cell r="C2692" t="str">
            <v>Kuwait</v>
          </cell>
        </row>
        <row r="2693">
          <cell r="B2693">
            <v>0.70454571999905125</v>
          </cell>
          <cell r="C2693" t="str">
            <v>Kuwait</v>
          </cell>
        </row>
        <row r="2694">
          <cell r="B2694">
            <v>0.70693945763172872</v>
          </cell>
          <cell r="C2694" t="str">
            <v>Kuwait</v>
          </cell>
        </row>
        <row r="2695">
          <cell r="B2695">
            <v>0.70933319526440619</v>
          </cell>
          <cell r="C2695" t="str">
            <v>Kuwait</v>
          </cell>
        </row>
        <row r="2696">
          <cell r="B2696">
            <v>0.71172693289708322</v>
          </cell>
          <cell r="C2696" t="str">
            <v>Kuwait</v>
          </cell>
        </row>
        <row r="2697">
          <cell r="B2697">
            <v>0.71596121528789791</v>
          </cell>
          <cell r="C2697" t="str">
            <v>Kuwait</v>
          </cell>
        </row>
        <row r="2698">
          <cell r="B2698">
            <v>0.7201954976787126</v>
          </cell>
          <cell r="C2698" t="str">
            <v>Kuwait</v>
          </cell>
        </row>
        <row r="2699">
          <cell r="B2699">
            <v>0.7244297800695273</v>
          </cell>
          <cell r="C2699" t="str">
            <v>Kuwait</v>
          </cell>
        </row>
        <row r="2700">
          <cell r="B2700">
            <v>0.72866406246034199</v>
          </cell>
          <cell r="C2700" t="str">
            <v>Kuwait</v>
          </cell>
        </row>
        <row r="2701">
          <cell r="B2701">
            <v>0.73289834485115668</v>
          </cell>
          <cell r="C2701" t="str">
            <v>Kuwait</v>
          </cell>
        </row>
        <row r="2702">
          <cell r="B2702">
            <v>0.73713262724197137</v>
          </cell>
          <cell r="C2702" t="str">
            <v>Kuwait</v>
          </cell>
        </row>
        <row r="2703">
          <cell r="B2703">
            <v>0.74136690963278606</v>
          </cell>
          <cell r="C2703" t="str">
            <v>Kuwait</v>
          </cell>
        </row>
        <row r="2704">
          <cell r="B2704">
            <v>0.74560119202360076</v>
          </cell>
          <cell r="C2704" t="str">
            <v>Kuwait</v>
          </cell>
        </row>
        <row r="2705">
          <cell r="B2705">
            <v>0.74983547441441545</v>
          </cell>
          <cell r="C2705" t="str">
            <v>Kuwait</v>
          </cell>
        </row>
        <row r="2706">
          <cell r="B2706">
            <v>0.7540697568052297</v>
          </cell>
          <cell r="C2706" t="str">
            <v>Kuwait</v>
          </cell>
        </row>
        <row r="2707">
          <cell r="B2707">
            <v>0.75371238931335038</v>
          </cell>
          <cell r="C2707" t="str">
            <v>Kuwait</v>
          </cell>
        </row>
        <row r="2708">
          <cell r="B2708">
            <v>0.75335502182147107</v>
          </cell>
          <cell r="C2708" t="str">
            <v>Kuwait</v>
          </cell>
        </row>
        <row r="2709">
          <cell r="B2709">
            <v>0.75299765432959176</v>
          </cell>
          <cell r="C2709" t="str">
            <v>Kuwait</v>
          </cell>
        </row>
        <row r="2710">
          <cell r="B2710">
            <v>0.75264028683771245</v>
          </cell>
          <cell r="C2710" t="str">
            <v>Kuwait</v>
          </cell>
        </row>
        <row r="2711">
          <cell r="B2711">
            <v>0.75228291934583291</v>
          </cell>
          <cell r="C2711" t="str">
            <v>Kuwait</v>
          </cell>
        </row>
        <row r="2712">
          <cell r="B2712">
            <v>0.75354547756131607</v>
          </cell>
          <cell r="C2712" t="str">
            <v>Kuwait</v>
          </cell>
        </row>
        <row r="2713">
          <cell r="B2713">
            <v>0.75480803577679922</v>
          </cell>
          <cell r="C2713" t="str">
            <v>Kuwait</v>
          </cell>
        </row>
        <row r="2714">
          <cell r="B2714">
            <v>0.75607059399228238</v>
          </cell>
          <cell r="C2714" t="str">
            <v>Kuwait</v>
          </cell>
        </row>
        <row r="2715">
          <cell r="B2715">
            <v>0.75733315220776565</v>
          </cell>
          <cell r="C2715" t="str">
            <v>Kuwait</v>
          </cell>
        </row>
        <row r="2716">
          <cell r="B2716">
            <v>15058596.6561167</v>
          </cell>
          <cell r="C2716" t="str">
            <v>Libyan Arab Jamahiriya</v>
          </cell>
        </row>
        <row r="2717">
          <cell r="B2717" t="e">
            <v>#VALUE!</v>
          </cell>
          <cell r="C2717" t="str">
            <v>Libyan Arab Jamahiriya</v>
          </cell>
        </row>
        <row r="2718">
          <cell r="B2718" t="str">
            <v>Latvia</v>
          </cell>
          <cell r="C2718" t="str">
            <v>Libyan Arab Jamahiriya</v>
          </cell>
        </row>
        <row r="2719">
          <cell r="B2719">
            <v>15058596.6561167</v>
          </cell>
          <cell r="C2719" t="str">
            <v>Libyan Arab Jamahiriya</v>
          </cell>
        </row>
        <row r="2720">
          <cell r="B2720" t="e">
            <v>#VALUE!</v>
          </cell>
          <cell r="C2720" t="str">
            <v>Libyan Arab Jamahiriya</v>
          </cell>
        </row>
        <row r="2721">
          <cell r="B2721">
            <v>0</v>
          </cell>
          <cell r="C2721" t="str">
            <v>Libyan Arab Jamahiriya</v>
          </cell>
        </row>
        <row r="2722">
          <cell r="B2722" t="e">
            <v>#VALUE!</v>
          </cell>
          <cell r="C2722" t="str">
            <v>Libyan Arab Jamahiriya</v>
          </cell>
        </row>
        <row r="2723">
          <cell r="B2723" t="e">
            <v>#VALUE!</v>
          </cell>
          <cell r="C2723" t="str">
            <v>Libyan Arab Jamahiriya</v>
          </cell>
        </row>
        <row r="2724">
          <cell r="B2724" t="e">
            <v>#VALUE!</v>
          </cell>
          <cell r="C2724" t="str">
            <v>Libyan Arab Jamahiriya</v>
          </cell>
        </row>
        <row r="2725">
          <cell r="B2725" t="e">
            <v>#VALUE!</v>
          </cell>
          <cell r="C2725" t="str">
            <v>Libyan Arab Jamahiriya</v>
          </cell>
        </row>
        <row r="2726">
          <cell r="B2726" t="str">
            <v>..</v>
          </cell>
          <cell r="C2726" t="str">
            <v>Libyan Arab Jamahiriya</v>
          </cell>
        </row>
        <row r="2727">
          <cell r="B2727" t="e">
            <v>#VALUE!</v>
          </cell>
          <cell r="C2727" t="str">
            <v>Libyan Arab Jamahiriya</v>
          </cell>
        </row>
        <row r="2728">
          <cell r="B2728" t="e">
            <v>#VALUE!</v>
          </cell>
          <cell r="C2728" t="str">
            <v>Libyan Arab Jamahiriya</v>
          </cell>
        </row>
        <row r="2729">
          <cell r="B2729" t="e">
            <v>#VALUE!</v>
          </cell>
          <cell r="C2729" t="str">
            <v>Libyan Arab Jamahiriya</v>
          </cell>
        </row>
        <row r="2730">
          <cell r="B2730" t="e">
            <v>#VALUE!</v>
          </cell>
          <cell r="C2730" t="str">
            <v>Libyan Arab Jamahiriya</v>
          </cell>
        </row>
        <row r="2731">
          <cell r="B2731" t="e">
            <v>#VALUE!</v>
          </cell>
          <cell r="C2731" t="str">
            <v>Libyan Arab Jamahiriya</v>
          </cell>
        </row>
        <row r="2732">
          <cell r="B2732" t="e">
            <v>#VALUE!</v>
          </cell>
          <cell r="C2732" t="str">
            <v>Libyan Arab Jamahiriya</v>
          </cell>
        </row>
        <row r="2733">
          <cell r="B2733" t="e">
            <v>#VALUE!</v>
          </cell>
          <cell r="C2733" t="str">
            <v>Libyan Arab Jamahiriya</v>
          </cell>
        </row>
        <row r="2734">
          <cell r="B2734" t="e">
            <v>#VALUE!</v>
          </cell>
          <cell r="C2734" t="str">
            <v>Libyan Arab Jamahiriya</v>
          </cell>
        </row>
        <row r="2735">
          <cell r="B2735" t="e">
            <v>#VALUE!</v>
          </cell>
          <cell r="C2735" t="str">
            <v>Libyan Arab Jamahiriya</v>
          </cell>
        </row>
        <row r="2736">
          <cell r="B2736" t="str">
            <v>..</v>
          </cell>
          <cell r="C2736" t="str">
            <v>Libyan Arab Jamahiriya</v>
          </cell>
        </row>
        <row r="2737">
          <cell r="B2737" t="e">
            <v>#VALUE!</v>
          </cell>
          <cell r="C2737" t="str">
            <v>Libyan Arab Jamahiriya</v>
          </cell>
        </row>
        <row r="2738">
          <cell r="B2738" t="e">
            <v>#VALUE!</v>
          </cell>
          <cell r="C2738" t="str">
            <v>Libyan Arab Jamahiriya</v>
          </cell>
        </row>
        <row r="2739">
          <cell r="B2739" t="e">
            <v>#VALUE!</v>
          </cell>
          <cell r="C2739" t="str">
            <v>Libyan Arab Jamahiriya</v>
          </cell>
        </row>
        <row r="2740">
          <cell r="B2740" t="e">
            <v>#VALUE!</v>
          </cell>
          <cell r="C2740" t="str">
            <v>Libyan Arab Jamahiriya</v>
          </cell>
        </row>
        <row r="2741">
          <cell r="B2741" t="e">
            <v>#VALUE!</v>
          </cell>
          <cell r="C2741" t="str">
            <v>Libyan Arab Jamahiriya</v>
          </cell>
        </row>
        <row r="2742">
          <cell r="B2742" t="e">
            <v>#VALUE!</v>
          </cell>
          <cell r="C2742" t="str">
            <v>Libyan Arab Jamahiriya</v>
          </cell>
        </row>
        <row r="2743">
          <cell r="B2743" t="e">
            <v>#VALUE!</v>
          </cell>
          <cell r="C2743" t="str">
            <v>Libyan Arab Jamahiriya</v>
          </cell>
        </row>
        <row r="2744">
          <cell r="B2744" t="e">
            <v>#VALUE!</v>
          </cell>
          <cell r="C2744" t="str">
            <v>Libyan Arab Jamahiriya</v>
          </cell>
        </row>
        <row r="2745">
          <cell r="B2745" t="e">
            <v>#VALUE!</v>
          </cell>
          <cell r="C2745" t="str">
            <v>Libyan Arab Jamahiriya</v>
          </cell>
        </row>
        <row r="2746">
          <cell r="B2746" t="str">
            <v>..</v>
          </cell>
          <cell r="C2746" t="str">
            <v>Libyan Arab Jamahiriya</v>
          </cell>
        </row>
        <row r="2747">
          <cell r="B2747" t="e">
            <v>#VALUE!</v>
          </cell>
          <cell r="C2747" t="str">
            <v>Libyan Arab Jamahiriya</v>
          </cell>
        </row>
        <row r="2748">
          <cell r="B2748" t="e">
            <v>#VALUE!</v>
          </cell>
          <cell r="C2748" t="str">
            <v>Libyan Arab Jamahiriya</v>
          </cell>
        </row>
        <row r="2749">
          <cell r="B2749" t="e">
            <v>#VALUE!</v>
          </cell>
          <cell r="C2749" t="str">
            <v>Libyan Arab Jamahiriya</v>
          </cell>
        </row>
        <row r="2750">
          <cell r="B2750" t="e">
            <v>#VALUE!</v>
          </cell>
          <cell r="C2750" t="str">
            <v>Libyan Arab Jamahiriya</v>
          </cell>
        </row>
        <row r="2751">
          <cell r="B2751">
            <v>0.74052922677311128</v>
          </cell>
          <cell r="C2751" t="str">
            <v>Libyan Arab Jamahiriya</v>
          </cell>
        </row>
        <row r="2752">
          <cell r="B2752">
            <v>0.74612106237978282</v>
          </cell>
          <cell r="C2752" t="str">
            <v>Libyan Arab Jamahiriya</v>
          </cell>
        </row>
        <row r="2753">
          <cell r="B2753">
            <v>0.75171289798645435</v>
          </cell>
          <cell r="C2753" t="str">
            <v>Libyan Arab Jamahiriya</v>
          </cell>
        </row>
        <row r="2754">
          <cell r="B2754">
            <v>0.75730473359312589</v>
          </cell>
          <cell r="C2754" t="str">
            <v>Libyan Arab Jamahiriya</v>
          </cell>
        </row>
        <row r="2755">
          <cell r="B2755">
            <v>0.76289656919979743</v>
          </cell>
          <cell r="C2755" t="str">
            <v>Libyan Arab Jamahiriya</v>
          </cell>
        </row>
        <row r="2756">
          <cell r="B2756">
            <v>1641647.0905279701</v>
          </cell>
          <cell r="C2756" t="str">
            <v>Belarus</v>
          </cell>
        </row>
        <row r="2757">
          <cell r="B2757" t="e">
            <v>#VALUE!</v>
          </cell>
          <cell r="C2757" t="str">
            <v>Belarus</v>
          </cell>
        </row>
        <row r="2758">
          <cell r="B2758" t="str">
            <v>Lebanon</v>
          </cell>
          <cell r="C2758" t="str">
            <v>Belarus</v>
          </cell>
        </row>
        <row r="2759">
          <cell r="B2759">
            <v>1641647.0905279701</v>
          </cell>
          <cell r="C2759" t="str">
            <v>Belarus</v>
          </cell>
        </row>
        <row r="2760">
          <cell r="B2760" t="e">
            <v>#VALUE!</v>
          </cell>
          <cell r="C2760" t="str">
            <v>Belarus</v>
          </cell>
        </row>
        <row r="2761">
          <cell r="B2761">
            <v>0</v>
          </cell>
          <cell r="C2761" t="str">
            <v>Belarus</v>
          </cell>
        </row>
        <row r="2762">
          <cell r="B2762" t="e">
            <v>#VALUE!</v>
          </cell>
          <cell r="C2762" t="str">
            <v>Belarus</v>
          </cell>
        </row>
        <row r="2763">
          <cell r="B2763" t="e">
            <v>#VALUE!</v>
          </cell>
          <cell r="C2763" t="str">
            <v>Belarus</v>
          </cell>
        </row>
        <row r="2764">
          <cell r="B2764" t="e">
            <v>#VALUE!</v>
          </cell>
          <cell r="C2764" t="str">
            <v>Belarus</v>
          </cell>
        </row>
        <row r="2765">
          <cell r="B2765" t="e">
            <v>#VALUE!</v>
          </cell>
          <cell r="C2765" t="str">
            <v>Belarus</v>
          </cell>
        </row>
        <row r="2766">
          <cell r="B2766" t="str">
            <v>..</v>
          </cell>
          <cell r="C2766" t="str">
            <v>Belarus</v>
          </cell>
        </row>
        <row r="2767">
          <cell r="B2767" t="e">
            <v>#VALUE!</v>
          </cell>
          <cell r="C2767" t="str">
            <v>Belarus</v>
          </cell>
        </row>
        <row r="2768">
          <cell r="B2768" t="e">
            <v>#VALUE!</v>
          </cell>
          <cell r="C2768" t="str">
            <v>Belarus</v>
          </cell>
        </row>
        <row r="2769">
          <cell r="B2769" t="e">
            <v>#VALUE!</v>
          </cell>
          <cell r="C2769" t="str">
            <v>Belarus</v>
          </cell>
        </row>
        <row r="2770">
          <cell r="B2770" t="e">
            <v>#VALUE!</v>
          </cell>
          <cell r="C2770" t="str">
            <v>Belarus</v>
          </cell>
        </row>
        <row r="2771">
          <cell r="B2771" t="e">
            <v>#VALUE!</v>
          </cell>
          <cell r="C2771" t="str">
            <v>Belarus</v>
          </cell>
        </row>
        <row r="2772">
          <cell r="B2772" t="e">
            <v>#VALUE!</v>
          </cell>
          <cell r="C2772" t="str">
            <v>Belarus</v>
          </cell>
        </row>
        <row r="2773">
          <cell r="B2773" t="e">
            <v>#VALUE!</v>
          </cell>
          <cell r="C2773" t="str">
            <v>Belarus</v>
          </cell>
        </row>
        <row r="2774">
          <cell r="B2774" t="e">
            <v>#VALUE!</v>
          </cell>
          <cell r="C2774" t="str">
            <v>Belarus</v>
          </cell>
        </row>
        <row r="2775">
          <cell r="B2775" t="e">
            <v>#VALUE!</v>
          </cell>
          <cell r="C2775" t="str">
            <v>Belarus</v>
          </cell>
        </row>
        <row r="2776">
          <cell r="B2776" t="str">
            <v>..</v>
          </cell>
          <cell r="C2776" t="str">
            <v>Belarus</v>
          </cell>
        </row>
        <row r="2777">
          <cell r="B2777" t="e">
            <v>#VALUE!</v>
          </cell>
          <cell r="C2777" t="str">
            <v>Belarus</v>
          </cell>
        </row>
        <row r="2778">
          <cell r="B2778" t="e">
            <v>#VALUE!</v>
          </cell>
          <cell r="C2778" t="str">
            <v>Belarus</v>
          </cell>
        </row>
        <row r="2779">
          <cell r="B2779" t="e">
            <v>#VALUE!</v>
          </cell>
          <cell r="C2779" t="str">
            <v>Belarus</v>
          </cell>
        </row>
        <row r="2780">
          <cell r="B2780" t="e">
            <v>#VALUE!</v>
          </cell>
          <cell r="C2780" t="str">
            <v>Belarus</v>
          </cell>
        </row>
        <row r="2781">
          <cell r="B2781" t="e">
            <v>#VALUE!</v>
          </cell>
          <cell r="C2781" t="str">
            <v>Belarus</v>
          </cell>
        </row>
        <row r="2782">
          <cell r="B2782" t="e">
            <v>#VALUE!</v>
          </cell>
          <cell r="C2782" t="str">
            <v>Belarus</v>
          </cell>
        </row>
        <row r="2783">
          <cell r="B2783" t="e">
            <v>#VALUE!</v>
          </cell>
          <cell r="C2783" t="str">
            <v>Belarus</v>
          </cell>
        </row>
        <row r="2784">
          <cell r="B2784" t="e">
            <v>#VALUE!</v>
          </cell>
          <cell r="C2784" t="str">
            <v>Belarus</v>
          </cell>
        </row>
        <row r="2785">
          <cell r="B2785" t="e">
            <v>#VALUE!</v>
          </cell>
          <cell r="C2785" t="str">
            <v>Belarus</v>
          </cell>
        </row>
        <row r="2786">
          <cell r="B2786" t="str">
            <v>..</v>
          </cell>
          <cell r="C2786" t="str">
            <v>Belarus</v>
          </cell>
        </row>
        <row r="2787">
          <cell r="B2787" t="e">
            <v>#VALUE!</v>
          </cell>
          <cell r="C2787" t="str">
            <v>Belarus</v>
          </cell>
        </row>
        <row r="2788">
          <cell r="B2788" t="e">
            <v>#VALUE!</v>
          </cell>
          <cell r="C2788" t="str">
            <v>Belarus</v>
          </cell>
        </row>
        <row r="2789">
          <cell r="B2789" t="e">
            <v>#VALUE!</v>
          </cell>
          <cell r="C2789" t="str">
            <v>Belarus</v>
          </cell>
        </row>
        <row r="2790">
          <cell r="B2790" t="e">
            <v>#VALUE!</v>
          </cell>
          <cell r="C2790" t="str">
            <v>Belarus</v>
          </cell>
        </row>
        <row r="2791">
          <cell r="B2791">
            <v>0.72325872759101673</v>
          </cell>
          <cell r="C2791" t="str">
            <v>Belarus</v>
          </cell>
        </row>
        <row r="2792">
          <cell r="B2792">
            <v>0.72896442575717391</v>
          </cell>
          <cell r="C2792" t="str">
            <v>Belarus</v>
          </cell>
        </row>
        <row r="2793">
          <cell r="B2793">
            <v>0.73467012392333109</v>
          </cell>
          <cell r="C2793" t="str">
            <v>Belarus</v>
          </cell>
        </row>
        <row r="2794">
          <cell r="B2794">
            <v>0.74037582208948827</v>
          </cell>
          <cell r="C2794" t="str">
            <v>Belarus</v>
          </cell>
        </row>
        <row r="2795">
          <cell r="B2795">
            <v>0.74608152025564556</v>
          </cell>
          <cell r="C2795" t="str">
            <v>Belarus</v>
          </cell>
        </row>
        <row r="2796">
          <cell r="B2796">
            <v>1729895.47605959</v>
          </cell>
          <cell r="C2796" t="str">
            <v>Russian Federation</v>
          </cell>
        </row>
        <row r="2797">
          <cell r="B2797" t="e">
            <v>#VALUE!</v>
          </cell>
          <cell r="C2797" t="str">
            <v>Russian Federation</v>
          </cell>
        </row>
        <row r="2798">
          <cell r="B2798" t="str">
            <v>Lesotho</v>
          </cell>
          <cell r="C2798" t="str">
            <v>Russian Federation</v>
          </cell>
        </row>
        <row r="2799">
          <cell r="B2799">
            <v>1729895.47605959</v>
          </cell>
          <cell r="C2799" t="str">
            <v>Russian Federation</v>
          </cell>
        </row>
        <row r="2800">
          <cell r="B2800" t="e">
            <v>#VALUE!</v>
          </cell>
          <cell r="C2800" t="str">
            <v>Russian Federation</v>
          </cell>
        </row>
        <row r="2801">
          <cell r="B2801">
            <v>0</v>
          </cell>
          <cell r="C2801" t="str">
            <v>Russian Federation</v>
          </cell>
        </row>
        <row r="2802">
          <cell r="B2802" t="e">
            <v>#VALUE!</v>
          </cell>
          <cell r="C2802" t="str">
            <v>Russian Federation</v>
          </cell>
        </row>
        <row r="2803">
          <cell r="B2803" t="e">
            <v>#VALUE!</v>
          </cell>
          <cell r="C2803" t="str">
            <v>Russian Federation</v>
          </cell>
        </row>
        <row r="2804">
          <cell r="B2804" t="e">
            <v>#VALUE!</v>
          </cell>
          <cell r="C2804" t="str">
            <v>Russian Federation</v>
          </cell>
        </row>
        <row r="2805">
          <cell r="B2805" t="e">
            <v>#VALUE!</v>
          </cell>
          <cell r="C2805" t="str">
            <v>Russian Federation</v>
          </cell>
        </row>
        <row r="2806">
          <cell r="B2806" t="str">
            <v>..</v>
          </cell>
          <cell r="C2806" t="str">
            <v>Russian Federation</v>
          </cell>
        </row>
        <row r="2807">
          <cell r="B2807" t="e">
            <v>#VALUE!</v>
          </cell>
          <cell r="C2807" t="str">
            <v>Russian Federation</v>
          </cell>
        </row>
        <row r="2808">
          <cell r="B2808" t="e">
            <v>#VALUE!</v>
          </cell>
          <cell r="C2808" t="str">
            <v>Russian Federation</v>
          </cell>
        </row>
        <row r="2809">
          <cell r="B2809" t="e">
            <v>#VALUE!</v>
          </cell>
          <cell r="C2809" t="str">
            <v>Russian Federation</v>
          </cell>
        </row>
        <row r="2810">
          <cell r="B2810" t="e">
            <v>#VALUE!</v>
          </cell>
          <cell r="C2810" t="str">
            <v>Russian Federation</v>
          </cell>
        </row>
        <row r="2811">
          <cell r="B2811" t="e">
            <v>#VALUE!</v>
          </cell>
          <cell r="C2811" t="str">
            <v>Russian Federation</v>
          </cell>
        </row>
        <row r="2812">
          <cell r="B2812" t="e">
            <v>#VALUE!</v>
          </cell>
          <cell r="C2812" t="str">
            <v>Russian Federation</v>
          </cell>
        </row>
        <row r="2813">
          <cell r="B2813" t="e">
            <v>#VALUE!</v>
          </cell>
          <cell r="C2813" t="str">
            <v>Russian Federation</v>
          </cell>
        </row>
        <row r="2814">
          <cell r="B2814" t="e">
            <v>#VALUE!</v>
          </cell>
          <cell r="C2814" t="str">
            <v>Russian Federation</v>
          </cell>
        </row>
        <row r="2815">
          <cell r="B2815" t="e">
            <v>#VALUE!</v>
          </cell>
          <cell r="C2815" t="str">
            <v>Russian Federation</v>
          </cell>
        </row>
        <row r="2816">
          <cell r="B2816" t="str">
            <v>..</v>
          </cell>
          <cell r="C2816" t="str">
            <v>Russian Federation</v>
          </cell>
        </row>
        <row r="2817">
          <cell r="B2817" t="e">
            <v>#VALUE!</v>
          </cell>
          <cell r="C2817" t="str">
            <v>Russian Federation</v>
          </cell>
        </row>
        <row r="2818">
          <cell r="B2818" t="e">
            <v>#VALUE!</v>
          </cell>
          <cell r="C2818" t="str">
            <v>Russian Federation</v>
          </cell>
        </row>
        <row r="2819">
          <cell r="B2819" t="e">
            <v>#VALUE!</v>
          </cell>
          <cell r="C2819" t="str">
            <v>Russian Federation</v>
          </cell>
        </row>
        <row r="2820">
          <cell r="B2820" t="e">
            <v>#VALUE!</v>
          </cell>
          <cell r="C2820" t="str">
            <v>Russian Federation</v>
          </cell>
        </row>
        <row r="2821">
          <cell r="B2821" t="e">
            <v>#VALUE!</v>
          </cell>
          <cell r="C2821" t="str">
            <v>Russian Federation</v>
          </cell>
        </row>
        <row r="2822">
          <cell r="B2822" t="e">
            <v>#VALUE!</v>
          </cell>
          <cell r="C2822" t="str">
            <v>Russian Federation</v>
          </cell>
        </row>
        <row r="2823">
          <cell r="B2823" t="e">
            <v>#VALUE!</v>
          </cell>
          <cell r="C2823" t="str">
            <v>Russian Federation</v>
          </cell>
        </row>
        <row r="2824">
          <cell r="B2824" t="e">
            <v>#VALUE!</v>
          </cell>
          <cell r="C2824" t="str">
            <v>Russian Federation</v>
          </cell>
        </row>
        <row r="2825">
          <cell r="B2825" t="e">
            <v>#VALUE!</v>
          </cell>
          <cell r="C2825" t="str">
            <v>Russian Federation</v>
          </cell>
        </row>
        <row r="2826">
          <cell r="B2826">
            <v>0.69095465030401915</v>
          </cell>
          <cell r="C2826" t="str">
            <v>Russian Federation</v>
          </cell>
        </row>
        <row r="2827">
          <cell r="B2827">
            <v>0.69770430207990153</v>
          </cell>
          <cell r="C2827" t="str">
            <v>Russian Federation</v>
          </cell>
        </row>
        <row r="2828">
          <cell r="B2828">
            <v>0.70445395385578391</v>
          </cell>
          <cell r="C2828" t="str">
            <v>Russian Federation</v>
          </cell>
        </row>
        <row r="2829">
          <cell r="B2829">
            <v>0.71120360563166629</v>
          </cell>
          <cell r="C2829" t="str">
            <v>Russian Federation</v>
          </cell>
        </row>
        <row r="2830">
          <cell r="B2830">
            <v>0.71795325740754867</v>
          </cell>
          <cell r="C2830" t="str">
            <v>Russian Federation</v>
          </cell>
        </row>
        <row r="2831">
          <cell r="B2831">
            <v>0.72470290918343083</v>
          </cell>
          <cell r="C2831" t="str">
            <v>Russian Federation</v>
          </cell>
        </row>
        <row r="2832">
          <cell r="B2832">
            <v>0.73016972454747375</v>
          </cell>
          <cell r="C2832" t="str">
            <v>Russian Federation</v>
          </cell>
        </row>
        <row r="2833">
          <cell r="B2833">
            <v>0.73563653991151667</v>
          </cell>
          <cell r="C2833" t="str">
            <v>Russian Federation</v>
          </cell>
        </row>
        <row r="2834">
          <cell r="B2834">
            <v>0.74110335527555959</v>
          </cell>
          <cell r="C2834" t="str">
            <v>Russian Federation</v>
          </cell>
        </row>
        <row r="2835">
          <cell r="B2835">
            <v>0.74657017063960252</v>
          </cell>
          <cell r="C2835" t="str">
            <v>Russian Federation</v>
          </cell>
        </row>
        <row r="2836">
          <cell r="B2836">
            <v>10801430.8510125</v>
          </cell>
          <cell r="C2836" t="str">
            <v>Grenada</v>
          </cell>
        </row>
        <row r="2837">
          <cell r="B2837" t="e">
            <v>#VALUE!</v>
          </cell>
          <cell r="C2837" t="str">
            <v>Grenada</v>
          </cell>
        </row>
        <row r="2838">
          <cell r="B2838" t="str">
            <v>Liberia</v>
          </cell>
          <cell r="C2838" t="str">
            <v>Grenada</v>
          </cell>
        </row>
        <row r="2839">
          <cell r="B2839">
            <v>10801430.8510125</v>
          </cell>
          <cell r="C2839" t="str">
            <v>Grenada</v>
          </cell>
        </row>
        <row r="2840">
          <cell r="B2840" t="e">
            <v>#VALUE!</v>
          </cell>
          <cell r="C2840" t="str">
            <v>Grenada</v>
          </cell>
        </row>
        <row r="2841">
          <cell r="B2841">
            <v>0</v>
          </cell>
          <cell r="C2841" t="str">
            <v>Grenada</v>
          </cell>
        </row>
        <row r="2842">
          <cell r="B2842" t="e">
            <v>#VALUE!</v>
          </cell>
          <cell r="C2842" t="str">
            <v>Grenada</v>
          </cell>
        </row>
        <row r="2843">
          <cell r="B2843" t="e">
            <v>#VALUE!</v>
          </cell>
          <cell r="C2843" t="str">
            <v>Grenada</v>
          </cell>
        </row>
        <row r="2844">
          <cell r="B2844" t="e">
            <v>#VALUE!</v>
          </cell>
          <cell r="C2844" t="str">
            <v>Grenada</v>
          </cell>
        </row>
        <row r="2845">
          <cell r="B2845" t="e">
            <v>#VALUE!</v>
          </cell>
          <cell r="C2845" t="str">
            <v>Grenada</v>
          </cell>
        </row>
        <row r="2846">
          <cell r="B2846" t="str">
            <v>..</v>
          </cell>
          <cell r="C2846" t="str">
            <v>Grenada</v>
          </cell>
        </row>
        <row r="2847">
          <cell r="B2847" t="e">
            <v>#VALUE!</v>
          </cell>
          <cell r="C2847" t="str">
            <v>Grenada</v>
          </cell>
        </row>
        <row r="2848">
          <cell r="B2848" t="e">
            <v>#VALUE!</v>
          </cell>
          <cell r="C2848" t="str">
            <v>Grenada</v>
          </cell>
        </row>
        <row r="2849">
          <cell r="B2849" t="e">
            <v>#VALUE!</v>
          </cell>
          <cell r="C2849" t="str">
            <v>Grenada</v>
          </cell>
        </row>
        <row r="2850">
          <cell r="B2850" t="e">
            <v>#VALUE!</v>
          </cell>
          <cell r="C2850" t="str">
            <v>Grenada</v>
          </cell>
        </row>
        <row r="2851">
          <cell r="B2851" t="e">
            <v>#VALUE!</v>
          </cell>
          <cell r="C2851" t="str">
            <v>Grenada</v>
          </cell>
        </row>
        <row r="2852">
          <cell r="B2852" t="e">
            <v>#VALUE!</v>
          </cell>
          <cell r="C2852" t="str">
            <v>Grenada</v>
          </cell>
        </row>
        <row r="2853">
          <cell r="B2853" t="e">
            <v>#VALUE!</v>
          </cell>
          <cell r="C2853" t="str">
            <v>Grenada</v>
          </cell>
        </row>
        <row r="2854">
          <cell r="B2854" t="e">
            <v>#VALUE!</v>
          </cell>
          <cell r="C2854" t="str">
            <v>Grenada</v>
          </cell>
        </row>
        <row r="2855">
          <cell r="B2855" t="e">
            <v>#VALUE!</v>
          </cell>
          <cell r="C2855" t="str">
            <v>Grenada</v>
          </cell>
        </row>
        <row r="2856">
          <cell r="B2856" t="str">
            <v>..</v>
          </cell>
          <cell r="C2856" t="str">
            <v>Grenada</v>
          </cell>
        </row>
        <row r="2857">
          <cell r="B2857" t="e">
            <v>#VALUE!</v>
          </cell>
          <cell r="C2857" t="str">
            <v>Grenada</v>
          </cell>
        </row>
        <row r="2858">
          <cell r="B2858" t="e">
            <v>#VALUE!</v>
          </cell>
          <cell r="C2858" t="str">
            <v>Grenada</v>
          </cell>
        </row>
        <row r="2859">
          <cell r="B2859" t="e">
            <v>#VALUE!</v>
          </cell>
          <cell r="C2859" t="str">
            <v>Grenada</v>
          </cell>
        </row>
        <row r="2860">
          <cell r="B2860" t="e">
            <v>#VALUE!</v>
          </cell>
          <cell r="C2860" t="str">
            <v>Grenada</v>
          </cell>
        </row>
        <row r="2861">
          <cell r="B2861" t="e">
            <v>#VALUE!</v>
          </cell>
          <cell r="C2861" t="str">
            <v>Grenada</v>
          </cell>
        </row>
        <row r="2862">
          <cell r="B2862" t="e">
            <v>#VALUE!</v>
          </cell>
          <cell r="C2862" t="str">
            <v>Grenada</v>
          </cell>
        </row>
        <row r="2863">
          <cell r="B2863" t="e">
            <v>#VALUE!</v>
          </cell>
          <cell r="C2863" t="str">
            <v>Grenada</v>
          </cell>
        </row>
        <row r="2864">
          <cell r="B2864" t="e">
            <v>#VALUE!</v>
          </cell>
          <cell r="C2864" t="str">
            <v>Grenada</v>
          </cell>
        </row>
        <row r="2865">
          <cell r="B2865" t="e">
            <v>#VALUE!</v>
          </cell>
          <cell r="C2865" t="str">
            <v>Grenada</v>
          </cell>
        </row>
        <row r="2866">
          <cell r="B2866" t="str">
            <v>..</v>
          </cell>
          <cell r="C2866" t="str">
            <v>Grenada</v>
          </cell>
        </row>
        <row r="2867">
          <cell r="B2867" t="e">
            <v>#VALUE!</v>
          </cell>
          <cell r="C2867" t="str">
            <v>Grenada</v>
          </cell>
        </row>
        <row r="2868">
          <cell r="B2868" t="e">
            <v>#VALUE!</v>
          </cell>
          <cell r="C2868" t="str">
            <v>Grenada</v>
          </cell>
        </row>
        <row r="2869">
          <cell r="B2869" t="e">
            <v>#VALUE!</v>
          </cell>
          <cell r="C2869" t="str">
            <v>Grenada</v>
          </cell>
        </row>
        <row r="2870">
          <cell r="B2870" t="e">
            <v>#VALUE!</v>
          </cell>
          <cell r="C2870" t="str">
            <v>Grenada</v>
          </cell>
        </row>
        <row r="2871">
          <cell r="B2871" t="str">
            <v>..</v>
          </cell>
          <cell r="C2871" t="str">
            <v>Grenada</v>
          </cell>
        </row>
        <row r="2872">
          <cell r="B2872" t="e">
            <v>#VALUE!</v>
          </cell>
          <cell r="C2872" t="str">
            <v>Grenada</v>
          </cell>
        </row>
        <row r="2873">
          <cell r="B2873" t="e">
            <v>#VALUE!</v>
          </cell>
          <cell r="C2873" t="str">
            <v>Grenada</v>
          </cell>
        </row>
        <row r="2874">
          <cell r="B2874" t="e">
            <v>#VALUE!</v>
          </cell>
          <cell r="C2874" t="str">
            <v>Grenada</v>
          </cell>
        </row>
        <row r="2875">
          <cell r="B2875" t="str">
            <v>..</v>
          </cell>
          <cell r="C2875" t="str">
            <v>Grenada</v>
          </cell>
        </row>
        <row r="2876">
          <cell r="B2876">
            <v>4082923.89016261</v>
          </cell>
          <cell r="C2876" t="str">
            <v>Kazakhstan</v>
          </cell>
        </row>
        <row r="2877">
          <cell r="B2877" t="e">
            <v>#VALUE!</v>
          </cell>
          <cell r="C2877" t="str">
            <v>Kazakhstan</v>
          </cell>
        </row>
        <row r="2878">
          <cell r="B2878" t="str">
            <v>Libyan Arab Jamahiriya</v>
          </cell>
          <cell r="C2878" t="str">
            <v>Kazakhstan</v>
          </cell>
        </row>
        <row r="2879">
          <cell r="B2879">
            <v>4082923.89016261</v>
          </cell>
          <cell r="C2879" t="str">
            <v>Kazakhstan</v>
          </cell>
        </row>
        <row r="2880">
          <cell r="B2880" t="e">
            <v>#VALUE!</v>
          </cell>
          <cell r="C2880" t="str">
            <v>Kazakhstan</v>
          </cell>
        </row>
        <row r="2881">
          <cell r="B2881">
            <v>0</v>
          </cell>
          <cell r="C2881" t="str">
            <v>Kazakhstan</v>
          </cell>
        </row>
        <row r="2882">
          <cell r="B2882" t="e">
            <v>#VALUE!</v>
          </cell>
          <cell r="C2882" t="str">
            <v>Kazakhstan</v>
          </cell>
        </row>
        <row r="2883">
          <cell r="B2883" t="e">
            <v>#VALUE!</v>
          </cell>
          <cell r="C2883" t="str">
            <v>Kazakhstan</v>
          </cell>
        </row>
        <row r="2884">
          <cell r="B2884" t="e">
            <v>#VALUE!</v>
          </cell>
          <cell r="C2884" t="str">
            <v>Kazakhstan</v>
          </cell>
        </row>
        <row r="2885">
          <cell r="B2885" t="e">
            <v>#VALUE!</v>
          </cell>
          <cell r="C2885" t="str">
            <v>Kazakhstan</v>
          </cell>
        </row>
        <row r="2886">
          <cell r="B2886" t="str">
            <v>..</v>
          </cell>
          <cell r="C2886" t="str">
            <v>Kazakhstan</v>
          </cell>
        </row>
        <row r="2887">
          <cell r="B2887" t="e">
            <v>#VALUE!</v>
          </cell>
          <cell r="C2887" t="str">
            <v>Kazakhstan</v>
          </cell>
        </row>
        <row r="2888">
          <cell r="B2888" t="e">
            <v>#VALUE!</v>
          </cell>
          <cell r="C2888" t="str">
            <v>Kazakhstan</v>
          </cell>
        </row>
        <row r="2889">
          <cell r="B2889" t="e">
            <v>#VALUE!</v>
          </cell>
          <cell r="C2889" t="str">
            <v>Kazakhstan</v>
          </cell>
        </row>
        <row r="2890">
          <cell r="B2890" t="e">
            <v>#VALUE!</v>
          </cell>
          <cell r="C2890" t="str">
            <v>Kazakhstan</v>
          </cell>
        </row>
        <row r="2891">
          <cell r="B2891" t="e">
            <v>#VALUE!</v>
          </cell>
          <cell r="C2891" t="str">
            <v>Kazakhstan</v>
          </cell>
        </row>
        <row r="2892">
          <cell r="B2892" t="e">
            <v>#VALUE!</v>
          </cell>
          <cell r="C2892" t="str">
            <v>Kazakhstan</v>
          </cell>
        </row>
        <row r="2893">
          <cell r="B2893" t="e">
            <v>#VALUE!</v>
          </cell>
          <cell r="C2893" t="str">
            <v>Kazakhstan</v>
          </cell>
        </row>
        <row r="2894">
          <cell r="B2894" t="e">
            <v>#VALUE!</v>
          </cell>
          <cell r="C2894" t="str">
            <v>Kazakhstan</v>
          </cell>
        </row>
        <row r="2895">
          <cell r="B2895" t="e">
            <v>#VALUE!</v>
          </cell>
          <cell r="C2895" t="str">
            <v>Kazakhstan</v>
          </cell>
        </row>
        <row r="2896">
          <cell r="B2896" t="str">
            <v>..</v>
          </cell>
          <cell r="C2896" t="str">
            <v>Kazakhstan</v>
          </cell>
        </row>
        <row r="2897">
          <cell r="B2897" t="e">
            <v>#VALUE!</v>
          </cell>
          <cell r="C2897" t="str">
            <v>Kazakhstan</v>
          </cell>
        </row>
        <row r="2898">
          <cell r="B2898" t="e">
            <v>#VALUE!</v>
          </cell>
          <cell r="C2898" t="str">
            <v>Kazakhstan</v>
          </cell>
        </row>
        <row r="2899">
          <cell r="B2899" t="e">
            <v>#VALUE!</v>
          </cell>
          <cell r="C2899" t="str">
            <v>Kazakhstan</v>
          </cell>
        </row>
        <row r="2900">
          <cell r="B2900" t="e">
            <v>#VALUE!</v>
          </cell>
          <cell r="C2900" t="str">
            <v>Kazakhstan</v>
          </cell>
        </row>
        <row r="2901">
          <cell r="B2901" t="e">
            <v>#VALUE!</v>
          </cell>
          <cell r="C2901" t="str">
            <v>Kazakhstan</v>
          </cell>
        </row>
        <row r="2902">
          <cell r="B2902" t="e">
            <v>#VALUE!</v>
          </cell>
          <cell r="C2902" t="str">
            <v>Kazakhstan</v>
          </cell>
        </row>
        <row r="2903">
          <cell r="B2903" t="e">
            <v>#VALUE!</v>
          </cell>
          <cell r="C2903" t="str">
            <v>Kazakhstan</v>
          </cell>
        </row>
        <row r="2904">
          <cell r="B2904" t="e">
            <v>#VALUE!</v>
          </cell>
          <cell r="C2904" t="str">
            <v>Kazakhstan</v>
          </cell>
        </row>
        <row r="2905">
          <cell r="B2905" t="e">
            <v>#VALUE!</v>
          </cell>
          <cell r="C2905" t="str">
            <v>Kazakhstan</v>
          </cell>
        </row>
        <row r="2906">
          <cell r="B2906">
            <v>0.65680133205323266</v>
          </cell>
          <cell r="C2906" t="str">
            <v>Kazakhstan</v>
          </cell>
        </row>
        <row r="2907">
          <cell r="B2907">
            <v>0.6682995925415256</v>
          </cell>
          <cell r="C2907" t="str">
            <v>Kazakhstan</v>
          </cell>
        </row>
        <row r="2908">
          <cell r="B2908">
            <v>0.67979785302981854</v>
          </cell>
          <cell r="C2908" t="str">
            <v>Kazakhstan</v>
          </cell>
        </row>
        <row r="2909">
          <cell r="B2909">
            <v>0.69129611351811149</v>
          </cell>
          <cell r="C2909" t="str">
            <v>Kazakhstan</v>
          </cell>
        </row>
        <row r="2910">
          <cell r="B2910">
            <v>0.70279437400640443</v>
          </cell>
          <cell r="C2910" t="str">
            <v>Kazakhstan</v>
          </cell>
        </row>
        <row r="2911">
          <cell r="B2911">
            <v>0.71429263449469749</v>
          </cell>
          <cell r="C2911" t="str">
            <v>Kazakhstan</v>
          </cell>
        </row>
        <row r="2912">
          <cell r="B2912">
            <v>0.71896846607359144</v>
          </cell>
          <cell r="C2912" t="str">
            <v>Kazakhstan</v>
          </cell>
        </row>
        <row r="2913">
          <cell r="B2913">
            <v>0.72364429765248539</v>
          </cell>
          <cell r="C2913" t="str">
            <v>Kazakhstan</v>
          </cell>
        </row>
        <row r="2914">
          <cell r="B2914">
            <v>0.72832012923137934</v>
          </cell>
          <cell r="C2914" t="str">
            <v>Kazakhstan</v>
          </cell>
        </row>
        <row r="2915">
          <cell r="B2915">
            <v>0.73299596081027318</v>
          </cell>
          <cell r="C2915" t="str">
            <v>Kazakhstan</v>
          </cell>
        </row>
        <row r="2916">
          <cell r="B2916">
            <v>14521434.7520606</v>
          </cell>
          <cell r="C2916" t="str">
            <v>Costa Rica</v>
          </cell>
        </row>
        <row r="2917">
          <cell r="B2917">
            <v>0.57645720729980532</v>
          </cell>
          <cell r="C2917" t="str">
            <v>Costa Rica</v>
          </cell>
        </row>
        <row r="2918">
          <cell r="B2918" t="str">
            <v>Lithuania</v>
          </cell>
          <cell r="C2918" t="str">
            <v>Costa Rica</v>
          </cell>
        </row>
        <row r="2919">
          <cell r="B2919">
            <v>14521434.7520606</v>
          </cell>
          <cell r="C2919" t="str">
            <v>Costa Rica</v>
          </cell>
        </row>
        <row r="2920">
          <cell r="B2920">
            <v>0.58902073434227908</v>
          </cell>
          <cell r="C2920" t="str">
            <v>Costa Rica</v>
          </cell>
        </row>
        <row r="2921">
          <cell r="B2921">
            <v>0</v>
          </cell>
          <cell r="C2921" t="str">
            <v>Costa Rica</v>
          </cell>
        </row>
        <row r="2922">
          <cell r="B2922">
            <v>0.59739641903725982</v>
          </cell>
          <cell r="C2922" t="str">
            <v>Costa Rica</v>
          </cell>
        </row>
        <row r="2923">
          <cell r="B2923">
            <v>0.60158426138475107</v>
          </cell>
          <cell r="C2923" t="str">
            <v>Costa Rica</v>
          </cell>
        </row>
        <row r="2924">
          <cell r="B2924">
            <v>0.60577210373224055</v>
          </cell>
          <cell r="C2924" t="str">
            <v>Costa Rica</v>
          </cell>
        </row>
        <row r="2925">
          <cell r="B2925">
            <v>0.60995994607973181</v>
          </cell>
          <cell r="C2925" t="str">
            <v>Costa Rica</v>
          </cell>
        </row>
        <row r="2926">
          <cell r="B2926">
            <v>0.6141477884272234</v>
          </cell>
          <cell r="C2926" t="str">
            <v>Costa Rica</v>
          </cell>
        </row>
        <row r="2927">
          <cell r="B2927">
            <v>0.6183356307747141</v>
          </cell>
          <cell r="C2927" t="str">
            <v>Costa Rica</v>
          </cell>
        </row>
        <row r="2928">
          <cell r="B2928">
            <v>0.62252347312220491</v>
          </cell>
          <cell r="C2928" t="str">
            <v>Costa Rica</v>
          </cell>
        </row>
        <row r="2929">
          <cell r="B2929">
            <v>0.62671131546969572</v>
          </cell>
          <cell r="C2929" t="str">
            <v>Costa Rica</v>
          </cell>
        </row>
        <row r="2930">
          <cell r="B2930">
            <v>0.63089915781718653</v>
          </cell>
          <cell r="C2930" t="str">
            <v>Costa Rica</v>
          </cell>
        </row>
        <row r="2931">
          <cell r="B2931">
            <v>0.63508700016467734</v>
          </cell>
          <cell r="C2931" t="str">
            <v>Costa Rica</v>
          </cell>
        </row>
        <row r="2932">
          <cell r="B2932">
            <v>0.63927484251216815</v>
          </cell>
          <cell r="C2932" t="str">
            <v>Costa Rica</v>
          </cell>
        </row>
        <row r="2933">
          <cell r="B2933">
            <v>0.64346268485965896</v>
          </cell>
          <cell r="C2933" t="str">
            <v>Costa Rica</v>
          </cell>
        </row>
        <row r="2934">
          <cell r="B2934">
            <v>0.64765052720714977</v>
          </cell>
          <cell r="C2934" t="str">
            <v>Costa Rica</v>
          </cell>
        </row>
        <row r="2935">
          <cell r="B2935">
            <v>0.65183836955464058</v>
          </cell>
          <cell r="C2935" t="str">
            <v>Costa Rica</v>
          </cell>
        </row>
        <row r="2936">
          <cell r="B2936">
            <v>0.65602621190213095</v>
          </cell>
          <cell r="C2936" t="str">
            <v>Costa Rica</v>
          </cell>
        </row>
        <row r="2937">
          <cell r="B2937">
            <v>0.66070763415698286</v>
          </cell>
          <cell r="C2937" t="str">
            <v>Costa Rica</v>
          </cell>
        </row>
        <row r="2938">
          <cell r="B2938">
            <v>0.66538905641183477</v>
          </cell>
          <cell r="C2938" t="str">
            <v>Costa Rica</v>
          </cell>
        </row>
        <row r="2939">
          <cell r="B2939">
            <v>0.67007047866668668</v>
          </cell>
          <cell r="C2939" t="str">
            <v>Costa Rica</v>
          </cell>
        </row>
        <row r="2940">
          <cell r="B2940">
            <v>0.67475190092153858</v>
          </cell>
          <cell r="C2940" t="str">
            <v>Costa Rica</v>
          </cell>
        </row>
        <row r="2941">
          <cell r="B2941">
            <v>0.67943332317639049</v>
          </cell>
          <cell r="C2941" t="str">
            <v>Costa Rica</v>
          </cell>
        </row>
        <row r="2942">
          <cell r="B2942">
            <v>0.6841147454312424</v>
          </cell>
          <cell r="C2942" t="str">
            <v>Costa Rica</v>
          </cell>
        </row>
        <row r="2943">
          <cell r="B2943">
            <v>0.68879616768609431</v>
          </cell>
          <cell r="C2943" t="str">
            <v>Costa Rica</v>
          </cell>
        </row>
        <row r="2944">
          <cell r="B2944">
            <v>0.69347758994094622</v>
          </cell>
          <cell r="C2944" t="str">
            <v>Costa Rica</v>
          </cell>
        </row>
        <row r="2945">
          <cell r="B2945">
            <v>0.69815901219579812</v>
          </cell>
          <cell r="C2945" t="str">
            <v>Costa Rica</v>
          </cell>
        </row>
        <row r="2946">
          <cell r="B2946">
            <v>0.70284043445065003</v>
          </cell>
          <cell r="C2946" t="str">
            <v>Costa Rica</v>
          </cell>
        </row>
        <row r="2947">
          <cell r="B2947">
            <v>0.70691852526011478</v>
          </cell>
          <cell r="C2947" t="str">
            <v>Costa Rica</v>
          </cell>
        </row>
        <row r="2948">
          <cell r="B2948">
            <v>0.71099661606957953</v>
          </cell>
          <cell r="C2948" t="str">
            <v>Costa Rica</v>
          </cell>
        </row>
        <row r="2949">
          <cell r="B2949">
            <v>0.71507470687904429</v>
          </cell>
          <cell r="C2949" t="str">
            <v>Costa Rica</v>
          </cell>
        </row>
        <row r="2950">
          <cell r="B2950">
            <v>0.71915279768850904</v>
          </cell>
          <cell r="C2950" t="str">
            <v>Costa Rica</v>
          </cell>
        </row>
        <row r="2951">
          <cell r="B2951">
            <v>0.72323088849797379</v>
          </cell>
          <cell r="C2951" t="str">
            <v>Costa Rica</v>
          </cell>
        </row>
        <row r="2952">
          <cell r="B2952">
            <v>0.72697572081122175</v>
          </cell>
          <cell r="C2952" t="str">
            <v>Costa Rica</v>
          </cell>
        </row>
        <row r="2953">
          <cell r="B2953">
            <v>0.73072055312446971</v>
          </cell>
          <cell r="C2953" t="str">
            <v>Costa Rica</v>
          </cell>
        </row>
        <row r="2954">
          <cell r="B2954">
            <v>0.73446538543771767</v>
          </cell>
          <cell r="C2954" t="str">
            <v>Costa Rica</v>
          </cell>
        </row>
        <row r="2955">
          <cell r="B2955">
            <v>0.73821021775096562</v>
          </cell>
          <cell r="C2955" t="str">
            <v>Costa Rica</v>
          </cell>
        </row>
        <row r="2956">
          <cell r="B2956">
            <v>3190386.9190676501</v>
          </cell>
          <cell r="C2956" t="str">
            <v>Albania</v>
          </cell>
        </row>
        <row r="2957">
          <cell r="B2957" t="e">
            <v>#VALUE!</v>
          </cell>
          <cell r="C2957" t="str">
            <v>Albania</v>
          </cell>
        </row>
        <row r="2958">
          <cell r="B2958" t="str">
            <v>Macedonia TFYR</v>
          </cell>
          <cell r="C2958" t="str">
            <v>Albania</v>
          </cell>
        </row>
        <row r="2959">
          <cell r="B2959">
            <v>3190386.9190676501</v>
          </cell>
          <cell r="C2959" t="str">
            <v>Albania</v>
          </cell>
        </row>
        <row r="2960">
          <cell r="B2960" t="e">
            <v>#VALUE!</v>
          </cell>
          <cell r="C2960" t="str">
            <v>Albania</v>
          </cell>
        </row>
        <row r="2961">
          <cell r="B2961">
            <v>0</v>
          </cell>
          <cell r="C2961" t="str">
            <v>Albania</v>
          </cell>
        </row>
        <row r="2962">
          <cell r="B2962" t="e">
            <v>#VALUE!</v>
          </cell>
          <cell r="C2962" t="str">
            <v>Albania</v>
          </cell>
        </row>
        <row r="2963">
          <cell r="B2963" t="e">
            <v>#VALUE!</v>
          </cell>
          <cell r="C2963" t="str">
            <v>Albania</v>
          </cell>
        </row>
        <row r="2964">
          <cell r="B2964" t="e">
            <v>#VALUE!</v>
          </cell>
          <cell r="C2964" t="str">
            <v>Albania</v>
          </cell>
        </row>
        <row r="2965">
          <cell r="B2965" t="e">
            <v>#VALUE!</v>
          </cell>
          <cell r="C2965" t="str">
            <v>Albania</v>
          </cell>
        </row>
        <row r="2966">
          <cell r="B2966" t="str">
            <v>..</v>
          </cell>
          <cell r="C2966" t="str">
            <v>Albania</v>
          </cell>
        </row>
        <row r="2967">
          <cell r="B2967" t="e">
            <v>#VALUE!</v>
          </cell>
          <cell r="C2967" t="str">
            <v>Albania</v>
          </cell>
        </row>
        <row r="2968">
          <cell r="B2968" t="e">
            <v>#VALUE!</v>
          </cell>
          <cell r="C2968" t="str">
            <v>Albania</v>
          </cell>
        </row>
        <row r="2969">
          <cell r="B2969" t="e">
            <v>#VALUE!</v>
          </cell>
          <cell r="C2969" t="str">
            <v>Albania</v>
          </cell>
        </row>
        <row r="2970">
          <cell r="B2970" t="e">
            <v>#VALUE!</v>
          </cell>
          <cell r="C2970" t="str">
            <v>Albania</v>
          </cell>
        </row>
        <row r="2971">
          <cell r="B2971" t="e">
            <v>#VALUE!</v>
          </cell>
          <cell r="C2971" t="str">
            <v>Albania</v>
          </cell>
        </row>
        <row r="2972">
          <cell r="B2972" t="e">
            <v>#VALUE!</v>
          </cell>
          <cell r="C2972" t="str">
            <v>Albania</v>
          </cell>
        </row>
        <row r="2973">
          <cell r="B2973" t="e">
            <v>#VALUE!</v>
          </cell>
          <cell r="C2973" t="str">
            <v>Albania</v>
          </cell>
        </row>
        <row r="2974">
          <cell r="B2974" t="e">
            <v>#VALUE!</v>
          </cell>
          <cell r="C2974" t="str">
            <v>Albania</v>
          </cell>
        </row>
        <row r="2975">
          <cell r="B2975" t="e">
            <v>#VALUE!</v>
          </cell>
          <cell r="C2975" t="str">
            <v>Albania</v>
          </cell>
        </row>
        <row r="2976">
          <cell r="B2976">
            <v>0.65597327888771906</v>
          </cell>
          <cell r="C2976" t="str">
            <v>Albania</v>
          </cell>
        </row>
        <row r="2977">
          <cell r="B2977">
            <v>0.65949543780078046</v>
          </cell>
          <cell r="C2977" t="str">
            <v>Albania</v>
          </cell>
        </row>
        <row r="2978">
          <cell r="B2978">
            <v>0.66301759671384186</v>
          </cell>
          <cell r="C2978" t="str">
            <v>Albania</v>
          </cell>
        </row>
        <row r="2979">
          <cell r="B2979">
            <v>0.66653975562690326</v>
          </cell>
          <cell r="C2979" t="str">
            <v>Albania</v>
          </cell>
        </row>
        <row r="2980">
          <cell r="B2980">
            <v>0.67006191453996466</v>
          </cell>
          <cell r="C2980" t="str">
            <v>Albania</v>
          </cell>
        </row>
        <row r="2981">
          <cell r="B2981">
            <v>0.67358407345302607</v>
          </cell>
          <cell r="C2981" t="str">
            <v>Albania</v>
          </cell>
        </row>
        <row r="2982">
          <cell r="B2982">
            <v>0.67710623236608747</v>
          </cell>
          <cell r="C2982" t="str">
            <v>Albania</v>
          </cell>
        </row>
        <row r="2983">
          <cell r="B2983">
            <v>0.68062839127914887</v>
          </cell>
          <cell r="C2983" t="str">
            <v>Albania</v>
          </cell>
        </row>
        <row r="2984">
          <cell r="B2984">
            <v>0.68415055019221027</v>
          </cell>
          <cell r="C2984" t="str">
            <v>Albania</v>
          </cell>
        </row>
        <row r="2985">
          <cell r="B2985">
            <v>0.68767270910527167</v>
          </cell>
          <cell r="C2985" t="str">
            <v>Albania</v>
          </cell>
        </row>
        <row r="2986">
          <cell r="B2986">
            <v>0.69119486801833296</v>
          </cell>
          <cell r="C2986" t="str">
            <v>Albania</v>
          </cell>
        </row>
        <row r="2987">
          <cell r="B2987">
            <v>0.69706997950763949</v>
          </cell>
          <cell r="C2987" t="str">
            <v>Albania</v>
          </cell>
        </row>
        <row r="2988">
          <cell r="B2988">
            <v>0.70294509099694602</v>
          </cell>
          <cell r="C2988" t="str">
            <v>Albania</v>
          </cell>
        </row>
        <row r="2989">
          <cell r="B2989">
            <v>0.70882020248625255</v>
          </cell>
          <cell r="C2989" t="str">
            <v>Albania</v>
          </cell>
        </row>
        <row r="2990">
          <cell r="B2990">
            <v>0.71469531397555908</v>
          </cell>
          <cell r="C2990" t="str">
            <v>Albania</v>
          </cell>
        </row>
        <row r="2991">
          <cell r="B2991">
            <v>0.72057042546486572</v>
          </cell>
          <cell r="C2991" t="str">
            <v>Albania</v>
          </cell>
        </row>
        <row r="2992">
          <cell r="B2992">
            <v>0.72397582170637698</v>
          </cell>
          <cell r="C2992" t="str">
            <v>Albania</v>
          </cell>
        </row>
        <row r="2993">
          <cell r="B2993">
            <v>0.72738121794788824</v>
          </cell>
          <cell r="C2993" t="str">
            <v>Albania</v>
          </cell>
        </row>
        <row r="2994">
          <cell r="B2994">
            <v>0.7307866141893995</v>
          </cell>
          <cell r="C2994" t="str">
            <v>Albania</v>
          </cell>
        </row>
        <row r="2995">
          <cell r="B2995">
            <v>0.73419201043091076</v>
          </cell>
          <cell r="C2995" t="str">
            <v>Albania</v>
          </cell>
        </row>
        <row r="2996">
          <cell r="B2996">
            <v>56999872.136277102</v>
          </cell>
          <cell r="C2996" t="str">
            <v>Lebanon</v>
          </cell>
        </row>
        <row r="2997">
          <cell r="B2997" t="e">
            <v>#VALUE!</v>
          </cell>
          <cell r="C2997" t="str">
            <v>Lebanon</v>
          </cell>
        </row>
        <row r="2998">
          <cell r="B2998" t="str">
            <v>Madagascar</v>
          </cell>
          <cell r="C2998" t="str">
            <v>Lebanon</v>
          </cell>
        </row>
        <row r="2999">
          <cell r="B2999">
            <v>56999872.136277102</v>
          </cell>
          <cell r="C2999" t="str">
            <v>Lebanon</v>
          </cell>
        </row>
        <row r="3000">
          <cell r="B3000" t="e">
            <v>#VALUE!</v>
          </cell>
          <cell r="C3000" t="str">
            <v>Lebanon</v>
          </cell>
        </row>
        <row r="3001">
          <cell r="B3001">
            <v>0</v>
          </cell>
          <cell r="C3001" t="str">
            <v>Lebanon</v>
          </cell>
        </row>
        <row r="3002">
          <cell r="B3002" t="e">
            <v>#VALUE!</v>
          </cell>
          <cell r="C3002" t="str">
            <v>Lebanon</v>
          </cell>
        </row>
        <row r="3003">
          <cell r="B3003" t="e">
            <v>#VALUE!</v>
          </cell>
          <cell r="C3003" t="str">
            <v>Lebanon</v>
          </cell>
        </row>
        <row r="3004">
          <cell r="B3004" t="e">
            <v>#VALUE!</v>
          </cell>
          <cell r="C3004" t="str">
            <v>Lebanon</v>
          </cell>
        </row>
        <row r="3005">
          <cell r="B3005" t="e">
            <v>#VALUE!</v>
          </cell>
          <cell r="C3005" t="str">
            <v>Lebanon</v>
          </cell>
        </row>
        <row r="3006">
          <cell r="B3006" t="str">
            <v>..</v>
          </cell>
          <cell r="C3006" t="str">
            <v>Lebanon</v>
          </cell>
        </row>
        <row r="3007">
          <cell r="B3007" t="e">
            <v>#VALUE!</v>
          </cell>
          <cell r="C3007" t="str">
            <v>Lebanon</v>
          </cell>
        </row>
        <row r="3008">
          <cell r="B3008" t="e">
            <v>#VALUE!</v>
          </cell>
          <cell r="C3008" t="str">
            <v>Lebanon</v>
          </cell>
        </row>
        <row r="3009">
          <cell r="B3009" t="e">
            <v>#VALUE!</v>
          </cell>
          <cell r="C3009" t="str">
            <v>Lebanon</v>
          </cell>
        </row>
        <row r="3010">
          <cell r="B3010" t="e">
            <v>#VALUE!</v>
          </cell>
          <cell r="C3010" t="str">
            <v>Lebanon</v>
          </cell>
        </row>
        <row r="3011">
          <cell r="B3011" t="e">
            <v>#VALUE!</v>
          </cell>
          <cell r="C3011" t="str">
            <v>Lebanon</v>
          </cell>
        </row>
        <row r="3012">
          <cell r="B3012" t="e">
            <v>#VALUE!</v>
          </cell>
          <cell r="C3012" t="str">
            <v>Lebanon</v>
          </cell>
        </row>
        <row r="3013">
          <cell r="B3013" t="e">
            <v>#VALUE!</v>
          </cell>
          <cell r="C3013" t="str">
            <v>Lebanon</v>
          </cell>
        </row>
        <row r="3014">
          <cell r="B3014" t="e">
            <v>#VALUE!</v>
          </cell>
          <cell r="C3014" t="str">
            <v>Lebanon</v>
          </cell>
        </row>
        <row r="3015">
          <cell r="B3015" t="e">
            <v>#VALUE!</v>
          </cell>
          <cell r="C3015" t="str">
            <v>Lebanon</v>
          </cell>
        </row>
        <row r="3016">
          <cell r="B3016" t="str">
            <v>..</v>
          </cell>
          <cell r="C3016" t="str">
            <v>Lebanon</v>
          </cell>
        </row>
        <row r="3017">
          <cell r="B3017" t="e">
            <v>#VALUE!</v>
          </cell>
          <cell r="C3017" t="str">
            <v>Lebanon</v>
          </cell>
        </row>
        <row r="3018">
          <cell r="B3018" t="e">
            <v>#VALUE!</v>
          </cell>
          <cell r="C3018" t="str">
            <v>Lebanon</v>
          </cell>
        </row>
        <row r="3019">
          <cell r="B3019" t="e">
            <v>#VALUE!</v>
          </cell>
          <cell r="C3019" t="str">
            <v>Lebanon</v>
          </cell>
        </row>
        <row r="3020">
          <cell r="B3020" t="e">
            <v>#VALUE!</v>
          </cell>
          <cell r="C3020" t="str">
            <v>Lebanon</v>
          </cell>
        </row>
        <row r="3021">
          <cell r="B3021" t="e">
            <v>#VALUE!</v>
          </cell>
          <cell r="C3021" t="str">
            <v>Lebanon</v>
          </cell>
        </row>
        <row r="3022">
          <cell r="B3022" t="e">
            <v>#VALUE!</v>
          </cell>
          <cell r="C3022" t="str">
            <v>Lebanon</v>
          </cell>
        </row>
        <row r="3023">
          <cell r="B3023" t="e">
            <v>#VALUE!</v>
          </cell>
          <cell r="C3023" t="str">
            <v>Lebanon</v>
          </cell>
        </row>
        <row r="3024">
          <cell r="B3024" t="e">
            <v>#VALUE!</v>
          </cell>
          <cell r="C3024" t="str">
            <v>Lebanon</v>
          </cell>
        </row>
        <row r="3025">
          <cell r="B3025" t="e">
            <v>#VALUE!</v>
          </cell>
          <cell r="C3025" t="str">
            <v>Lebanon</v>
          </cell>
        </row>
        <row r="3026">
          <cell r="B3026" t="str">
            <v>..</v>
          </cell>
          <cell r="C3026" t="str">
            <v>Lebanon</v>
          </cell>
        </row>
        <row r="3027">
          <cell r="B3027" t="e">
            <v>#VALUE!</v>
          </cell>
          <cell r="C3027" t="str">
            <v>Lebanon</v>
          </cell>
        </row>
        <row r="3028">
          <cell r="B3028" t="e">
            <v>#VALUE!</v>
          </cell>
          <cell r="C3028" t="str">
            <v>Lebanon</v>
          </cell>
        </row>
        <row r="3029">
          <cell r="B3029" t="e">
            <v>#VALUE!</v>
          </cell>
          <cell r="C3029" t="str">
            <v>Lebanon</v>
          </cell>
        </row>
        <row r="3030">
          <cell r="B3030" t="e">
            <v>#VALUE!</v>
          </cell>
          <cell r="C3030" t="str">
            <v>Lebanon</v>
          </cell>
        </row>
        <row r="3031">
          <cell r="B3031">
            <v>0.71087734143506731</v>
          </cell>
          <cell r="C3031" t="str">
            <v>Lebanon</v>
          </cell>
        </row>
        <row r="3032">
          <cell r="B3032">
            <v>0.71648923203876902</v>
          </cell>
          <cell r="C3032" t="str">
            <v>Lebanon</v>
          </cell>
        </row>
        <row r="3033">
          <cell r="B3033">
            <v>0.72210112264247073</v>
          </cell>
          <cell r="C3033" t="str">
            <v>Lebanon</v>
          </cell>
        </row>
        <row r="3034">
          <cell r="B3034">
            <v>0.72771301324617244</v>
          </cell>
          <cell r="C3034" t="str">
            <v>Lebanon</v>
          </cell>
        </row>
        <row r="3035">
          <cell r="B3035">
            <v>0.73332490384987425</v>
          </cell>
          <cell r="C3035" t="str">
            <v>Lebanon</v>
          </cell>
        </row>
        <row r="3036">
          <cell r="B3036">
            <v>9326056.5631692</v>
          </cell>
          <cell r="C3036" t="str">
            <v>Saint Kitts and Nevis</v>
          </cell>
        </row>
        <row r="3037">
          <cell r="B3037" t="e">
            <v>#VALUE!</v>
          </cell>
          <cell r="C3037" t="str">
            <v>Saint Kitts and Nevis</v>
          </cell>
        </row>
        <row r="3038">
          <cell r="B3038" t="str">
            <v>Malawi</v>
          </cell>
          <cell r="C3038" t="str">
            <v>Saint Kitts and Nevis</v>
          </cell>
        </row>
        <row r="3039">
          <cell r="B3039">
            <v>9326056.5631692</v>
          </cell>
          <cell r="C3039" t="str">
            <v>Saint Kitts and Nevis</v>
          </cell>
        </row>
        <row r="3040">
          <cell r="B3040" t="e">
            <v>#VALUE!</v>
          </cell>
          <cell r="C3040" t="str">
            <v>Saint Kitts and Nevis</v>
          </cell>
        </row>
        <row r="3041">
          <cell r="B3041">
            <v>0</v>
          </cell>
          <cell r="C3041" t="str">
            <v>Saint Kitts and Nevis</v>
          </cell>
        </row>
        <row r="3042">
          <cell r="B3042" t="e">
            <v>#VALUE!</v>
          </cell>
          <cell r="C3042" t="str">
            <v>Saint Kitts and Nevis</v>
          </cell>
        </row>
        <row r="3043">
          <cell r="B3043" t="e">
            <v>#VALUE!</v>
          </cell>
          <cell r="C3043" t="str">
            <v>Saint Kitts and Nevis</v>
          </cell>
        </row>
        <row r="3044">
          <cell r="B3044" t="e">
            <v>#VALUE!</v>
          </cell>
          <cell r="C3044" t="str">
            <v>Saint Kitts and Nevis</v>
          </cell>
        </row>
        <row r="3045">
          <cell r="B3045" t="e">
            <v>#VALUE!</v>
          </cell>
          <cell r="C3045" t="str">
            <v>Saint Kitts and Nevis</v>
          </cell>
        </row>
        <row r="3046">
          <cell r="B3046" t="str">
            <v>..</v>
          </cell>
          <cell r="C3046" t="str">
            <v>Saint Kitts and Nevis</v>
          </cell>
        </row>
        <row r="3047">
          <cell r="B3047" t="e">
            <v>#VALUE!</v>
          </cell>
          <cell r="C3047" t="str">
            <v>Saint Kitts and Nevis</v>
          </cell>
        </row>
        <row r="3048">
          <cell r="B3048" t="e">
            <v>#VALUE!</v>
          </cell>
          <cell r="C3048" t="str">
            <v>Saint Kitts and Nevis</v>
          </cell>
        </row>
        <row r="3049">
          <cell r="B3049" t="e">
            <v>#VALUE!</v>
          </cell>
          <cell r="C3049" t="str">
            <v>Saint Kitts and Nevis</v>
          </cell>
        </row>
        <row r="3050">
          <cell r="B3050" t="e">
            <v>#VALUE!</v>
          </cell>
          <cell r="C3050" t="str">
            <v>Saint Kitts and Nevis</v>
          </cell>
        </row>
        <row r="3051">
          <cell r="B3051" t="e">
            <v>#VALUE!</v>
          </cell>
          <cell r="C3051" t="str">
            <v>Saint Kitts and Nevis</v>
          </cell>
        </row>
        <row r="3052">
          <cell r="B3052" t="e">
            <v>#VALUE!</v>
          </cell>
          <cell r="C3052" t="str">
            <v>Saint Kitts and Nevis</v>
          </cell>
        </row>
        <row r="3053">
          <cell r="B3053" t="e">
            <v>#VALUE!</v>
          </cell>
          <cell r="C3053" t="str">
            <v>Saint Kitts and Nevis</v>
          </cell>
        </row>
        <row r="3054">
          <cell r="B3054" t="e">
            <v>#VALUE!</v>
          </cell>
          <cell r="C3054" t="str">
            <v>Saint Kitts and Nevis</v>
          </cell>
        </row>
        <row r="3055">
          <cell r="B3055" t="e">
            <v>#VALUE!</v>
          </cell>
          <cell r="C3055" t="str">
            <v>Saint Kitts and Nevis</v>
          </cell>
        </row>
        <row r="3056">
          <cell r="B3056" t="str">
            <v>..</v>
          </cell>
          <cell r="C3056" t="str">
            <v>Saint Kitts and Nevis</v>
          </cell>
        </row>
        <row r="3057">
          <cell r="B3057" t="e">
            <v>#VALUE!</v>
          </cell>
          <cell r="C3057" t="str">
            <v>Saint Kitts and Nevis</v>
          </cell>
        </row>
        <row r="3058">
          <cell r="B3058" t="e">
            <v>#VALUE!</v>
          </cell>
          <cell r="C3058" t="str">
            <v>Saint Kitts and Nevis</v>
          </cell>
        </row>
        <row r="3059">
          <cell r="B3059" t="e">
            <v>#VALUE!</v>
          </cell>
          <cell r="C3059" t="str">
            <v>Saint Kitts and Nevis</v>
          </cell>
        </row>
        <row r="3060">
          <cell r="B3060" t="e">
            <v>#VALUE!</v>
          </cell>
          <cell r="C3060" t="str">
            <v>Saint Kitts and Nevis</v>
          </cell>
        </row>
        <row r="3061">
          <cell r="B3061" t="e">
            <v>#VALUE!</v>
          </cell>
          <cell r="C3061" t="str">
            <v>Saint Kitts and Nevis</v>
          </cell>
        </row>
        <row r="3062">
          <cell r="B3062" t="e">
            <v>#VALUE!</v>
          </cell>
          <cell r="C3062" t="str">
            <v>Saint Kitts and Nevis</v>
          </cell>
        </row>
        <row r="3063">
          <cell r="B3063" t="e">
            <v>#VALUE!</v>
          </cell>
          <cell r="C3063" t="str">
            <v>Saint Kitts and Nevis</v>
          </cell>
        </row>
        <row r="3064">
          <cell r="B3064" t="e">
            <v>#VALUE!</v>
          </cell>
          <cell r="C3064" t="str">
            <v>Saint Kitts and Nevis</v>
          </cell>
        </row>
        <row r="3065">
          <cell r="B3065" t="e">
            <v>#VALUE!</v>
          </cell>
          <cell r="C3065" t="str">
            <v>Saint Kitts and Nevis</v>
          </cell>
        </row>
        <row r="3066">
          <cell r="B3066" t="str">
            <v>..</v>
          </cell>
          <cell r="C3066" t="str">
            <v>Saint Kitts and Nevis</v>
          </cell>
        </row>
        <row r="3067">
          <cell r="B3067" t="e">
            <v>#VALUE!</v>
          </cell>
          <cell r="C3067" t="str">
            <v>Saint Kitts and Nevis</v>
          </cell>
        </row>
        <row r="3068">
          <cell r="B3068" t="e">
            <v>#VALUE!</v>
          </cell>
          <cell r="C3068" t="str">
            <v>Saint Kitts and Nevis</v>
          </cell>
        </row>
        <row r="3069">
          <cell r="B3069" t="e">
            <v>#VALUE!</v>
          </cell>
          <cell r="C3069" t="str">
            <v>Saint Kitts and Nevis</v>
          </cell>
        </row>
        <row r="3070">
          <cell r="B3070" t="e">
            <v>#VALUE!</v>
          </cell>
          <cell r="C3070" t="str">
            <v>Saint Kitts and Nevis</v>
          </cell>
        </row>
        <row r="3071">
          <cell r="B3071" t="str">
            <v>..</v>
          </cell>
          <cell r="C3071" t="str">
            <v>Saint Kitts and Nevis</v>
          </cell>
        </row>
        <row r="3072">
          <cell r="B3072" t="e">
            <v>#VALUE!</v>
          </cell>
          <cell r="C3072" t="str">
            <v>Saint Kitts and Nevis</v>
          </cell>
        </row>
        <row r="3073">
          <cell r="B3073" t="e">
            <v>#VALUE!</v>
          </cell>
          <cell r="C3073" t="str">
            <v>Saint Kitts and Nevis</v>
          </cell>
        </row>
        <row r="3074">
          <cell r="B3074" t="e">
            <v>#VALUE!</v>
          </cell>
          <cell r="C3074" t="str">
            <v>Saint Kitts and Nevis</v>
          </cell>
        </row>
        <row r="3075">
          <cell r="B3075" t="str">
            <v>..</v>
          </cell>
          <cell r="C3075" t="str">
            <v>Saint Kitts and Nevis</v>
          </cell>
        </row>
        <row r="3076">
          <cell r="B3076">
            <v>68711525.607829899</v>
          </cell>
          <cell r="C3076" t="str">
            <v>Venezuela (Bolivarian Republic of)</v>
          </cell>
        </row>
        <row r="3077">
          <cell r="B3077">
            <v>0.6164739993930537</v>
          </cell>
          <cell r="C3077" t="str">
            <v>Venezuela (Bolivarian Republic of)</v>
          </cell>
        </row>
        <row r="3078">
          <cell r="B3078" t="str">
            <v>Malaysia</v>
          </cell>
          <cell r="C3078" t="str">
            <v>Venezuela (Bolivarian Republic of)</v>
          </cell>
        </row>
        <row r="3079">
          <cell r="B3079">
            <v>68711525.607829899</v>
          </cell>
          <cell r="C3079" t="str">
            <v>Venezuela (Bolivarian Republic of)</v>
          </cell>
        </row>
        <row r="3080">
          <cell r="B3080">
            <v>0.61850204228089978</v>
          </cell>
          <cell r="C3080" t="str">
            <v>Venezuela (Bolivarian Republic of)</v>
          </cell>
        </row>
        <row r="3081">
          <cell r="B3081">
            <v>0</v>
          </cell>
          <cell r="C3081" t="str">
            <v>Venezuela (Bolivarian Republic of)</v>
          </cell>
        </row>
        <row r="3082">
          <cell r="B3082">
            <v>0.61985407087279709</v>
          </cell>
          <cell r="C3082" t="str">
            <v>Venezuela (Bolivarian Republic of)</v>
          </cell>
        </row>
        <row r="3083">
          <cell r="B3083">
            <v>0.62053008516874564</v>
          </cell>
          <cell r="C3083" t="str">
            <v>Venezuela (Bolivarian Republic of)</v>
          </cell>
        </row>
        <row r="3084">
          <cell r="B3084">
            <v>0.62120609946469441</v>
          </cell>
          <cell r="C3084" t="str">
            <v>Venezuela (Bolivarian Republic of)</v>
          </cell>
        </row>
        <row r="3085">
          <cell r="B3085">
            <v>0.62188211376064295</v>
          </cell>
          <cell r="C3085" t="str">
            <v>Venezuela (Bolivarian Republic of)</v>
          </cell>
        </row>
        <row r="3086">
          <cell r="B3086">
            <v>0.62255812805659161</v>
          </cell>
          <cell r="C3086" t="str">
            <v>Venezuela (Bolivarian Republic of)</v>
          </cell>
        </row>
        <row r="3087">
          <cell r="B3087">
            <v>0.62323414235254027</v>
          </cell>
          <cell r="C3087" t="str">
            <v>Venezuela (Bolivarian Republic of)</v>
          </cell>
        </row>
        <row r="3088">
          <cell r="B3088">
            <v>0.62391015664848892</v>
          </cell>
          <cell r="C3088" t="str">
            <v>Venezuela (Bolivarian Republic of)</v>
          </cell>
        </row>
        <row r="3089">
          <cell r="B3089">
            <v>0.62458617094443758</v>
          </cell>
          <cell r="C3089" t="str">
            <v>Venezuela (Bolivarian Republic of)</v>
          </cell>
        </row>
        <row r="3090">
          <cell r="B3090">
            <v>0.62526218524038624</v>
          </cell>
          <cell r="C3090" t="str">
            <v>Venezuela (Bolivarian Republic of)</v>
          </cell>
        </row>
        <row r="3091">
          <cell r="B3091">
            <v>0.62593819953633489</v>
          </cell>
          <cell r="C3091" t="str">
            <v>Venezuela (Bolivarian Republic of)</v>
          </cell>
        </row>
        <row r="3092">
          <cell r="B3092">
            <v>0.62661421383228355</v>
          </cell>
          <cell r="C3092" t="str">
            <v>Venezuela (Bolivarian Republic of)</v>
          </cell>
        </row>
        <row r="3093">
          <cell r="B3093">
            <v>0.62729022812823221</v>
          </cell>
          <cell r="C3093" t="str">
            <v>Venezuela (Bolivarian Republic of)</v>
          </cell>
        </row>
        <row r="3094">
          <cell r="B3094">
            <v>0.62796624242418086</v>
          </cell>
          <cell r="C3094" t="str">
            <v>Venezuela (Bolivarian Republic of)</v>
          </cell>
        </row>
        <row r="3095">
          <cell r="B3095">
            <v>0.62864225672012952</v>
          </cell>
          <cell r="C3095" t="str">
            <v>Venezuela (Bolivarian Republic of)</v>
          </cell>
        </row>
        <row r="3096">
          <cell r="B3096">
            <v>0.62931827101607807</v>
          </cell>
          <cell r="C3096" t="str">
            <v>Venezuela (Bolivarian Republic of)</v>
          </cell>
        </row>
        <row r="3097">
          <cell r="B3097">
            <v>0.63195978062318736</v>
          </cell>
          <cell r="C3097" t="str">
            <v>Venezuela (Bolivarian Republic of)</v>
          </cell>
        </row>
        <row r="3098">
          <cell r="B3098">
            <v>0.63460129023029666</v>
          </cell>
          <cell r="C3098" t="str">
            <v>Venezuela (Bolivarian Republic of)</v>
          </cell>
        </row>
        <row r="3099">
          <cell r="B3099">
            <v>0.63724279983740595</v>
          </cell>
          <cell r="C3099" t="str">
            <v>Venezuela (Bolivarian Republic of)</v>
          </cell>
        </row>
        <row r="3100">
          <cell r="B3100">
            <v>0.63988430944451524</v>
          </cell>
          <cell r="C3100" t="str">
            <v>Venezuela (Bolivarian Republic of)</v>
          </cell>
        </row>
        <row r="3101">
          <cell r="B3101">
            <v>0.64252581905162454</v>
          </cell>
          <cell r="C3101" t="str">
            <v>Venezuela (Bolivarian Republic of)</v>
          </cell>
        </row>
        <row r="3102">
          <cell r="B3102">
            <v>0.64516732865873383</v>
          </cell>
          <cell r="C3102" t="str">
            <v>Venezuela (Bolivarian Republic of)</v>
          </cell>
        </row>
        <row r="3103">
          <cell r="B3103">
            <v>0.64780883826584312</v>
          </cell>
          <cell r="C3103" t="str">
            <v>Venezuela (Bolivarian Republic of)</v>
          </cell>
        </row>
        <row r="3104">
          <cell r="B3104">
            <v>0.65045034787295242</v>
          </cell>
          <cell r="C3104" t="str">
            <v>Venezuela (Bolivarian Republic of)</v>
          </cell>
        </row>
        <row r="3105">
          <cell r="B3105">
            <v>0.65309185748006171</v>
          </cell>
          <cell r="C3105" t="str">
            <v>Venezuela (Bolivarian Republic of)</v>
          </cell>
        </row>
        <row r="3106">
          <cell r="B3106">
            <v>0.655733367087171</v>
          </cell>
          <cell r="C3106" t="str">
            <v>Venezuela (Bolivarian Republic of)</v>
          </cell>
        </row>
        <row r="3107">
          <cell r="B3107">
            <v>0.66299028899461243</v>
          </cell>
          <cell r="C3107" t="str">
            <v>Venezuela (Bolivarian Republic of)</v>
          </cell>
        </row>
        <row r="3108">
          <cell r="B3108">
            <v>0.67024721090205386</v>
          </cell>
          <cell r="C3108" t="str">
            <v>Venezuela (Bolivarian Republic of)</v>
          </cell>
        </row>
        <row r="3109">
          <cell r="B3109">
            <v>0.67750413280949529</v>
          </cell>
          <cell r="C3109" t="str">
            <v>Venezuela (Bolivarian Republic of)</v>
          </cell>
        </row>
        <row r="3110">
          <cell r="B3110">
            <v>0.68476105471693671</v>
          </cell>
          <cell r="C3110" t="str">
            <v>Venezuela (Bolivarian Republic of)</v>
          </cell>
        </row>
        <row r="3111">
          <cell r="B3111">
            <v>0.69201797662437792</v>
          </cell>
          <cell r="C3111" t="str">
            <v>Venezuela (Bolivarian Republic of)</v>
          </cell>
        </row>
        <row r="3112">
          <cell r="B3112">
            <v>0.70199637418238536</v>
          </cell>
          <cell r="C3112" t="str">
            <v>Venezuela (Bolivarian Republic of)</v>
          </cell>
        </row>
        <row r="3113">
          <cell r="B3113">
            <v>0.71197477174039281</v>
          </cell>
          <cell r="C3113" t="str">
            <v>Venezuela (Bolivarian Republic of)</v>
          </cell>
        </row>
        <row r="3114">
          <cell r="B3114">
            <v>0.72195316929840025</v>
          </cell>
          <cell r="C3114" t="str">
            <v>Venezuela (Bolivarian Republic of)</v>
          </cell>
        </row>
        <row r="3115">
          <cell r="B3115">
            <v>0.73193156685640781</v>
          </cell>
          <cell r="C3115" t="str">
            <v>Venezuela (Bolivarian Republic of)</v>
          </cell>
        </row>
        <row r="3116">
          <cell r="B3116">
            <v>33044467.514375001</v>
          </cell>
          <cell r="C3116" t="str">
            <v>Bosnia and Herzegovina</v>
          </cell>
        </row>
        <row r="3117">
          <cell r="B3117" t="e">
            <v>#VALUE!</v>
          </cell>
          <cell r="C3117" t="str">
            <v>Bosnia and Herzegovina</v>
          </cell>
        </row>
        <row r="3118">
          <cell r="B3118" t="str">
            <v>Mali</v>
          </cell>
          <cell r="C3118" t="str">
            <v>Bosnia and Herzegovina</v>
          </cell>
        </row>
        <row r="3119">
          <cell r="B3119">
            <v>33044467.514375001</v>
          </cell>
          <cell r="C3119" t="str">
            <v>Bosnia and Herzegovina</v>
          </cell>
        </row>
        <row r="3120">
          <cell r="B3120" t="e">
            <v>#VALUE!</v>
          </cell>
          <cell r="C3120" t="str">
            <v>Bosnia and Herzegovina</v>
          </cell>
        </row>
        <row r="3121">
          <cell r="B3121">
            <v>0</v>
          </cell>
          <cell r="C3121" t="str">
            <v>Bosnia and Herzegovina</v>
          </cell>
        </row>
        <row r="3122">
          <cell r="B3122" t="e">
            <v>#VALUE!</v>
          </cell>
          <cell r="C3122" t="str">
            <v>Bosnia and Herzegovina</v>
          </cell>
        </row>
        <row r="3123">
          <cell r="B3123" t="e">
            <v>#VALUE!</v>
          </cell>
          <cell r="C3123" t="str">
            <v>Bosnia and Herzegovina</v>
          </cell>
        </row>
        <row r="3124">
          <cell r="B3124" t="e">
            <v>#VALUE!</v>
          </cell>
          <cell r="C3124" t="str">
            <v>Bosnia and Herzegovina</v>
          </cell>
        </row>
        <row r="3125">
          <cell r="B3125" t="e">
            <v>#VALUE!</v>
          </cell>
          <cell r="C3125" t="str">
            <v>Bosnia and Herzegovina</v>
          </cell>
        </row>
        <row r="3126">
          <cell r="B3126" t="str">
            <v>..</v>
          </cell>
          <cell r="C3126" t="str">
            <v>Bosnia and Herzegovina</v>
          </cell>
        </row>
        <row r="3127">
          <cell r="B3127" t="e">
            <v>#VALUE!</v>
          </cell>
          <cell r="C3127" t="str">
            <v>Bosnia and Herzegovina</v>
          </cell>
        </row>
        <row r="3128">
          <cell r="B3128" t="e">
            <v>#VALUE!</v>
          </cell>
          <cell r="C3128" t="str">
            <v>Bosnia and Herzegovina</v>
          </cell>
        </row>
        <row r="3129">
          <cell r="B3129" t="e">
            <v>#VALUE!</v>
          </cell>
          <cell r="C3129" t="str">
            <v>Bosnia and Herzegovina</v>
          </cell>
        </row>
        <row r="3130">
          <cell r="B3130" t="e">
            <v>#VALUE!</v>
          </cell>
          <cell r="C3130" t="str">
            <v>Bosnia and Herzegovina</v>
          </cell>
        </row>
        <row r="3131">
          <cell r="B3131" t="e">
            <v>#VALUE!</v>
          </cell>
          <cell r="C3131" t="str">
            <v>Bosnia and Herzegovina</v>
          </cell>
        </row>
        <row r="3132">
          <cell r="B3132" t="e">
            <v>#VALUE!</v>
          </cell>
          <cell r="C3132" t="str">
            <v>Bosnia and Herzegovina</v>
          </cell>
        </row>
        <row r="3133">
          <cell r="B3133" t="e">
            <v>#VALUE!</v>
          </cell>
          <cell r="C3133" t="str">
            <v>Bosnia and Herzegovina</v>
          </cell>
        </row>
        <row r="3134">
          <cell r="B3134" t="e">
            <v>#VALUE!</v>
          </cell>
          <cell r="C3134" t="str">
            <v>Bosnia and Herzegovina</v>
          </cell>
        </row>
        <row r="3135">
          <cell r="B3135" t="e">
            <v>#VALUE!</v>
          </cell>
          <cell r="C3135" t="str">
            <v>Bosnia and Herzegovina</v>
          </cell>
        </row>
        <row r="3136">
          <cell r="B3136" t="str">
            <v>..</v>
          </cell>
          <cell r="C3136" t="str">
            <v>Bosnia and Herzegovina</v>
          </cell>
        </row>
        <row r="3137">
          <cell r="B3137" t="e">
            <v>#VALUE!</v>
          </cell>
          <cell r="C3137" t="str">
            <v>Bosnia and Herzegovina</v>
          </cell>
        </row>
        <row r="3138">
          <cell r="B3138" t="e">
            <v>#VALUE!</v>
          </cell>
          <cell r="C3138" t="str">
            <v>Bosnia and Herzegovina</v>
          </cell>
        </row>
        <row r="3139">
          <cell r="B3139" t="e">
            <v>#VALUE!</v>
          </cell>
          <cell r="C3139" t="str">
            <v>Bosnia and Herzegovina</v>
          </cell>
        </row>
        <row r="3140">
          <cell r="B3140" t="e">
            <v>#VALUE!</v>
          </cell>
          <cell r="C3140" t="str">
            <v>Bosnia and Herzegovina</v>
          </cell>
        </row>
        <row r="3141">
          <cell r="B3141" t="e">
            <v>#VALUE!</v>
          </cell>
          <cell r="C3141" t="str">
            <v>Bosnia and Herzegovina</v>
          </cell>
        </row>
        <row r="3142">
          <cell r="B3142" t="e">
            <v>#VALUE!</v>
          </cell>
          <cell r="C3142" t="str">
            <v>Bosnia and Herzegovina</v>
          </cell>
        </row>
        <row r="3143">
          <cell r="B3143" t="e">
            <v>#VALUE!</v>
          </cell>
          <cell r="C3143" t="str">
            <v>Bosnia and Herzegovina</v>
          </cell>
        </row>
        <row r="3144">
          <cell r="B3144" t="e">
            <v>#VALUE!</v>
          </cell>
          <cell r="C3144" t="str">
            <v>Bosnia and Herzegovina</v>
          </cell>
        </row>
        <row r="3145">
          <cell r="B3145" t="e">
            <v>#VALUE!</v>
          </cell>
          <cell r="C3145" t="str">
            <v>Bosnia and Herzegovina</v>
          </cell>
        </row>
        <row r="3146">
          <cell r="B3146" t="str">
            <v>..</v>
          </cell>
          <cell r="C3146" t="str">
            <v>Bosnia and Herzegovina</v>
          </cell>
        </row>
        <row r="3147">
          <cell r="B3147" t="e">
            <v>#VALUE!</v>
          </cell>
          <cell r="C3147" t="str">
            <v>Bosnia and Herzegovina</v>
          </cell>
        </row>
        <row r="3148">
          <cell r="B3148" t="e">
            <v>#VALUE!</v>
          </cell>
          <cell r="C3148" t="str">
            <v>Bosnia and Herzegovina</v>
          </cell>
        </row>
        <row r="3149">
          <cell r="B3149" t="e">
            <v>#VALUE!</v>
          </cell>
          <cell r="C3149" t="str">
            <v>Bosnia and Herzegovina</v>
          </cell>
        </row>
        <row r="3150">
          <cell r="B3150" t="e">
            <v>#VALUE!</v>
          </cell>
          <cell r="C3150" t="str">
            <v>Bosnia and Herzegovina</v>
          </cell>
        </row>
        <row r="3151">
          <cell r="B3151">
            <v>0.71681137837523534</v>
          </cell>
          <cell r="C3151" t="str">
            <v>Bosnia and Herzegovina</v>
          </cell>
        </row>
        <row r="3152">
          <cell r="B3152">
            <v>0.72012755175979337</v>
          </cell>
          <cell r="C3152" t="str">
            <v>Bosnia and Herzegovina</v>
          </cell>
        </row>
        <row r="3153">
          <cell r="B3153">
            <v>0.7234437251443514</v>
          </cell>
          <cell r="C3153" t="str">
            <v>Bosnia and Herzegovina</v>
          </cell>
        </row>
        <row r="3154">
          <cell r="B3154">
            <v>0.72675989852890943</v>
          </cell>
          <cell r="C3154" t="str">
            <v>Bosnia and Herzegovina</v>
          </cell>
        </row>
        <row r="3155">
          <cell r="B3155">
            <v>0.73007607191346735</v>
          </cell>
          <cell r="C3155" t="str">
            <v>Bosnia and Herzegovina</v>
          </cell>
        </row>
        <row r="3156">
          <cell r="B3156">
            <v>17182352.013263602</v>
          </cell>
          <cell r="C3156" t="str">
            <v>Georgia</v>
          </cell>
        </row>
        <row r="3157">
          <cell r="B3157" t="e">
            <v>#VALUE!</v>
          </cell>
          <cell r="C3157" t="str">
            <v>Georgia</v>
          </cell>
        </row>
        <row r="3158">
          <cell r="B3158" t="str">
            <v>Mauritania</v>
          </cell>
          <cell r="C3158" t="str">
            <v>Georgia</v>
          </cell>
        </row>
        <row r="3159">
          <cell r="B3159">
            <v>17182352.013263602</v>
          </cell>
          <cell r="C3159" t="str">
            <v>Georgia</v>
          </cell>
        </row>
        <row r="3160">
          <cell r="B3160" t="e">
            <v>#VALUE!</v>
          </cell>
          <cell r="C3160" t="str">
            <v>Georgia</v>
          </cell>
        </row>
        <row r="3161">
          <cell r="B3161">
            <v>0</v>
          </cell>
          <cell r="C3161" t="str">
            <v>Georgia</v>
          </cell>
        </row>
        <row r="3162">
          <cell r="B3162" t="e">
            <v>#VALUE!</v>
          </cell>
          <cell r="C3162" t="str">
            <v>Georgia</v>
          </cell>
        </row>
        <row r="3163">
          <cell r="B3163" t="e">
            <v>#VALUE!</v>
          </cell>
          <cell r="C3163" t="str">
            <v>Georgia</v>
          </cell>
        </row>
        <row r="3164">
          <cell r="B3164" t="e">
            <v>#VALUE!</v>
          </cell>
          <cell r="C3164" t="str">
            <v>Georgia</v>
          </cell>
        </row>
        <row r="3165">
          <cell r="B3165" t="e">
            <v>#VALUE!</v>
          </cell>
          <cell r="C3165" t="str">
            <v>Georgia</v>
          </cell>
        </row>
        <row r="3166">
          <cell r="B3166" t="str">
            <v>..</v>
          </cell>
          <cell r="C3166" t="str">
            <v>Georgia</v>
          </cell>
        </row>
        <row r="3167">
          <cell r="B3167" t="e">
            <v>#VALUE!</v>
          </cell>
          <cell r="C3167" t="str">
            <v>Georgia</v>
          </cell>
        </row>
        <row r="3168">
          <cell r="B3168" t="e">
            <v>#VALUE!</v>
          </cell>
          <cell r="C3168" t="str">
            <v>Georgia</v>
          </cell>
        </row>
        <row r="3169">
          <cell r="B3169" t="e">
            <v>#VALUE!</v>
          </cell>
          <cell r="C3169" t="str">
            <v>Georgia</v>
          </cell>
        </row>
        <row r="3170">
          <cell r="B3170" t="e">
            <v>#VALUE!</v>
          </cell>
          <cell r="C3170" t="str">
            <v>Georgia</v>
          </cell>
        </row>
        <row r="3171">
          <cell r="B3171" t="e">
            <v>#VALUE!</v>
          </cell>
          <cell r="C3171" t="str">
            <v>Georgia</v>
          </cell>
        </row>
        <row r="3172">
          <cell r="B3172" t="e">
            <v>#VALUE!</v>
          </cell>
          <cell r="C3172" t="str">
            <v>Georgia</v>
          </cell>
        </row>
        <row r="3173">
          <cell r="B3173" t="e">
            <v>#VALUE!</v>
          </cell>
          <cell r="C3173" t="str">
            <v>Georgia</v>
          </cell>
        </row>
        <row r="3174">
          <cell r="B3174" t="e">
            <v>#VALUE!</v>
          </cell>
          <cell r="C3174" t="str">
            <v>Georgia</v>
          </cell>
        </row>
        <row r="3175">
          <cell r="B3175" t="e">
            <v>#VALUE!</v>
          </cell>
          <cell r="C3175" t="str">
            <v>Georgia</v>
          </cell>
        </row>
        <row r="3176">
          <cell r="B3176" t="str">
            <v>..</v>
          </cell>
          <cell r="C3176" t="str">
            <v>Georgia</v>
          </cell>
        </row>
        <row r="3177">
          <cell r="B3177" t="e">
            <v>#VALUE!</v>
          </cell>
          <cell r="C3177" t="str">
            <v>Georgia</v>
          </cell>
        </row>
        <row r="3178">
          <cell r="B3178" t="e">
            <v>#VALUE!</v>
          </cell>
          <cell r="C3178" t="str">
            <v>Georgia</v>
          </cell>
        </row>
        <row r="3179">
          <cell r="B3179" t="e">
            <v>#VALUE!</v>
          </cell>
          <cell r="C3179" t="str">
            <v>Georgia</v>
          </cell>
        </row>
        <row r="3180">
          <cell r="B3180" t="e">
            <v>#VALUE!</v>
          </cell>
          <cell r="C3180" t="str">
            <v>Georgia</v>
          </cell>
        </row>
        <row r="3181">
          <cell r="B3181" t="e">
            <v>#VALUE!</v>
          </cell>
          <cell r="C3181" t="str">
            <v>Georgia</v>
          </cell>
        </row>
        <row r="3182">
          <cell r="B3182" t="e">
            <v>#VALUE!</v>
          </cell>
          <cell r="C3182" t="str">
            <v>Georgia</v>
          </cell>
        </row>
        <row r="3183">
          <cell r="B3183" t="e">
            <v>#VALUE!</v>
          </cell>
          <cell r="C3183" t="str">
            <v>Georgia</v>
          </cell>
        </row>
        <row r="3184">
          <cell r="B3184" t="e">
            <v>#VALUE!</v>
          </cell>
          <cell r="C3184" t="str">
            <v>Georgia</v>
          </cell>
        </row>
        <row r="3185">
          <cell r="B3185" t="e">
            <v>#VALUE!</v>
          </cell>
          <cell r="C3185" t="str">
            <v>Georgia</v>
          </cell>
        </row>
        <row r="3186">
          <cell r="B3186" t="str">
            <v>..</v>
          </cell>
          <cell r="C3186" t="str">
            <v>Georgia</v>
          </cell>
        </row>
        <row r="3187">
          <cell r="B3187" t="e">
            <v>#VALUE!</v>
          </cell>
          <cell r="C3187" t="str">
            <v>Georgia</v>
          </cell>
        </row>
        <row r="3188">
          <cell r="B3188" t="e">
            <v>#VALUE!</v>
          </cell>
          <cell r="C3188" t="str">
            <v>Georgia</v>
          </cell>
        </row>
        <row r="3189">
          <cell r="B3189" t="e">
            <v>#VALUE!</v>
          </cell>
          <cell r="C3189" t="str">
            <v>Georgia</v>
          </cell>
        </row>
        <row r="3190">
          <cell r="B3190" t="e">
            <v>#VALUE!</v>
          </cell>
          <cell r="C3190" t="str">
            <v>Georgia</v>
          </cell>
        </row>
        <row r="3191">
          <cell r="B3191">
            <v>0.70698716202662737</v>
          </cell>
          <cell r="C3191" t="str">
            <v>Georgia</v>
          </cell>
        </row>
        <row r="3192">
          <cell r="B3192">
            <v>0.7112815132059721</v>
          </cell>
          <cell r="C3192" t="str">
            <v>Georgia</v>
          </cell>
        </row>
        <row r="3193">
          <cell r="B3193">
            <v>0.71557586438531684</v>
          </cell>
          <cell r="C3193" t="str">
            <v>Georgia</v>
          </cell>
        </row>
        <row r="3194">
          <cell r="B3194">
            <v>0.71987021556466158</v>
          </cell>
          <cell r="C3194" t="str">
            <v>Georgia</v>
          </cell>
        </row>
        <row r="3195">
          <cell r="B3195">
            <v>0.72416456674400642</v>
          </cell>
          <cell r="C3195" t="str">
            <v>Georgia</v>
          </cell>
        </row>
        <row r="3196">
          <cell r="B3196">
            <v>717417.62413043098</v>
          </cell>
          <cell r="C3196" t="str">
            <v>Ukraine</v>
          </cell>
        </row>
        <row r="3197">
          <cell r="B3197" t="e">
            <v>#VALUE!</v>
          </cell>
          <cell r="C3197" t="str">
            <v>Ukraine</v>
          </cell>
        </row>
        <row r="3198">
          <cell r="B3198" t="str">
            <v>Mauritius</v>
          </cell>
          <cell r="C3198" t="str">
            <v>Ukraine</v>
          </cell>
        </row>
        <row r="3199">
          <cell r="B3199">
            <v>717417.62413043098</v>
          </cell>
          <cell r="C3199" t="str">
            <v>Ukraine</v>
          </cell>
        </row>
        <row r="3200">
          <cell r="B3200" t="e">
            <v>#VALUE!</v>
          </cell>
          <cell r="C3200" t="str">
            <v>Ukraine</v>
          </cell>
        </row>
        <row r="3201">
          <cell r="B3201">
            <v>0</v>
          </cell>
          <cell r="C3201" t="str">
            <v>Ukraine</v>
          </cell>
        </row>
        <row r="3202">
          <cell r="B3202" t="e">
            <v>#VALUE!</v>
          </cell>
          <cell r="C3202" t="str">
            <v>Ukraine</v>
          </cell>
        </row>
        <row r="3203">
          <cell r="B3203" t="e">
            <v>#VALUE!</v>
          </cell>
          <cell r="C3203" t="str">
            <v>Ukraine</v>
          </cell>
        </row>
        <row r="3204">
          <cell r="B3204" t="e">
            <v>#VALUE!</v>
          </cell>
          <cell r="C3204" t="str">
            <v>Ukraine</v>
          </cell>
        </row>
        <row r="3205">
          <cell r="B3205" t="e">
            <v>#VALUE!</v>
          </cell>
          <cell r="C3205" t="str">
            <v>Ukraine</v>
          </cell>
        </row>
        <row r="3206">
          <cell r="B3206" t="str">
            <v>..</v>
          </cell>
          <cell r="C3206" t="str">
            <v>Ukraine</v>
          </cell>
        </row>
        <row r="3207">
          <cell r="B3207" t="e">
            <v>#VALUE!</v>
          </cell>
          <cell r="C3207" t="str">
            <v>Ukraine</v>
          </cell>
        </row>
        <row r="3208">
          <cell r="B3208" t="e">
            <v>#VALUE!</v>
          </cell>
          <cell r="C3208" t="str">
            <v>Ukraine</v>
          </cell>
        </row>
        <row r="3209">
          <cell r="B3209" t="e">
            <v>#VALUE!</v>
          </cell>
          <cell r="C3209" t="str">
            <v>Ukraine</v>
          </cell>
        </row>
        <row r="3210">
          <cell r="B3210" t="e">
            <v>#VALUE!</v>
          </cell>
          <cell r="C3210" t="str">
            <v>Ukraine</v>
          </cell>
        </row>
        <row r="3211">
          <cell r="B3211" t="e">
            <v>#VALUE!</v>
          </cell>
          <cell r="C3211" t="str">
            <v>Ukraine</v>
          </cell>
        </row>
        <row r="3212">
          <cell r="B3212" t="e">
            <v>#VALUE!</v>
          </cell>
          <cell r="C3212" t="str">
            <v>Ukraine</v>
          </cell>
        </row>
        <row r="3213">
          <cell r="B3213" t="e">
            <v>#VALUE!</v>
          </cell>
          <cell r="C3213" t="str">
            <v>Ukraine</v>
          </cell>
        </row>
        <row r="3214">
          <cell r="B3214" t="e">
            <v>#VALUE!</v>
          </cell>
          <cell r="C3214" t="str">
            <v>Ukraine</v>
          </cell>
        </row>
        <row r="3215">
          <cell r="B3215" t="e">
            <v>#VALUE!</v>
          </cell>
          <cell r="C3215" t="str">
            <v>Ukraine</v>
          </cell>
        </row>
        <row r="3216">
          <cell r="B3216">
            <v>0.70717290175299674</v>
          </cell>
          <cell r="C3216" t="str">
            <v>Ukraine</v>
          </cell>
        </row>
        <row r="3217">
          <cell r="B3217">
            <v>0.70338545317028989</v>
          </cell>
          <cell r="C3217" t="str">
            <v>Ukraine</v>
          </cell>
        </row>
        <row r="3218">
          <cell r="B3218">
            <v>0.69959800458758303</v>
          </cell>
          <cell r="C3218" t="str">
            <v>Ukraine</v>
          </cell>
        </row>
        <row r="3219">
          <cell r="B3219">
            <v>0.69581055600487618</v>
          </cell>
          <cell r="C3219" t="str">
            <v>Ukraine</v>
          </cell>
        </row>
        <row r="3220">
          <cell r="B3220">
            <v>0.69202310742216933</v>
          </cell>
          <cell r="C3220" t="str">
            <v>Ukraine</v>
          </cell>
        </row>
        <row r="3221">
          <cell r="B3221">
            <v>0.68823565883946247</v>
          </cell>
          <cell r="C3221" t="str">
            <v>Ukraine</v>
          </cell>
        </row>
        <row r="3222">
          <cell r="B3222">
            <v>0.68444821025675562</v>
          </cell>
          <cell r="C3222" t="str">
            <v>Ukraine</v>
          </cell>
        </row>
        <row r="3223">
          <cell r="B3223">
            <v>0.68066076167404876</v>
          </cell>
          <cell r="C3223" t="str">
            <v>Ukraine</v>
          </cell>
        </row>
        <row r="3224">
          <cell r="B3224">
            <v>0.67687331309134191</v>
          </cell>
          <cell r="C3224" t="str">
            <v>Ukraine</v>
          </cell>
        </row>
        <row r="3225">
          <cell r="B3225">
            <v>0.67308586450863506</v>
          </cell>
          <cell r="C3225" t="str">
            <v>Ukraine</v>
          </cell>
        </row>
        <row r="3226">
          <cell r="B3226">
            <v>0.66929841592592798</v>
          </cell>
          <cell r="C3226" t="str">
            <v>Ukraine</v>
          </cell>
        </row>
        <row r="3227">
          <cell r="B3227">
            <v>0.6778102664402067</v>
          </cell>
          <cell r="C3227" t="str">
            <v>Ukraine</v>
          </cell>
        </row>
        <row r="3228">
          <cell r="B3228">
            <v>0.68632211695448542</v>
          </cell>
          <cell r="C3228" t="str">
            <v>Ukraine</v>
          </cell>
        </row>
        <row r="3229">
          <cell r="B3229">
            <v>0.69483396746876414</v>
          </cell>
          <cell r="C3229" t="str">
            <v>Ukraine</v>
          </cell>
        </row>
        <row r="3230">
          <cell r="B3230">
            <v>0.70334581798304285</v>
          </cell>
          <cell r="C3230" t="str">
            <v>Ukraine</v>
          </cell>
        </row>
        <row r="3231">
          <cell r="B3231">
            <v>0.71185766849732146</v>
          </cell>
          <cell r="C3231" t="str">
            <v>Ukraine</v>
          </cell>
        </row>
        <row r="3232">
          <cell r="B3232">
            <v>0.71399261355209098</v>
          </cell>
          <cell r="C3232" t="str">
            <v>Ukraine</v>
          </cell>
        </row>
        <row r="3233">
          <cell r="B3233">
            <v>0.7161275586068605</v>
          </cell>
          <cell r="C3233" t="str">
            <v>Ukraine</v>
          </cell>
        </row>
        <row r="3234">
          <cell r="B3234">
            <v>0.71826250366163003</v>
          </cell>
          <cell r="C3234" t="str">
            <v>Ukraine</v>
          </cell>
        </row>
        <row r="3235">
          <cell r="B3235">
            <v>0.72039744871639966</v>
          </cell>
          <cell r="C3235" t="str">
            <v>Ukraine</v>
          </cell>
        </row>
        <row r="3236">
          <cell r="B3236">
            <v>157417521.13002399</v>
          </cell>
          <cell r="C3236" t="str">
            <v>Mauritius</v>
          </cell>
        </row>
        <row r="3237">
          <cell r="B3237">
            <v>0.48117414431472838</v>
          </cell>
          <cell r="C3237" t="str">
            <v>Mauritius</v>
          </cell>
        </row>
        <row r="3238">
          <cell r="B3238" t="str">
            <v>Mexico</v>
          </cell>
          <cell r="C3238" t="str">
            <v>Mauritius</v>
          </cell>
        </row>
        <row r="3239">
          <cell r="B3239">
            <v>157417521.13002399</v>
          </cell>
          <cell r="C3239" t="str">
            <v>Mauritius</v>
          </cell>
        </row>
        <row r="3240">
          <cell r="B3240">
            <v>0.50282165192659534</v>
          </cell>
          <cell r="C3240" t="str">
            <v>Mauritius</v>
          </cell>
        </row>
        <row r="3241">
          <cell r="B3241">
            <v>0</v>
          </cell>
          <cell r="C3241" t="str">
            <v>Mauritius</v>
          </cell>
        </row>
        <row r="3242">
          <cell r="B3242">
            <v>0.51725332366783938</v>
          </cell>
          <cell r="C3242" t="str">
            <v>Mauritius</v>
          </cell>
        </row>
        <row r="3243">
          <cell r="B3243">
            <v>0.52446915953846229</v>
          </cell>
          <cell r="C3243" t="str">
            <v>Mauritius</v>
          </cell>
        </row>
        <row r="3244">
          <cell r="B3244">
            <v>0.5316849954090852</v>
          </cell>
          <cell r="C3244" t="str">
            <v>Mauritius</v>
          </cell>
        </row>
        <row r="3245">
          <cell r="B3245">
            <v>0.53890083127970811</v>
          </cell>
          <cell r="C3245" t="str">
            <v>Mauritius</v>
          </cell>
        </row>
        <row r="3246">
          <cell r="B3246">
            <v>0.5461166671503298</v>
          </cell>
          <cell r="C3246" t="str">
            <v>Mauritius</v>
          </cell>
        </row>
        <row r="3247">
          <cell r="B3247">
            <v>0.55333250302095227</v>
          </cell>
          <cell r="C3247" t="str">
            <v>Mauritius</v>
          </cell>
        </row>
        <row r="3248">
          <cell r="B3248">
            <v>0.56054833889157474</v>
          </cell>
          <cell r="C3248" t="str">
            <v>Mauritius</v>
          </cell>
        </row>
        <row r="3249">
          <cell r="B3249">
            <v>0.5677641747621972</v>
          </cell>
          <cell r="C3249" t="str">
            <v>Mauritius</v>
          </cell>
        </row>
        <row r="3250">
          <cell r="B3250">
            <v>0.57498001063281967</v>
          </cell>
          <cell r="C3250" t="str">
            <v>Mauritius</v>
          </cell>
        </row>
        <row r="3251">
          <cell r="B3251">
            <v>0.58219584650344214</v>
          </cell>
          <cell r="C3251" t="str">
            <v>Mauritius</v>
          </cell>
        </row>
        <row r="3252">
          <cell r="B3252">
            <v>0.5894116823740646</v>
          </cell>
          <cell r="C3252" t="str">
            <v>Mauritius</v>
          </cell>
        </row>
        <row r="3253">
          <cell r="B3253">
            <v>0.59662751824468707</v>
          </cell>
          <cell r="C3253" t="str">
            <v>Mauritius</v>
          </cell>
        </row>
        <row r="3254">
          <cell r="B3254">
            <v>0.60384335411530954</v>
          </cell>
          <cell r="C3254" t="str">
            <v>Mauritius</v>
          </cell>
        </row>
        <row r="3255">
          <cell r="B3255">
            <v>0.61105918998593201</v>
          </cell>
          <cell r="C3255" t="str">
            <v>Mauritius</v>
          </cell>
        </row>
        <row r="3256">
          <cell r="B3256">
            <v>0.61827502585655425</v>
          </cell>
          <cell r="C3256" t="str">
            <v>Mauritius</v>
          </cell>
        </row>
        <row r="3257">
          <cell r="B3257">
            <v>0.62365223403164038</v>
          </cell>
          <cell r="C3257" t="str">
            <v>Mauritius</v>
          </cell>
        </row>
        <row r="3258">
          <cell r="B3258">
            <v>0.62902944220672652</v>
          </cell>
          <cell r="C3258" t="str">
            <v>Mauritius</v>
          </cell>
        </row>
        <row r="3259">
          <cell r="B3259">
            <v>0.63440665038181265</v>
          </cell>
          <cell r="C3259" t="str">
            <v>Mauritius</v>
          </cell>
        </row>
        <row r="3260">
          <cell r="B3260">
            <v>0.63978385855689879</v>
          </cell>
          <cell r="C3260" t="str">
            <v>Mauritius</v>
          </cell>
        </row>
        <row r="3261">
          <cell r="B3261">
            <v>0.64516106673198492</v>
          </cell>
          <cell r="C3261" t="str">
            <v>Mauritius</v>
          </cell>
        </row>
        <row r="3262">
          <cell r="B3262">
            <v>0.65053827490707106</v>
          </cell>
          <cell r="C3262" t="str">
            <v>Mauritius</v>
          </cell>
        </row>
        <row r="3263">
          <cell r="B3263">
            <v>0.65591548308215719</v>
          </cell>
          <cell r="C3263" t="str">
            <v>Mauritius</v>
          </cell>
        </row>
        <row r="3264">
          <cell r="B3264">
            <v>0.66129269125724333</v>
          </cell>
          <cell r="C3264" t="str">
            <v>Mauritius</v>
          </cell>
        </row>
        <row r="3265">
          <cell r="B3265">
            <v>0.66666989943232946</v>
          </cell>
          <cell r="C3265" t="str">
            <v>Mauritius</v>
          </cell>
        </row>
        <row r="3266">
          <cell r="B3266">
            <v>0.67204710760741571</v>
          </cell>
          <cell r="C3266" t="str">
            <v>Mauritius</v>
          </cell>
        </row>
        <row r="3267">
          <cell r="B3267">
            <v>0.67830728959561615</v>
          </cell>
          <cell r="C3267" t="str">
            <v>Mauritius</v>
          </cell>
        </row>
        <row r="3268">
          <cell r="B3268">
            <v>0.68456747158381659</v>
          </cell>
          <cell r="C3268" t="str">
            <v>Mauritius</v>
          </cell>
        </row>
        <row r="3269">
          <cell r="B3269">
            <v>0.69082765357201703</v>
          </cell>
          <cell r="C3269" t="str">
            <v>Mauritius</v>
          </cell>
        </row>
        <row r="3270">
          <cell r="B3270">
            <v>0.69708783556021747</v>
          </cell>
          <cell r="C3270" t="str">
            <v>Mauritius</v>
          </cell>
        </row>
        <row r="3271">
          <cell r="B3271">
            <v>0.7033480175484178</v>
          </cell>
          <cell r="C3271" t="str">
            <v>Mauritius</v>
          </cell>
        </row>
        <row r="3272">
          <cell r="B3272">
            <v>0.70798922732907454</v>
          </cell>
          <cell r="C3272" t="str">
            <v>Mauritius</v>
          </cell>
        </row>
        <row r="3273">
          <cell r="B3273">
            <v>0.71263043710973129</v>
          </cell>
          <cell r="C3273" t="str">
            <v>Mauritius</v>
          </cell>
        </row>
        <row r="3274">
          <cell r="B3274">
            <v>0.71727164689038803</v>
          </cell>
          <cell r="C3274" t="str">
            <v>Mauritius</v>
          </cell>
        </row>
        <row r="3275">
          <cell r="B3275">
            <v>0.72191285667104488</v>
          </cell>
          <cell r="C3275" t="str">
            <v>Mauritius</v>
          </cell>
        </row>
        <row r="3276">
          <cell r="B3276">
            <v>4847633.96397838</v>
          </cell>
          <cell r="C3276" t="str">
            <v>The former Yugoslav Republic of Macedonia</v>
          </cell>
        </row>
        <row r="3277">
          <cell r="B3277" t="e">
            <v>#VALUE!</v>
          </cell>
          <cell r="C3277" t="str">
            <v>The former Yugoslav Republic of Macedonia</v>
          </cell>
        </row>
        <row r="3278">
          <cell r="B3278" t="str">
            <v>Moldova</v>
          </cell>
          <cell r="C3278" t="str">
            <v>The former Yugoslav Republic of Macedonia</v>
          </cell>
        </row>
        <row r="3279">
          <cell r="B3279">
            <v>4847633.96397838</v>
          </cell>
          <cell r="C3279" t="str">
            <v>The former Yugoslav Republic of Macedonia</v>
          </cell>
        </row>
        <row r="3280">
          <cell r="B3280" t="e">
            <v>#VALUE!</v>
          </cell>
          <cell r="C3280" t="str">
            <v>The former Yugoslav Republic of Macedonia</v>
          </cell>
        </row>
        <row r="3281">
          <cell r="B3281">
            <v>0</v>
          </cell>
          <cell r="C3281" t="str">
            <v>The former Yugoslav Republic of Macedonia</v>
          </cell>
        </row>
        <row r="3282">
          <cell r="B3282" t="e">
            <v>#VALUE!</v>
          </cell>
          <cell r="C3282" t="str">
            <v>The former Yugoslav Republic of Macedonia</v>
          </cell>
        </row>
        <row r="3283">
          <cell r="B3283" t="e">
            <v>#VALUE!</v>
          </cell>
          <cell r="C3283" t="str">
            <v>The former Yugoslav Republic of Macedonia</v>
          </cell>
        </row>
        <row r="3284">
          <cell r="B3284" t="e">
            <v>#VALUE!</v>
          </cell>
          <cell r="C3284" t="str">
            <v>The former Yugoslav Republic of Macedonia</v>
          </cell>
        </row>
        <row r="3285">
          <cell r="B3285" t="e">
            <v>#VALUE!</v>
          </cell>
          <cell r="C3285" t="str">
            <v>The former Yugoslav Republic of Macedonia</v>
          </cell>
        </row>
        <row r="3286">
          <cell r="B3286" t="str">
            <v>..</v>
          </cell>
          <cell r="C3286" t="str">
            <v>The former Yugoslav Republic of Macedonia</v>
          </cell>
        </row>
        <row r="3287">
          <cell r="B3287" t="e">
            <v>#VALUE!</v>
          </cell>
          <cell r="C3287" t="str">
            <v>The former Yugoslav Republic of Macedonia</v>
          </cell>
        </row>
        <row r="3288">
          <cell r="B3288" t="e">
            <v>#VALUE!</v>
          </cell>
          <cell r="C3288" t="str">
            <v>The former Yugoslav Republic of Macedonia</v>
          </cell>
        </row>
        <row r="3289">
          <cell r="B3289" t="e">
            <v>#VALUE!</v>
          </cell>
          <cell r="C3289" t="str">
            <v>The former Yugoslav Republic of Macedonia</v>
          </cell>
        </row>
        <row r="3290">
          <cell r="B3290" t="e">
            <v>#VALUE!</v>
          </cell>
          <cell r="C3290" t="str">
            <v>The former Yugoslav Republic of Macedonia</v>
          </cell>
        </row>
        <row r="3291">
          <cell r="B3291" t="e">
            <v>#VALUE!</v>
          </cell>
          <cell r="C3291" t="str">
            <v>The former Yugoslav Republic of Macedonia</v>
          </cell>
        </row>
        <row r="3292">
          <cell r="B3292" t="e">
            <v>#VALUE!</v>
          </cell>
          <cell r="C3292" t="str">
            <v>The former Yugoslav Republic of Macedonia</v>
          </cell>
        </row>
        <row r="3293">
          <cell r="B3293" t="e">
            <v>#VALUE!</v>
          </cell>
          <cell r="C3293" t="str">
            <v>The former Yugoslav Republic of Macedonia</v>
          </cell>
        </row>
        <row r="3294">
          <cell r="B3294" t="e">
            <v>#VALUE!</v>
          </cell>
          <cell r="C3294" t="str">
            <v>The former Yugoslav Republic of Macedonia</v>
          </cell>
        </row>
        <row r="3295">
          <cell r="B3295" t="e">
            <v>#VALUE!</v>
          </cell>
          <cell r="C3295" t="str">
            <v>The former Yugoslav Republic of Macedonia</v>
          </cell>
        </row>
        <row r="3296">
          <cell r="B3296" t="str">
            <v>..</v>
          </cell>
          <cell r="C3296" t="str">
            <v>The former Yugoslav Republic of Macedonia</v>
          </cell>
        </row>
        <row r="3297">
          <cell r="B3297" t="e">
            <v>#VALUE!</v>
          </cell>
          <cell r="C3297" t="str">
            <v>The former Yugoslav Republic of Macedonia</v>
          </cell>
        </row>
        <row r="3298">
          <cell r="B3298" t="e">
            <v>#VALUE!</v>
          </cell>
          <cell r="C3298" t="str">
            <v>The former Yugoslav Republic of Macedonia</v>
          </cell>
        </row>
        <row r="3299">
          <cell r="B3299" t="e">
            <v>#VALUE!</v>
          </cell>
          <cell r="C3299" t="str">
            <v>The former Yugoslav Republic of Macedonia</v>
          </cell>
        </row>
        <row r="3300">
          <cell r="B3300" t="e">
            <v>#VALUE!</v>
          </cell>
          <cell r="C3300" t="str">
            <v>The former Yugoslav Republic of Macedonia</v>
          </cell>
        </row>
        <row r="3301">
          <cell r="B3301" t="e">
            <v>#VALUE!</v>
          </cell>
          <cell r="C3301" t="str">
            <v>The former Yugoslav Republic of Macedonia</v>
          </cell>
        </row>
        <row r="3302">
          <cell r="B3302" t="e">
            <v>#VALUE!</v>
          </cell>
          <cell r="C3302" t="str">
            <v>The former Yugoslav Republic of Macedonia</v>
          </cell>
        </row>
        <row r="3303">
          <cell r="B3303" t="e">
            <v>#VALUE!</v>
          </cell>
          <cell r="C3303" t="str">
            <v>The former Yugoslav Republic of Macedonia</v>
          </cell>
        </row>
        <row r="3304">
          <cell r="B3304" t="e">
            <v>#VALUE!</v>
          </cell>
          <cell r="C3304" t="str">
            <v>The former Yugoslav Republic of Macedonia</v>
          </cell>
        </row>
        <row r="3305">
          <cell r="B3305" t="e">
            <v>#VALUE!</v>
          </cell>
          <cell r="C3305" t="str">
            <v>The former Yugoslav Republic of Macedonia</v>
          </cell>
        </row>
        <row r="3306">
          <cell r="B3306" t="str">
            <v>..</v>
          </cell>
          <cell r="C3306" t="str">
            <v>The former Yugoslav Republic of Macedonia</v>
          </cell>
        </row>
        <row r="3307">
          <cell r="B3307" t="e">
            <v>#VALUE!</v>
          </cell>
          <cell r="C3307" t="str">
            <v>The former Yugoslav Republic of Macedonia</v>
          </cell>
        </row>
        <row r="3308">
          <cell r="B3308" t="e">
            <v>#VALUE!</v>
          </cell>
          <cell r="C3308" t="str">
            <v>The former Yugoslav Republic of Macedonia</v>
          </cell>
        </row>
        <row r="3309">
          <cell r="B3309" t="e">
            <v>#VALUE!</v>
          </cell>
          <cell r="C3309" t="str">
            <v>The former Yugoslav Republic of Macedonia</v>
          </cell>
        </row>
        <row r="3310">
          <cell r="B3310" t="e">
            <v>#VALUE!</v>
          </cell>
          <cell r="C3310" t="str">
            <v>The former Yugoslav Republic of Macedonia</v>
          </cell>
        </row>
        <row r="3311">
          <cell r="B3311">
            <v>0.70398255583919844</v>
          </cell>
          <cell r="C3311" t="str">
            <v>The former Yugoslav Republic of Macedonia</v>
          </cell>
        </row>
        <row r="3312">
          <cell r="B3312">
            <v>0.70919450704883058</v>
          </cell>
          <cell r="C3312" t="str">
            <v>The former Yugoslav Republic of Macedonia</v>
          </cell>
        </row>
        <row r="3313">
          <cell r="B3313">
            <v>0.71440645825846283</v>
          </cell>
          <cell r="C3313" t="str">
            <v>The former Yugoslav Republic of Macedonia</v>
          </cell>
        </row>
        <row r="3314">
          <cell r="B3314">
            <v>0.71961840946809508</v>
          </cell>
          <cell r="C3314" t="str">
            <v>The former Yugoslav Republic of Macedonia</v>
          </cell>
        </row>
        <row r="3315">
          <cell r="B3315">
            <v>0.72483036067772721</v>
          </cell>
          <cell r="C3315" t="str">
            <v>The former Yugoslav Republic of Macedonia</v>
          </cell>
        </row>
        <row r="3316">
          <cell r="B3316">
            <v>40897055.1763606</v>
          </cell>
          <cell r="C3316" t="str">
            <v>Jamaica</v>
          </cell>
        </row>
        <row r="3317">
          <cell r="B3317">
            <v>0.57942894050448324</v>
          </cell>
          <cell r="C3317" t="str">
            <v>Jamaica</v>
          </cell>
        </row>
        <row r="3318">
          <cell r="B3318" t="str">
            <v>Mongolia</v>
          </cell>
          <cell r="C3318" t="str">
            <v>Jamaica</v>
          </cell>
        </row>
        <row r="3319">
          <cell r="B3319">
            <v>40897055.1763606</v>
          </cell>
          <cell r="C3319" t="str">
            <v>Jamaica</v>
          </cell>
        </row>
        <row r="3320">
          <cell r="B3320">
            <v>0.58845569875710257</v>
          </cell>
          <cell r="C3320" t="str">
            <v>Jamaica</v>
          </cell>
        </row>
        <row r="3321">
          <cell r="B3321">
            <v>0</v>
          </cell>
          <cell r="C3321" t="str">
            <v>Jamaica</v>
          </cell>
        </row>
        <row r="3322">
          <cell r="B3322">
            <v>0.59447353759218213</v>
          </cell>
          <cell r="C3322" t="str">
            <v>Jamaica</v>
          </cell>
        </row>
        <row r="3323">
          <cell r="B3323">
            <v>0.59748245700972191</v>
          </cell>
          <cell r="C3323" t="str">
            <v>Jamaica</v>
          </cell>
        </row>
        <row r="3324">
          <cell r="B3324">
            <v>0.60049137642726169</v>
          </cell>
          <cell r="C3324" t="str">
            <v>Jamaica</v>
          </cell>
        </row>
        <row r="3325">
          <cell r="B3325">
            <v>0.60350029584480147</v>
          </cell>
          <cell r="C3325" t="str">
            <v>Jamaica</v>
          </cell>
        </row>
        <row r="3326">
          <cell r="B3326">
            <v>0.60650921526234036</v>
          </cell>
          <cell r="C3326" t="str">
            <v>Jamaica</v>
          </cell>
        </row>
        <row r="3327">
          <cell r="B3327">
            <v>0.60951813467988014</v>
          </cell>
          <cell r="C3327" t="str">
            <v>Jamaica</v>
          </cell>
        </row>
        <row r="3328">
          <cell r="B3328">
            <v>0.61252705409741992</v>
          </cell>
          <cell r="C3328" t="str">
            <v>Jamaica</v>
          </cell>
        </row>
        <row r="3329">
          <cell r="B3329">
            <v>0.6155359735149597</v>
          </cell>
          <cell r="C3329" t="str">
            <v>Jamaica</v>
          </cell>
        </row>
        <row r="3330">
          <cell r="B3330">
            <v>0.61854489293249948</v>
          </cell>
          <cell r="C3330" t="str">
            <v>Jamaica</v>
          </cell>
        </row>
        <row r="3331">
          <cell r="B3331">
            <v>0.62155381235003926</v>
          </cell>
          <cell r="C3331" t="str">
            <v>Jamaica</v>
          </cell>
        </row>
        <row r="3332">
          <cell r="B3332">
            <v>0.62456273176757904</v>
          </cell>
          <cell r="C3332" t="str">
            <v>Jamaica</v>
          </cell>
        </row>
        <row r="3333">
          <cell r="B3333">
            <v>0.62757165118511882</v>
          </cell>
          <cell r="C3333" t="str">
            <v>Jamaica</v>
          </cell>
        </row>
        <row r="3334">
          <cell r="B3334">
            <v>0.6305805706026586</v>
          </cell>
          <cell r="C3334" t="str">
            <v>Jamaica</v>
          </cell>
        </row>
        <row r="3335">
          <cell r="B3335">
            <v>0.63358949002019838</v>
          </cell>
          <cell r="C3335" t="str">
            <v>Jamaica</v>
          </cell>
        </row>
        <row r="3336">
          <cell r="B3336">
            <v>0.63659840943773771</v>
          </cell>
          <cell r="C3336" t="str">
            <v>Jamaica</v>
          </cell>
        </row>
        <row r="3337">
          <cell r="B3337">
            <v>0.64089754087747586</v>
          </cell>
          <cell r="C3337" t="str">
            <v>Jamaica</v>
          </cell>
        </row>
        <row r="3338">
          <cell r="B3338">
            <v>0.645196672317214</v>
          </cell>
          <cell r="C3338" t="str">
            <v>Jamaica</v>
          </cell>
        </row>
        <row r="3339">
          <cell r="B3339">
            <v>0.64949580375695215</v>
          </cell>
          <cell r="C3339" t="str">
            <v>Jamaica</v>
          </cell>
        </row>
        <row r="3340">
          <cell r="B3340">
            <v>0.6537949351966903</v>
          </cell>
          <cell r="C3340" t="str">
            <v>Jamaica</v>
          </cell>
        </row>
        <row r="3341">
          <cell r="B3341">
            <v>0.65809406663642844</v>
          </cell>
          <cell r="C3341" t="str">
            <v>Jamaica</v>
          </cell>
        </row>
        <row r="3342">
          <cell r="B3342">
            <v>0.66239319807616659</v>
          </cell>
          <cell r="C3342" t="str">
            <v>Jamaica</v>
          </cell>
        </row>
        <row r="3343">
          <cell r="B3343">
            <v>0.66669232951590474</v>
          </cell>
          <cell r="C3343" t="str">
            <v>Jamaica</v>
          </cell>
        </row>
        <row r="3344">
          <cell r="B3344">
            <v>0.67099146095564288</v>
          </cell>
          <cell r="C3344" t="str">
            <v>Jamaica</v>
          </cell>
        </row>
        <row r="3345">
          <cell r="B3345">
            <v>0.67529059239538103</v>
          </cell>
          <cell r="C3345" t="str">
            <v>Jamaica</v>
          </cell>
        </row>
        <row r="3346">
          <cell r="B3346">
            <v>0.6795897238351194</v>
          </cell>
          <cell r="C3346" t="str">
            <v>Jamaica</v>
          </cell>
        </row>
        <row r="3347">
          <cell r="B3347">
            <v>0.68404616441313226</v>
          </cell>
          <cell r="C3347" t="str">
            <v>Jamaica</v>
          </cell>
        </row>
        <row r="3348">
          <cell r="B3348">
            <v>0.68850260499114513</v>
          </cell>
          <cell r="C3348" t="str">
            <v>Jamaica</v>
          </cell>
        </row>
        <row r="3349">
          <cell r="B3349">
            <v>0.69295904556915799</v>
          </cell>
          <cell r="C3349" t="str">
            <v>Jamaica</v>
          </cell>
        </row>
        <row r="3350">
          <cell r="B3350">
            <v>0.69741548614717086</v>
          </cell>
          <cell r="C3350" t="str">
            <v>Jamaica</v>
          </cell>
        </row>
        <row r="3351">
          <cell r="B3351">
            <v>0.70187192672518373</v>
          </cell>
          <cell r="C3351" t="str">
            <v>Jamaica</v>
          </cell>
        </row>
        <row r="3352">
          <cell r="B3352">
            <v>0.70742776652871942</v>
          </cell>
          <cell r="C3352" t="str">
            <v>Jamaica</v>
          </cell>
        </row>
        <row r="3353">
          <cell r="B3353">
            <v>0.7129836063322551</v>
          </cell>
          <cell r="C3353" t="str">
            <v>Jamaica</v>
          </cell>
        </row>
        <row r="3354">
          <cell r="B3354">
            <v>0.71853944613579079</v>
          </cell>
          <cell r="C3354" t="str">
            <v>Jamaica</v>
          </cell>
        </row>
        <row r="3355">
          <cell r="B3355">
            <v>0.72409528593932648</v>
          </cell>
          <cell r="C3355" t="str">
            <v>Jamaica</v>
          </cell>
        </row>
        <row r="3356">
          <cell r="B3356">
            <v>21818068.920000799</v>
          </cell>
          <cell r="C3356" t="str">
            <v>Peru</v>
          </cell>
        </row>
        <row r="3357">
          <cell r="B3357">
            <v>0.53971813498842192</v>
          </cell>
          <cell r="C3357" t="str">
            <v>Peru</v>
          </cell>
        </row>
        <row r="3358">
          <cell r="B3358" t="str">
            <v>Morocco</v>
          </cell>
          <cell r="C3358" t="str">
            <v>Peru</v>
          </cell>
        </row>
        <row r="3359">
          <cell r="B3359">
            <v>21818068.920000799</v>
          </cell>
          <cell r="C3359" t="str">
            <v>Peru</v>
          </cell>
        </row>
        <row r="3360">
          <cell r="B3360">
            <v>0.55119090368921242</v>
          </cell>
          <cell r="C3360" t="str">
            <v>Peru</v>
          </cell>
        </row>
        <row r="3361">
          <cell r="B3361">
            <v>0</v>
          </cell>
          <cell r="C3361" t="str">
            <v>Peru</v>
          </cell>
        </row>
        <row r="3362">
          <cell r="B3362">
            <v>0.5588394161564052</v>
          </cell>
          <cell r="C3362" t="str">
            <v>Peru</v>
          </cell>
        </row>
        <row r="3363">
          <cell r="B3363">
            <v>0.56266367239000203</v>
          </cell>
          <cell r="C3363" t="str">
            <v>Peru</v>
          </cell>
        </row>
        <row r="3364">
          <cell r="B3364">
            <v>0.56648792862359887</v>
          </cell>
          <cell r="C3364" t="str">
            <v>Peru</v>
          </cell>
        </row>
        <row r="3365">
          <cell r="B3365">
            <v>0.5703121848571957</v>
          </cell>
          <cell r="C3365" t="str">
            <v>Peru</v>
          </cell>
        </row>
        <row r="3366">
          <cell r="B3366">
            <v>0.57413644109079198</v>
          </cell>
          <cell r="C3366" t="str">
            <v>Peru</v>
          </cell>
        </row>
        <row r="3367">
          <cell r="B3367">
            <v>0.57796069732438859</v>
          </cell>
          <cell r="C3367" t="str">
            <v>Peru</v>
          </cell>
        </row>
        <row r="3368">
          <cell r="B3368">
            <v>0.58178495355798521</v>
          </cell>
          <cell r="C3368" t="str">
            <v>Peru</v>
          </cell>
        </row>
        <row r="3369">
          <cell r="B3369">
            <v>0.58560920979158182</v>
          </cell>
          <cell r="C3369" t="str">
            <v>Peru</v>
          </cell>
        </row>
        <row r="3370">
          <cell r="B3370">
            <v>0.58943346602517843</v>
          </cell>
          <cell r="C3370" t="str">
            <v>Peru</v>
          </cell>
        </row>
        <row r="3371">
          <cell r="B3371">
            <v>0.59325772225877504</v>
          </cell>
          <cell r="C3371" t="str">
            <v>Peru</v>
          </cell>
        </row>
        <row r="3372">
          <cell r="B3372">
            <v>0.59708197849237166</v>
          </cell>
          <cell r="C3372" t="str">
            <v>Peru</v>
          </cell>
        </row>
        <row r="3373">
          <cell r="B3373">
            <v>0.60090623472596827</v>
          </cell>
          <cell r="C3373" t="str">
            <v>Peru</v>
          </cell>
        </row>
        <row r="3374">
          <cell r="B3374">
            <v>0.60473049095956488</v>
          </cell>
          <cell r="C3374" t="str">
            <v>Peru</v>
          </cell>
        </row>
        <row r="3375">
          <cell r="B3375">
            <v>0.60855474719316149</v>
          </cell>
          <cell r="C3375" t="str">
            <v>Peru</v>
          </cell>
        </row>
        <row r="3376">
          <cell r="B3376">
            <v>0.61237900342675855</v>
          </cell>
          <cell r="C3376" t="str">
            <v>Peru</v>
          </cell>
        </row>
        <row r="3377">
          <cell r="B3377">
            <v>0.61850779438605263</v>
          </cell>
          <cell r="C3377" t="str">
            <v>Peru</v>
          </cell>
        </row>
        <row r="3378">
          <cell r="B3378">
            <v>0.62463658534534672</v>
          </cell>
          <cell r="C3378" t="str">
            <v>Peru</v>
          </cell>
        </row>
        <row r="3379">
          <cell r="B3379">
            <v>0.6307653763046408</v>
          </cell>
          <cell r="C3379" t="str">
            <v>Peru</v>
          </cell>
        </row>
        <row r="3380">
          <cell r="B3380">
            <v>0.63689416726393488</v>
          </cell>
          <cell r="C3380" t="str">
            <v>Peru</v>
          </cell>
        </row>
        <row r="3381">
          <cell r="B3381">
            <v>0.64302295822322897</v>
          </cell>
          <cell r="C3381" t="str">
            <v>Peru</v>
          </cell>
        </row>
        <row r="3382">
          <cell r="B3382">
            <v>0.64915174918252305</v>
          </cell>
          <cell r="C3382" t="str">
            <v>Peru</v>
          </cell>
        </row>
        <row r="3383">
          <cell r="B3383">
            <v>0.65528054014181714</v>
          </cell>
          <cell r="C3383" t="str">
            <v>Peru</v>
          </cell>
        </row>
        <row r="3384">
          <cell r="B3384">
            <v>0.66140933110111122</v>
          </cell>
          <cell r="C3384" t="str">
            <v>Peru</v>
          </cell>
        </row>
        <row r="3385">
          <cell r="B3385">
            <v>0.6675381220604053</v>
          </cell>
          <cell r="C3385" t="str">
            <v>Peru</v>
          </cell>
        </row>
        <row r="3386">
          <cell r="B3386">
            <v>0.6736669130196995</v>
          </cell>
          <cell r="C3386" t="str">
            <v>Peru</v>
          </cell>
        </row>
        <row r="3387">
          <cell r="B3387">
            <v>0.67706524286260483</v>
          </cell>
          <cell r="C3387" t="str">
            <v>Peru</v>
          </cell>
        </row>
        <row r="3388">
          <cell r="B3388">
            <v>0.68046357270551017</v>
          </cell>
          <cell r="C3388" t="str">
            <v>Peru</v>
          </cell>
        </row>
        <row r="3389">
          <cell r="B3389">
            <v>0.6838619025484155</v>
          </cell>
          <cell r="C3389" t="str">
            <v>Peru</v>
          </cell>
        </row>
        <row r="3390">
          <cell r="B3390">
            <v>0.68726023239132084</v>
          </cell>
          <cell r="C3390" t="str">
            <v>Peru</v>
          </cell>
        </row>
        <row r="3391">
          <cell r="B3391">
            <v>0.69065856223422606</v>
          </cell>
          <cell r="C3391" t="str">
            <v>Peru</v>
          </cell>
        </row>
        <row r="3392">
          <cell r="B3392">
            <v>0.69660906796187705</v>
          </cell>
          <cell r="C3392" t="str">
            <v>Peru</v>
          </cell>
        </row>
        <row r="3393">
          <cell r="B3393">
            <v>0.70255957368952804</v>
          </cell>
          <cell r="C3393" t="str">
            <v>Peru</v>
          </cell>
        </row>
        <row r="3394">
          <cell r="B3394">
            <v>0.70851007941717903</v>
          </cell>
          <cell r="C3394" t="str">
            <v>Peru</v>
          </cell>
        </row>
        <row r="3395">
          <cell r="B3395">
            <v>0.7144605851448298</v>
          </cell>
          <cell r="C3395" t="str">
            <v>Peru</v>
          </cell>
        </row>
        <row r="3396">
          <cell r="B3396">
            <v>49283474.258511901</v>
          </cell>
          <cell r="C3396" t="str">
            <v>Dominica</v>
          </cell>
        </row>
        <row r="3397">
          <cell r="B3397" t="e">
            <v>#VALUE!</v>
          </cell>
          <cell r="C3397" t="str">
            <v>Dominica</v>
          </cell>
        </row>
        <row r="3398">
          <cell r="B3398" t="str">
            <v>Mozambique</v>
          </cell>
          <cell r="C3398" t="str">
            <v>Dominica</v>
          </cell>
        </row>
        <row r="3399">
          <cell r="B3399">
            <v>49283474.258511901</v>
          </cell>
          <cell r="C3399" t="str">
            <v>Dominica</v>
          </cell>
        </row>
        <row r="3400">
          <cell r="B3400" t="e">
            <v>#VALUE!</v>
          </cell>
          <cell r="C3400" t="str">
            <v>Dominica</v>
          </cell>
        </row>
        <row r="3401">
          <cell r="B3401">
            <v>0</v>
          </cell>
          <cell r="C3401" t="str">
            <v>Dominica</v>
          </cell>
        </row>
        <row r="3402">
          <cell r="B3402" t="e">
            <v>#VALUE!</v>
          </cell>
          <cell r="C3402" t="str">
            <v>Dominica</v>
          </cell>
        </row>
        <row r="3403">
          <cell r="B3403" t="e">
            <v>#VALUE!</v>
          </cell>
          <cell r="C3403" t="str">
            <v>Dominica</v>
          </cell>
        </row>
        <row r="3404">
          <cell r="B3404" t="e">
            <v>#VALUE!</v>
          </cell>
          <cell r="C3404" t="str">
            <v>Dominica</v>
          </cell>
        </row>
        <row r="3405">
          <cell r="B3405" t="e">
            <v>#VALUE!</v>
          </cell>
          <cell r="C3405" t="str">
            <v>Dominica</v>
          </cell>
        </row>
        <row r="3406">
          <cell r="B3406" t="str">
            <v>..</v>
          </cell>
          <cell r="C3406" t="str">
            <v>Dominica</v>
          </cell>
        </row>
        <row r="3407">
          <cell r="B3407" t="e">
            <v>#VALUE!</v>
          </cell>
          <cell r="C3407" t="str">
            <v>Dominica</v>
          </cell>
        </row>
        <row r="3408">
          <cell r="B3408" t="e">
            <v>#VALUE!</v>
          </cell>
          <cell r="C3408" t="str">
            <v>Dominica</v>
          </cell>
        </row>
        <row r="3409">
          <cell r="B3409" t="e">
            <v>#VALUE!</v>
          </cell>
          <cell r="C3409" t="str">
            <v>Dominica</v>
          </cell>
        </row>
        <row r="3410">
          <cell r="B3410" t="e">
            <v>#VALUE!</v>
          </cell>
          <cell r="C3410" t="str">
            <v>Dominica</v>
          </cell>
        </row>
        <row r="3411">
          <cell r="B3411" t="e">
            <v>#VALUE!</v>
          </cell>
          <cell r="C3411" t="str">
            <v>Dominica</v>
          </cell>
        </row>
        <row r="3412">
          <cell r="B3412" t="e">
            <v>#VALUE!</v>
          </cell>
          <cell r="C3412" t="str">
            <v>Dominica</v>
          </cell>
        </row>
        <row r="3413">
          <cell r="B3413" t="e">
            <v>#VALUE!</v>
          </cell>
          <cell r="C3413" t="str">
            <v>Dominica</v>
          </cell>
        </row>
        <row r="3414">
          <cell r="B3414" t="e">
            <v>#VALUE!</v>
          </cell>
          <cell r="C3414" t="str">
            <v>Dominica</v>
          </cell>
        </row>
        <row r="3415">
          <cell r="B3415" t="e">
            <v>#VALUE!</v>
          </cell>
          <cell r="C3415" t="str">
            <v>Dominica</v>
          </cell>
        </row>
        <row r="3416">
          <cell r="B3416" t="str">
            <v>..</v>
          </cell>
          <cell r="C3416" t="str">
            <v>Dominica</v>
          </cell>
        </row>
        <row r="3417">
          <cell r="B3417" t="e">
            <v>#VALUE!</v>
          </cell>
          <cell r="C3417" t="str">
            <v>Dominica</v>
          </cell>
        </row>
        <row r="3418">
          <cell r="B3418" t="e">
            <v>#VALUE!</v>
          </cell>
          <cell r="C3418" t="str">
            <v>Dominica</v>
          </cell>
        </row>
        <row r="3419">
          <cell r="B3419" t="e">
            <v>#VALUE!</v>
          </cell>
          <cell r="C3419" t="str">
            <v>Dominica</v>
          </cell>
        </row>
        <row r="3420">
          <cell r="B3420" t="e">
            <v>#VALUE!</v>
          </cell>
          <cell r="C3420" t="str">
            <v>Dominica</v>
          </cell>
        </row>
        <row r="3421">
          <cell r="B3421" t="e">
            <v>#VALUE!</v>
          </cell>
          <cell r="C3421" t="str">
            <v>Dominica</v>
          </cell>
        </row>
        <row r="3422">
          <cell r="B3422" t="e">
            <v>#VALUE!</v>
          </cell>
          <cell r="C3422" t="str">
            <v>Dominica</v>
          </cell>
        </row>
        <row r="3423">
          <cell r="B3423" t="e">
            <v>#VALUE!</v>
          </cell>
          <cell r="C3423" t="str">
            <v>Dominica</v>
          </cell>
        </row>
        <row r="3424">
          <cell r="B3424" t="e">
            <v>#VALUE!</v>
          </cell>
          <cell r="C3424" t="str">
            <v>Dominica</v>
          </cell>
        </row>
        <row r="3425">
          <cell r="B3425" t="e">
            <v>#VALUE!</v>
          </cell>
          <cell r="C3425" t="str">
            <v>Dominica</v>
          </cell>
        </row>
        <row r="3426">
          <cell r="B3426">
            <v>0.6987758958579815</v>
          </cell>
          <cell r="C3426" t="str">
            <v>Dominica</v>
          </cell>
        </row>
        <row r="3427">
          <cell r="B3427">
            <v>0.70083712918826269</v>
          </cell>
          <cell r="C3427" t="str">
            <v>Dominica</v>
          </cell>
        </row>
        <row r="3428">
          <cell r="B3428">
            <v>0.70289836251854387</v>
          </cell>
          <cell r="C3428" t="str">
            <v>Dominica</v>
          </cell>
        </row>
        <row r="3429">
          <cell r="B3429">
            <v>0.70495959584882506</v>
          </cell>
          <cell r="C3429" t="str">
            <v>Dominica</v>
          </cell>
        </row>
        <row r="3430">
          <cell r="B3430">
            <v>0.70702082917910625</v>
          </cell>
          <cell r="C3430" t="str">
            <v>Dominica</v>
          </cell>
        </row>
        <row r="3431">
          <cell r="B3431">
            <v>0.70908206250938755</v>
          </cell>
          <cell r="C3431" t="str">
            <v>Dominica</v>
          </cell>
        </row>
        <row r="3432">
          <cell r="B3432">
            <v>0.71233902233253632</v>
          </cell>
          <cell r="C3432" t="str">
            <v>Dominica</v>
          </cell>
        </row>
        <row r="3433">
          <cell r="B3433">
            <v>0.71559598215568521</v>
          </cell>
          <cell r="C3433" t="str">
            <v>Dominica</v>
          </cell>
        </row>
        <row r="3434">
          <cell r="B3434">
            <v>0.71885294197883409</v>
          </cell>
          <cell r="C3434" t="str">
            <v>Dominica</v>
          </cell>
        </row>
        <row r="3435">
          <cell r="B3435">
            <v>0.72210990180198287</v>
          </cell>
          <cell r="C3435" t="str">
            <v>Dominica</v>
          </cell>
        </row>
        <row r="3436">
          <cell r="B3436">
            <v>104757106.69072901</v>
          </cell>
          <cell r="C3436" t="str">
            <v>Saint Lucia</v>
          </cell>
        </row>
        <row r="3437">
          <cell r="B3437" t="e">
            <v>#VALUE!</v>
          </cell>
          <cell r="C3437" t="str">
            <v>Saint Lucia</v>
          </cell>
        </row>
        <row r="3438">
          <cell r="B3438" t="str">
            <v>Myanmar</v>
          </cell>
          <cell r="C3438" t="str">
            <v>Saint Lucia</v>
          </cell>
        </row>
        <row r="3439">
          <cell r="B3439">
            <v>104757106.69072901</v>
          </cell>
          <cell r="C3439" t="str">
            <v>Saint Lucia</v>
          </cell>
        </row>
        <row r="3440">
          <cell r="B3440" t="e">
            <v>#VALUE!</v>
          </cell>
          <cell r="C3440" t="str">
            <v>Saint Lucia</v>
          </cell>
        </row>
        <row r="3441">
          <cell r="B3441">
            <v>0</v>
          </cell>
          <cell r="C3441" t="str">
            <v>Saint Lucia</v>
          </cell>
        </row>
        <row r="3442">
          <cell r="B3442" t="e">
            <v>#VALUE!</v>
          </cell>
          <cell r="C3442" t="str">
            <v>Saint Lucia</v>
          </cell>
        </row>
        <row r="3443">
          <cell r="B3443" t="e">
            <v>#VALUE!</v>
          </cell>
          <cell r="C3443" t="str">
            <v>Saint Lucia</v>
          </cell>
        </row>
        <row r="3444">
          <cell r="B3444" t="e">
            <v>#VALUE!</v>
          </cell>
          <cell r="C3444" t="str">
            <v>Saint Lucia</v>
          </cell>
        </row>
        <row r="3445">
          <cell r="B3445" t="e">
            <v>#VALUE!</v>
          </cell>
          <cell r="C3445" t="str">
            <v>Saint Lucia</v>
          </cell>
        </row>
        <row r="3446">
          <cell r="B3446" t="str">
            <v>..</v>
          </cell>
          <cell r="C3446" t="str">
            <v>Saint Lucia</v>
          </cell>
        </row>
        <row r="3447">
          <cell r="B3447" t="e">
            <v>#VALUE!</v>
          </cell>
          <cell r="C3447" t="str">
            <v>Saint Lucia</v>
          </cell>
        </row>
        <row r="3448">
          <cell r="B3448" t="e">
            <v>#VALUE!</v>
          </cell>
          <cell r="C3448" t="str">
            <v>Saint Lucia</v>
          </cell>
        </row>
        <row r="3449">
          <cell r="B3449" t="e">
            <v>#VALUE!</v>
          </cell>
          <cell r="C3449" t="str">
            <v>Saint Lucia</v>
          </cell>
        </row>
        <row r="3450">
          <cell r="B3450" t="e">
            <v>#VALUE!</v>
          </cell>
          <cell r="C3450" t="str">
            <v>Saint Lucia</v>
          </cell>
        </row>
        <row r="3451">
          <cell r="B3451" t="e">
            <v>#VALUE!</v>
          </cell>
          <cell r="C3451" t="str">
            <v>Saint Lucia</v>
          </cell>
        </row>
        <row r="3452">
          <cell r="B3452" t="e">
            <v>#VALUE!</v>
          </cell>
          <cell r="C3452" t="str">
            <v>Saint Lucia</v>
          </cell>
        </row>
        <row r="3453">
          <cell r="B3453" t="e">
            <v>#VALUE!</v>
          </cell>
          <cell r="C3453" t="str">
            <v>Saint Lucia</v>
          </cell>
        </row>
        <row r="3454">
          <cell r="B3454" t="e">
            <v>#VALUE!</v>
          </cell>
          <cell r="C3454" t="str">
            <v>Saint Lucia</v>
          </cell>
        </row>
        <row r="3455">
          <cell r="B3455" t="e">
            <v>#VALUE!</v>
          </cell>
          <cell r="C3455" t="str">
            <v>Saint Lucia</v>
          </cell>
        </row>
        <row r="3456">
          <cell r="B3456" t="str">
            <v>..</v>
          </cell>
          <cell r="C3456" t="str">
            <v>Saint Lucia</v>
          </cell>
        </row>
        <row r="3457">
          <cell r="B3457" t="e">
            <v>#VALUE!</v>
          </cell>
          <cell r="C3457" t="str">
            <v>Saint Lucia</v>
          </cell>
        </row>
        <row r="3458">
          <cell r="B3458" t="e">
            <v>#VALUE!</v>
          </cell>
          <cell r="C3458" t="str">
            <v>Saint Lucia</v>
          </cell>
        </row>
        <row r="3459">
          <cell r="B3459" t="e">
            <v>#VALUE!</v>
          </cell>
          <cell r="C3459" t="str">
            <v>Saint Lucia</v>
          </cell>
        </row>
        <row r="3460">
          <cell r="B3460" t="e">
            <v>#VALUE!</v>
          </cell>
          <cell r="C3460" t="str">
            <v>Saint Lucia</v>
          </cell>
        </row>
        <row r="3461">
          <cell r="B3461" t="e">
            <v>#VALUE!</v>
          </cell>
          <cell r="C3461" t="str">
            <v>Saint Lucia</v>
          </cell>
        </row>
        <row r="3462">
          <cell r="B3462" t="e">
            <v>#VALUE!</v>
          </cell>
          <cell r="C3462" t="str">
            <v>Saint Lucia</v>
          </cell>
        </row>
        <row r="3463">
          <cell r="B3463" t="e">
            <v>#VALUE!</v>
          </cell>
          <cell r="C3463" t="str">
            <v>Saint Lucia</v>
          </cell>
        </row>
        <row r="3464">
          <cell r="B3464" t="e">
            <v>#VALUE!</v>
          </cell>
          <cell r="C3464" t="str">
            <v>Saint Lucia</v>
          </cell>
        </row>
        <row r="3465">
          <cell r="B3465" t="e">
            <v>#VALUE!</v>
          </cell>
          <cell r="C3465" t="str">
            <v>Saint Lucia</v>
          </cell>
        </row>
        <row r="3466">
          <cell r="B3466" t="str">
            <v>..</v>
          </cell>
          <cell r="C3466" t="str">
            <v>Saint Lucia</v>
          </cell>
        </row>
        <row r="3467">
          <cell r="B3467" t="e">
            <v>#VALUE!</v>
          </cell>
          <cell r="C3467" t="str">
            <v>Saint Lucia</v>
          </cell>
        </row>
        <row r="3468">
          <cell r="B3468" t="e">
            <v>#VALUE!</v>
          </cell>
          <cell r="C3468" t="str">
            <v>Saint Lucia</v>
          </cell>
        </row>
        <row r="3469">
          <cell r="B3469" t="e">
            <v>#VALUE!</v>
          </cell>
          <cell r="C3469" t="str">
            <v>Saint Lucia</v>
          </cell>
        </row>
        <row r="3470">
          <cell r="B3470" t="e">
            <v>#VALUE!</v>
          </cell>
          <cell r="C3470" t="str">
            <v>Saint Lucia</v>
          </cell>
        </row>
        <row r="3471">
          <cell r="B3471" t="str">
            <v>..</v>
          </cell>
          <cell r="C3471" t="str">
            <v>Saint Lucia</v>
          </cell>
        </row>
        <row r="3472">
          <cell r="B3472" t="e">
            <v>#VALUE!</v>
          </cell>
          <cell r="C3472" t="str">
            <v>Saint Lucia</v>
          </cell>
        </row>
        <row r="3473">
          <cell r="B3473" t="e">
            <v>#VALUE!</v>
          </cell>
          <cell r="C3473" t="str">
            <v>Saint Lucia</v>
          </cell>
        </row>
        <row r="3474">
          <cell r="B3474" t="e">
            <v>#VALUE!</v>
          </cell>
          <cell r="C3474" t="str">
            <v>Saint Lucia</v>
          </cell>
        </row>
        <row r="3475">
          <cell r="B3475" t="str">
            <v>..</v>
          </cell>
          <cell r="C3475" t="str">
            <v>Saint Lucia</v>
          </cell>
        </row>
        <row r="3476">
          <cell r="B3476">
            <v>15795532.479322899</v>
          </cell>
          <cell r="C3476" t="str">
            <v>Ecuador</v>
          </cell>
        </row>
        <row r="3477">
          <cell r="B3477">
            <v>0.55068147179034277</v>
          </cell>
          <cell r="C3477" t="str">
            <v>Ecuador</v>
          </cell>
        </row>
        <row r="3478">
          <cell r="B3478" t="str">
            <v>Namibia</v>
          </cell>
          <cell r="C3478" t="str">
            <v>Ecuador</v>
          </cell>
        </row>
        <row r="3479">
          <cell r="B3479">
            <v>15795532.479322899</v>
          </cell>
          <cell r="C3479" t="str">
            <v>Ecuador</v>
          </cell>
        </row>
        <row r="3480">
          <cell r="B3480">
            <v>0.56420597269435291</v>
          </cell>
          <cell r="C3480" t="str">
            <v>Ecuador</v>
          </cell>
        </row>
        <row r="3481">
          <cell r="B3481">
            <v>0</v>
          </cell>
          <cell r="C3481" t="str">
            <v>Ecuador</v>
          </cell>
        </row>
        <row r="3482">
          <cell r="B3482">
            <v>0.57322230663035967</v>
          </cell>
          <cell r="C3482" t="str">
            <v>Ecuador</v>
          </cell>
        </row>
        <row r="3483">
          <cell r="B3483">
            <v>0.57773047359836482</v>
          </cell>
          <cell r="C3483" t="str">
            <v>Ecuador</v>
          </cell>
        </row>
        <row r="3484">
          <cell r="B3484">
            <v>0.5822386405663682</v>
          </cell>
          <cell r="C3484" t="str">
            <v>Ecuador</v>
          </cell>
        </row>
        <row r="3485">
          <cell r="B3485">
            <v>0.58674680753437158</v>
          </cell>
          <cell r="C3485" t="str">
            <v>Ecuador</v>
          </cell>
        </row>
        <row r="3486">
          <cell r="B3486">
            <v>0.59125497450237596</v>
          </cell>
          <cell r="C3486" t="str">
            <v>Ecuador</v>
          </cell>
        </row>
        <row r="3487">
          <cell r="B3487">
            <v>0.59576314147037956</v>
          </cell>
          <cell r="C3487" t="str">
            <v>Ecuador</v>
          </cell>
        </row>
        <row r="3488">
          <cell r="B3488">
            <v>0.60027130843838317</v>
          </cell>
          <cell r="C3488" t="str">
            <v>Ecuador</v>
          </cell>
        </row>
        <row r="3489">
          <cell r="B3489">
            <v>0.60477947540638677</v>
          </cell>
          <cell r="C3489" t="str">
            <v>Ecuador</v>
          </cell>
        </row>
        <row r="3490">
          <cell r="B3490">
            <v>0.60928764237439037</v>
          </cell>
          <cell r="C3490" t="str">
            <v>Ecuador</v>
          </cell>
        </row>
        <row r="3491">
          <cell r="B3491">
            <v>0.61379580934239397</v>
          </cell>
          <cell r="C3491" t="str">
            <v>Ecuador</v>
          </cell>
        </row>
        <row r="3492">
          <cell r="B3492">
            <v>0.61830397631039757</v>
          </cell>
          <cell r="C3492" t="str">
            <v>Ecuador</v>
          </cell>
        </row>
        <row r="3493">
          <cell r="B3493">
            <v>0.62281214327840118</v>
          </cell>
          <cell r="C3493" t="str">
            <v>Ecuador</v>
          </cell>
        </row>
        <row r="3494">
          <cell r="B3494">
            <v>0.62732031024640478</v>
          </cell>
          <cell r="C3494" t="str">
            <v>Ecuador</v>
          </cell>
        </row>
        <row r="3495">
          <cell r="B3495">
            <v>0.63182847721440838</v>
          </cell>
          <cell r="C3495" t="str">
            <v>Ecuador</v>
          </cell>
        </row>
        <row r="3496">
          <cell r="B3496">
            <v>0.63633664418241231</v>
          </cell>
          <cell r="C3496" t="str">
            <v>Ecuador</v>
          </cell>
        </row>
        <row r="3497">
          <cell r="B3497">
            <v>0.63946585732469285</v>
          </cell>
          <cell r="C3497" t="str">
            <v>Ecuador</v>
          </cell>
        </row>
        <row r="3498">
          <cell r="B3498">
            <v>0.64259507046697339</v>
          </cell>
          <cell r="C3498" t="str">
            <v>Ecuador</v>
          </cell>
        </row>
        <row r="3499">
          <cell r="B3499">
            <v>0.64572428360925394</v>
          </cell>
          <cell r="C3499" t="str">
            <v>Ecuador</v>
          </cell>
        </row>
        <row r="3500">
          <cell r="B3500">
            <v>0.64885349675153448</v>
          </cell>
          <cell r="C3500" t="str">
            <v>Ecuador</v>
          </cell>
        </row>
        <row r="3501">
          <cell r="B3501">
            <v>0.65198270989381502</v>
          </cell>
          <cell r="C3501" t="str">
            <v>Ecuador</v>
          </cell>
        </row>
        <row r="3502">
          <cell r="B3502">
            <v>0.65511192303609556</v>
          </cell>
          <cell r="C3502" t="str">
            <v>Ecuador</v>
          </cell>
        </row>
        <row r="3503">
          <cell r="B3503">
            <v>0.6582411361783761</v>
          </cell>
          <cell r="C3503" t="str">
            <v>Ecuador</v>
          </cell>
        </row>
        <row r="3504">
          <cell r="B3504">
            <v>0.66137034932065664</v>
          </cell>
          <cell r="C3504" t="str">
            <v>Ecuador</v>
          </cell>
        </row>
        <row r="3505">
          <cell r="B3505">
            <v>0.66449956246293718</v>
          </cell>
          <cell r="C3505" t="str">
            <v>Ecuador</v>
          </cell>
        </row>
        <row r="3506">
          <cell r="B3506">
            <v>0.66762877560521749</v>
          </cell>
          <cell r="C3506" t="str">
            <v>Ecuador</v>
          </cell>
        </row>
        <row r="3507">
          <cell r="B3507">
            <v>0.67300477260651836</v>
          </cell>
          <cell r="C3507" t="str">
            <v>Ecuador</v>
          </cell>
        </row>
        <row r="3508">
          <cell r="B3508">
            <v>0.67838076960781923</v>
          </cell>
          <cell r="C3508" t="str">
            <v>Ecuador</v>
          </cell>
        </row>
        <row r="3509">
          <cell r="B3509">
            <v>0.6837567666091201</v>
          </cell>
          <cell r="C3509" t="str">
            <v>Ecuador</v>
          </cell>
        </row>
        <row r="3510">
          <cell r="B3510">
            <v>0.68913276361042097</v>
          </cell>
          <cell r="C3510" t="str">
            <v>Ecuador</v>
          </cell>
        </row>
        <row r="3511">
          <cell r="B3511">
            <v>0.69450876061172173</v>
          </cell>
          <cell r="C3511" t="str">
            <v>Ecuador</v>
          </cell>
        </row>
        <row r="3512">
          <cell r="B3512">
            <v>0.69983310072328619</v>
          </cell>
          <cell r="C3512" t="str">
            <v>Ecuador</v>
          </cell>
        </row>
        <row r="3513">
          <cell r="B3513">
            <v>0.70515744083485066</v>
          </cell>
          <cell r="C3513" t="str">
            <v>Ecuador</v>
          </cell>
        </row>
        <row r="3514">
          <cell r="B3514">
            <v>0.71048178094641512</v>
          </cell>
          <cell r="C3514" t="str">
            <v>Ecuador</v>
          </cell>
        </row>
        <row r="3515">
          <cell r="B3515">
            <v>0.71580612105797958</v>
          </cell>
          <cell r="C3515" t="str">
            <v>Ecuador</v>
          </cell>
        </row>
        <row r="3516">
          <cell r="B3516">
            <v>15397373.8540623</v>
          </cell>
          <cell r="C3516" t="str">
            <v>Brazil</v>
          </cell>
        </row>
        <row r="3517">
          <cell r="B3517">
            <v>0.50313402542171204</v>
          </cell>
          <cell r="C3517" t="str">
            <v>Brazil</v>
          </cell>
        </row>
        <row r="3518">
          <cell r="B3518" t="str">
            <v>Nepal</v>
          </cell>
          <cell r="C3518" t="str">
            <v>Brazil</v>
          </cell>
        </row>
        <row r="3519">
          <cell r="B3519">
            <v>15397373.8540623</v>
          </cell>
          <cell r="C3519" t="str">
            <v>Brazil</v>
          </cell>
        </row>
        <row r="3520">
          <cell r="B3520">
            <v>0.518368112612416</v>
          </cell>
          <cell r="C3520" t="str">
            <v>Brazil</v>
          </cell>
        </row>
        <row r="3521">
          <cell r="B3521">
            <v>0</v>
          </cell>
          <cell r="C3521" t="str">
            <v>Brazil</v>
          </cell>
        </row>
        <row r="3522">
          <cell r="B3522">
            <v>0.52852417073955138</v>
          </cell>
          <cell r="C3522" t="str">
            <v>Brazil</v>
          </cell>
        </row>
        <row r="3523">
          <cell r="B3523">
            <v>0.53360219980311996</v>
          </cell>
          <cell r="C3523" t="str">
            <v>Brazil</v>
          </cell>
        </row>
        <row r="3524">
          <cell r="B3524">
            <v>0.53868022886668676</v>
          </cell>
          <cell r="C3524" t="str">
            <v>Brazil</v>
          </cell>
        </row>
        <row r="3525">
          <cell r="B3525">
            <v>0.54375825793025534</v>
          </cell>
          <cell r="C3525" t="str">
            <v>Brazil</v>
          </cell>
        </row>
        <row r="3526">
          <cell r="B3526">
            <v>0.54883628699382347</v>
          </cell>
          <cell r="C3526" t="str">
            <v>Brazil</v>
          </cell>
        </row>
        <row r="3527">
          <cell r="B3527">
            <v>0.55391431605739139</v>
          </cell>
          <cell r="C3527" t="str">
            <v>Brazil</v>
          </cell>
        </row>
        <row r="3528">
          <cell r="B3528">
            <v>0.5589923451209593</v>
          </cell>
          <cell r="C3528" t="str">
            <v>Brazil</v>
          </cell>
        </row>
        <row r="3529">
          <cell r="B3529">
            <v>0.56407037418452721</v>
          </cell>
          <cell r="C3529" t="str">
            <v>Brazil</v>
          </cell>
        </row>
        <row r="3530">
          <cell r="B3530">
            <v>0.56914840324809512</v>
          </cell>
          <cell r="C3530" t="str">
            <v>Brazil</v>
          </cell>
        </row>
        <row r="3531">
          <cell r="B3531">
            <v>0.57422643231166304</v>
          </cell>
          <cell r="C3531" t="str">
            <v>Brazil</v>
          </cell>
        </row>
        <row r="3532">
          <cell r="B3532">
            <v>0.57930446137523095</v>
          </cell>
          <cell r="C3532" t="str">
            <v>Brazil</v>
          </cell>
        </row>
        <row r="3533">
          <cell r="B3533">
            <v>0.58438249043879886</v>
          </cell>
          <cell r="C3533" t="str">
            <v>Brazil</v>
          </cell>
        </row>
        <row r="3534">
          <cell r="B3534">
            <v>0.58946051950236678</v>
          </cell>
          <cell r="C3534" t="str">
            <v>Brazil</v>
          </cell>
        </row>
        <row r="3535">
          <cell r="B3535">
            <v>0.59453854856593469</v>
          </cell>
          <cell r="C3535" t="str">
            <v>Brazil</v>
          </cell>
        </row>
        <row r="3536">
          <cell r="B3536">
            <v>0.59961657762950205</v>
          </cell>
          <cell r="C3536" t="str">
            <v>Brazil</v>
          </cell>
        </row>
        <row r="3537">
          <cell r="B3537">
            <v>0.60620303575497514</v>
          </cell>
          <cell r="C3537" t="str">
            <v>Brazil</v>
          </cell>
        </row>
        <row r="3538">
          <cell r="B3538">
            <v>0.61278949388044823</v>
          </cell>
          <cell r="C3538" t="str">
            <v>Brazil</v>
          </cell>
        </row>
        <row r="3539">
          <cell r="B3539">
            <v>0.61937595200592133</v>
          </cell>
          <cell r="C3539" t="str">
            <v>Brazil</v>
          </cell>
        </row>
        <row r="3540">
          <cell r="B3540">
            <v>0.62596241013139442</v>
          </cell>
          <cell r="C3540" t="str">
            <v>Brazil</v>
          </cell>
        </row>
        <row r="3541">
          <cell r="B3541">
            <v>0.63254886825686751</v>
          </cell>
          <cell r="C3541" t="str">
            <v>Brazil</v>
          </cell>
        </row>
        <row r="3542">
          <cell r="B3542">
            <v>0.63913532638234061</v>
          </cell>
          <cell r="C3542" t="str">
            <v>Brazil</v>
          </cell>
        </row>
        <row r="3543">
          <cell r="B3543">
            <v>0.6457217845078137</v>
          </cell>
          <cell r="C3543" t="str">
            <v>Brazil</v>
          </cell>
        </row>
        <row r="3544">
          <cell r="B3544">
            <v>0.65230824263328679</v>
          </cell>
          <cell r="C3544" t="str">
            <v>Brazil</v>
          </cell>
        </row>
        <row r="3545">
          <cell r="B3545">
            <v>0.65889470075875989</v>
          </cell>
          <cell r="C3545" t="str">
            <v>Brazil</v>
          </cell>
        </row>
        <row r="3546">
          <cell r="B3546">
            <v>0.66548115888423343</v>
          </cell>
          <cell r="C3546" t="str">
            <v>Brazil</v>
          </cell>
        </row>
        <row r="3547">
          <cell r="B3547">
            <v>0.6708093295447517</v>
          </cell>
          <cell r="C3547" t="str">
            <v>Brazil</v>
          </cell>
        </row>
        <row r="3548">
          <cell r="B3548">
            <v>0.67613750020526997</v>
          </cell>
          <cell r="C3548" t="str">
            <v>Brazil</v>
          </cell>
        </row>
        <row r="3549">
          <cell r="B3549">
            <v>0.68146567086578824</v>
          </cell>
          <cell r="C3549" t="str">
            <v>Brazil</v>
          </cell>
        </row>
        <row r="3550">
          <cell r="B3550">
            <v>0.68679384152630651</v>
          </cell>
          <cell r="C3550" t="str">
            <v>Brazil</v>
          </cell>
        </row>
        <row r="3551">
          <cell r="B3551">
            <v>0.69212201218682456</v>
          </cell>
          <cell r="C3551" t="str">
            <v>Brazil</v>
          </cell>
        </row>
        <row r="3552">
          <cell r="B3552">
            <v>0.69605404578803365</v>
          </cell>
          <cell r="C3552" t="str">
            <v>Brazil</v>
          </cell>
        </row>
        <row r="3553">
          <cell r="B3553">
            <v>0.69998607938924273</v>
          </cell>
          <cell r="C3553" t="str">
            <v>Brazil</v>
          </cell>
        </row>
        <row r="3554">
          <cell r="B3554">
            <v>0.70391811299045182</v>
          </cell>
          <cell r="C3554" t="str">
            <v>Brazil</v>
          </cell>
        </row>
        <row r="3555">
          <cell r="B3555">
            <v>0.70785014659166101</v>
          </cell>
          <cell r="C3555" t="str">
            <v>Brazil</v>
          </cell>
        </row>
        <row r="3556">
          <cell r="B3556">
            <v>17055061.451698799</v>
          </cell>
          <cell r="C3556" t="str">
            <v>Saint Vincent and the Grenadines</v>
          </cell>
        </row>
        <row r="3557">
          <cell r="B3557" t="e">
            <v>#VALUE!</v>
          </cell>
          <cell r="C3557" t="str">
            <v>Saint Vincent and the Grenadines</v>
          </cell>
        </row>
        <row r="3558">
          <cell r="B3558" t="str">
            <v>Netherlands</v>
          </cell>
          <cell r="C3558" t="str">
            <v>Saint Vincent and the Grenadines</v>
          </cell>
        </row>
        <row r="3559">
          <cell r="B3559">
            <v>17055061.451698799</v>
          </cell>
          <cell r="C3559" t="str">
            <v>Saint Vincent and the Grenadines</v>
          </cell>
        </row>
        <row r="3560">
          <cell r="B3560" t="e">
            <v>#VALUE!</v>
          </cell>
          <cell r="C3560" t="str">
            <v>Saint Vincent and the Grenadines</v>
          </cell>
        </row>
        <row r="3561">
          <cell r="B3561">
            <v>0</v>
          </cell>
          <cell r="C3561" t="str">
            <v>Saint Vincent and the Grenadines</v>
          </cell>
        </row>
        <row r="3562">
          <cell r="B3562" t="e">
            <v>#VALUE!</v>
          </cell>
          <cell r="C3562" t="str">
            <v>Saint Vincent and the Grenadines</v>
          </cell>
        </row>
        <row r="3563">
          <cell r="B3563" t="e">
            <v>#VALUE!</v>
          </cell>
          <cell r="C3563" t="str">
            <v>Saint Vincent and the Grenadines</v>
          </cell>
        </row>
        <row r="3564">
          <cell r="B3564" t="e">
            <v>#VALUE!</v>
          </cell>
          <cell r="C3564" t="str">
            <v>Saint Vincent and the Grenadines</v>
          </cell>
        </row>
        <row r="3565">
          <cell r="B3565" t="e">
            <v>#VALUE!</v>
          </cell>
          <cell r="C3565" t="str">
            <v>Saint Vincent and the Grenadines</v>
          </cell>
        </row>
        <row r="3566">
          <cell r="B3566" t="str">
            <v>..</v>
          </cell>
          <cell r="C3566" t="str">
            <v>Saint Vincent and the Grenadines</v>
          </cell>
        </row>
        <row r="3567">
          <cell r="B3567" t="e">
            <v>#VALUE!</v>
          </cell>
          <cell r="C3567" t="str">
            <v>Saint Vincent and the Grenadines</v>
          </cell>
        </row>
        <row r="3568">
          <cell r="B3568" t="e">
            <v>#VALUE!</v>
          </cell>
          <cell r="C3568" t="str">
            <v>Saint Vincent and the Grenadines</v>
          </cell>
        </row>
        <row r="3569">
          <cell r="B3569" t="e">
            <v>#VALUE!</v>
          </cell>
          <cell r="C3569" t="str">
            <v>Saint Vincent and the Grenadines</v>
          </cell>
        </row>
        <row r="3570">
          <cell r="B3570" t="e">
            <v>#VALUE!</v>
          </cell>
          <cell r="C3570" t="str">
            <v>Saint Vincent and the Grenadines</v>
          </cell>
        </row>
        <row r="3571">
          <cell r="B3571" t="e">
            <v>#VALUE!</v>
          </cell>
          <cell r="C3571" t="str">
            <v>Saint Vincent and the Grenadines</v>
          </cell>
        </row>
        <row r="3572">
          <cell r="B3572" t="e">
            <v>#VALUE!</v>
          </cell>
          <cell r="C3572" t="str">
            <v>Saint Vincent and the Grenadines</v>
          </cell>
        </row>
        <row r="3573">
          <cell r="B3573" t="e">
            <v>#VALUE!</v>
          </cell>
          <cell r="C3573" t="str">
            <v>Saint Vincent and the Grenadines</v>
          </cell>
        </row>
        <row r="3574">
          <cell r="B3574" t="e">
            <v>#VALUE!</v>
          </cell>
          <cell r="C3574" t="str">
            <v>Saint Vincent and the Grenadines</v>
          </cell>
        </row>
        <row r="3575">
          <cell r="B3575" t="e">
            <v>#VALUE!</v>
          </cell>
          <cell r="C3575" t="str">
            <v>Saint Vincent and the Grenadines</v>
          </cell>
        </row>
        <row r="3576">
          <cell r="B3576" t="str">
            <v>..</v>
          </cell>
          <cell r="C3576" t="str">
            <v>Saint Vincent and the Grenadines</v>
          </cell>
        </row>
        <row r="3577">
          <cell r="B3577" t="e">
            <v>#VALUE!</v>
          </cell>
          <cell r="C3577" t="str">
            <v>Saint Vincent and the Grenadines</v>
          </cell>
        </row>
        <row r="3578">
          <cell r="B3578" t="e">
            <v>#VALUE!</v>
          </cell>
          <cell r="C3578" t="str">
            <v>Saint Vincent and the Grenadines</v>
          </cell>
        </row>
        <row r="3579">
          <cell r="B3579" t="e">
            <v>#VALUE!</v>
          </cell>
          <cell r="C3579" t="str">
            <v>Saint Vincent and the Grenadines</v>
          </cell>
        </row>
        <row r="3580">
          <cell r="B3580" t="e">
            <v>#VALUE!</v>
          </cell>
          <cell r="C3580" t="str">
            <v>Saint Vincent and the Grenadines</v>
          </cell>
        </row>
        <row r="3581">
          <cell r="B3581" t="e">
            <v>#VALUE!</v>
          </cell>
          <cell r="C3581" t="str">
            <v>Saint Vincent and the Grenadines</v>
          </cell>
        </row>
        <row r="3582">
          <cell r="B3582" t="e">
            <v>#VALUE!</v>
          </cell>
          <cell r="C3582" t="str">
            <v>Saint Vincent and the Grenadines</v>
          </cell>
        </row>
        <row r="3583">
          <cell r="B3583" t="e">
            <v>#VALUE!</v>
          </cell>
          <cell r="C3583" t="str">
            <v>Saint Vincent and the Grenadines</v>
          </cell>
        </row>
        <row r="3584">
          <cell r="B3584" t="e">
            <v>#VALUE!</v>
          </cell>
          <cell r="C3584" t="str">
            <v>Saint Vincent and the Grenadines</v>
          </cell>
        </row>
        <row r="3585">
          <cell r="B3585" t="e">
            <v>#VALUE!</v>
          </cell>
          <cell r="C3585" t="str">
            <v>Saint Vincent and the Grenadines</v>
          </cell>
        </row>
        <row r="3586">
          <cell r="B3586" t="str">
            <v>..</v>
          </cell>
          <cell r="C3586" t="str">
            <v>Saint Vincent and the Grenadines</v>
          </cell>
        </row>
        <row r="3587">
          <cell r="B3587" t="e">
            <v>#VALUE!</v>
          </cell>
          <cell r="C3587" t="str">
            <v>Saint Vincent and the Grenadines</v>
          </cell>
        </row>
        <row r="3588">
          <cell r="B3588" t="e">
            <v>#VALUE!</v>
          </cell>
          <cell r="C3588" t="str">
            <v>Saint Vincent and the Grenadines</v>
          </cell>
        </row>
        <row r="3589">
          <cell r="B3589" t="e">
            <v>#VALUE!</v>
          </cell>
          <cell r="C3589" t="str">
            <v>Saint Vincent and the Grenadines</v>
          </cell>
        </row>
        <row r="3590">
          <cell r="B3590" t="e">
            <v>#VALUE!</v>
          </cell>
          <cell r="C3590" t="str">
            <v>Saint Vincent and the Grenadines</v>
          </cell>
        </row>
        <row r="3591">
          <cell r="B3591" t="str">
            <v>..</v>
          </cell>
          <cell r="C3591" t="str">
            <v>Saint Vincent and the Grenadines</v>
          </cell>
        </row>
        <row r="3592">
          <cell r="B3592" t="e">
            <v>#VALUE!</v>
          </cell>
          <cell r="C3592" t="str">
            <v>Saint Vincent and the Grenadines</v>
          </cell>
        </row>
        <row r="3593">
          <cell r="B3593" t="e">
            <v>#VALUE!</v>
          </cell>
          <cell r="C3593" t="str">
            <v>Saint Vincent and the Grenadines</v>
          </cell>
        </row>
        <row r="3594">
          <cell r="B3594" t="e">
            <v>#VALUE!</v>
          </cell>
          <cell r="C3594" t="str">
            <v>Saint Vincent and the Grenadines</v>
          </cell>
        </row>
        <row r="3595">
          <cell r="B3595" t="str">
            <v>..</v>
          </cell>
          <cell r="C3595" t="str">
            <v>Saint Vincent and the Grenadines</v>
          </cell>
        </row>
        <row r="3596">
          <cell r="B3596">
            <v>43611255.8417584</v>
          </cell>
          <cell r="C3596" t="str">
            <v>Armenia</v>
          </cell>
        </row>
        <row r="3597">
          <cell r="B3597" t="e">
            <v>#VALUE!</v>
          </cell>
          <cell r="C3597" t="str">
            <v>Armenia</v>
          </cell>
        </row>
        <row r="3598">
          <cell r="B3598" t="str">
            <v>New Zealand</v>
          </cell>
          <cell r="C3598" t="str">
            <v>Armenia</v>
          </cell>
        </row>
        <row r="3599">
          <cell r="B3599">
            <v>43611255.8417584</v>
          </cell>
          <cell r="C3599" t="str">
            <v>Armenia</v>
          </cell>
        </row>
        <row r="3600">
          <cell r="B3600" t="e">
            <v>#VALUE!</v>
          </cell>
          <cell r="C3600" t="str">
            <v>Armenia</v>
          </cell>
        </row>
        <row r="3601">
          <cell r="B3601">
            <v>0</v>
          </cell>
          <cell r="C3601" t="str">
            <v>Armenia</v>
          </cell>
        </row>
        <row r="3602">
          <cell r="B3602" t="e">
            <v>#VALUE!</v>
          </cell>
          <cell r="C3602" t="str">
            <v>Armenia</v>
          </cell>
        </row>
        <row r="3603">
          <cell r="B3603" t="e">
            <v>#VALUE!</v>
          </cell>
          <cell r="C3603" t="str">
            <v>Armenia</v>
          </cell>
        </row>
        <row r="3604">
          <cell r="B3604" t="e">
            <v>#VALUE!</v>
          </cell>
          <cell r="C3604" t="str">
            <v>Armenia</v>
          </cell>
        </row>
        <row r="3605">
          <cell r="B3605" t="e">
            <v>#VALUE!</v>
          </cell>
          <cell r="C3605" t="str">
            <v>Armenia</v>
          </cell>
        </row>
        <row r="3606">
          <cell r="B3606" t="str">
            <v>..</v>
          </cell>
          <cell r="C3606" t="str">
            <v>Armenia</v>
          </cell>
        </row>
        <row r="3607">
          <cell r="B3607" t="e">
            <v>#VALUE!</v>
          </cell>
          <cell r="C3607" t="str">
            <v>Armenia</v>
          </cell>
        </row>
        <row r="3608">
          <cell r="B3608" t="e">
            <v>#VALUE!</v>
          </cell>
          <cell r="C3608" t="str">
            <v>Armenia</v>
          </cell>
        </row>
        <row r="3609">
          <cell r="B3609" t="e">
            <v>#VALUE!</v>
          </cell>
          <cell r="C3609" t="str">
            <v>Armenia</v>
          </cell>
        </row>
        <row r="3610">
          <cell r="B3610" t="e">
            <v>#VALUE!</v>
          </cell>
          <cell r="C3610" t="str">
            <v>Armenia</v>
          </cell>
        </row>
        <row r="3611">
          <cell r="B3611" t="e">
            <v>#VALUE!</v>
          </cell>
          <cell r="C3611" t="str">
            <v>Armenia</v>
          </cell>
        </row>
        <row r="3612">
          <cell r="B3612" t="e">
            <v>#VALUE!</v>
          </cell>
          <cell r="C3612" t="str">
            <v>Armenia</v>
          </cell>
        </row>
        <row r="3613">
          <cell r="B3613" t="e">
            <v>#VALUE!</v>
          </cell>
          <cell r="C3613" t="str">
            <v>Armenia</v>
          </cell>
        </row>
        <row r="3614">
          <cell r="B3614" t="e">
            <v>#VALUE!</v>
          </cell>
          <cell r="C3614" t="str">
            <v>Armenia</v>
          </cell>
        </row>
        <row r="3615">
          <cell r="B3615" t="e">
            <v>#VALUE!</v>
          </cell>
          <cell r="C3615" t="str">
            <v>Armenia</v>
          </cell>
        </row>
        <row r="3616">
          <cell r="B3616" t="str">
            <v>..</v>
          </cell>
          <cell r="C3616" t="str">
            <v>Armenia</v>
          </cell>
        </row>
        <row r="3617">
          <cell r="B3617" t="e">
            <v>#VALUE!</v>
          </cell>
          <cell r="C3617" t="str">
            <v>Armenia</v>
          </cell>
        </row>
        <row r="3618">
          <cell r="B3618" t="e">
            <v>#VALUE!</v>
          </cell>
          <cell r="C3618" t="str">
            <v>Armenia</v>
          </cell>
        </row>
        <row r="3619">
          <cell r="B3619" t="e">
            <v>#VALUE!</v>
          </cell>
          <cell r="C3619" t="str">
            <v>Armenia</v>
          </cell>
        </row>
        <row r="3620">
          <cell r="B3620" t="e">
            <v>#VALUE!</v>
          </cell>
          <cell r="C3620" t="str">
            <v>Armenia</v>
          </cell>
        </row>
        <row r="3621">
          <cell r="B3621" t="e">
            <v>#VALUE!</v>
          </cell>
          <cell r="C3621" t="str">
            <v>Armenia</v>
          </cell>
        </row>
        <row r="3622">
          <cell r="B3622" t="e">
            <v>#VALUE!</v>
          </cell>
          <cell r="C3622" t="str">
            <v>Armenia</v>
          </cell>
        </row>
        <row r="3623">
          <cell r="B3623" t="e">
            <v>#VALUE!</v>
          </cell>
          <cell r="C3623" t="str">
            <v>Armenia</v>
          </cell>
        </row>
        <row r="3624">
          <cell r="B3624" t="e">
            <v>#VALUE!</v>
          </cell>
          <cell r="C3624" t="str">
            <v>Armenia</v>
          </cell>
        </row>
        <row r="3625">
          <cell r="B3625" t="e">
            <v>#VALUE!</v>
          </cell>
          <cell r="C3625" t="str">
            <v>Armenia</v>
          </cell>
        </row>
        <row r="3626">
          <cell r="B3626">
            <v>0.64305802407982315</v>
          </cell>
          <cell r="C3626" t="str">
            <v>Armenia</v>
          </cell>
        </row>
        <row r="3627">
          <cell r="B3627">
            <v>0.65226564791076247</v>
          </cell>
          <cell r="C3627" t="str">
            <v>Armenia</v>
          </cell>
        </row>
        <row r="3628">
          <cell r="B3628">
            <v>0.66147327174170178</v>
          </cell>
          <cell r="C3628" t="str">
            <v>Armenia</v>
          </cell>
        </row>
        <row r="3629">
          <cell r="B3629">
            <v>0.6706808955726411</v>
          </cell>
          <cell r="C3629" t="str">
            <v>Armenia</v>
          </cell>
        </row>
        <row r="3630">
          <cell r="B3630">
            <v>0.67988851940358042</v>
          </cell>
          <cell r="C3630" t="str">
            <v>Armenia</v>
          </cell>
        </row>
        <row r="3631">
          <cell r="B3631">
            <v>0.68909614323451962</v>
          </cell>
          <cell r="C3631" t="str">
            <v>Armenia</v>
          </cell>
        </row>
        <row r="3632">
          <cell r="B3632">
            <v>0.69484202561737196</v>
          </cell>
          <cell r="C3632" t="str">
            <v>Armenia</v>
          </cell>
        </row>
        <row r="3633">
          <cell r="B3633">
            <v>0.7005879080002243</v>
          </cell>
          <cell r="C3633" t="str">
            <v>Armenia</v>
          </cell>
        </row>
        <row r="3634">
          <cell r="B3634">
            <v>0.70633379038307664</v>
          </cell>
          <cell r="C3634" t="str">
            <v>Armenia</v>
          </cell>
        </row>
        <row r="3635">
          <cell r="B3635">
            <v>0.71207967276592898</v>
          </cell>
          <cell r="C3635" t="str">
            <v>Armenia</v>
          </cell>
        </row>
        <row r="3636">
          <cell r="B3636">
            <v>13119816.8516289</v>
          </cell>
          <cell r="C3636" t="str">
            <v>Colombia</v>
          </cell>
        </row>
        <row r="3637">
          <cell r="B3637">
            <v>0.51044367317796713</v>
          </cell>
          <cell r="C3637" t="str">
            <v>Colombia</v>
          </cell>
        </row>
        <row r="3638">
          <cell r="B3638" t="str">
            <v>Nicaragua</v>
          </cell>
          <cell r="C3638" t="str">
            <v>Colombia</v>
          </cell>
        </row>
        <row r="3639">
          <cell r="B3639">
            <v>13119816.8516289</v>
          </cell>
          <cell r="C3639" t="str">
            <v>Colombia</v>
          </cell>
        </row>
        <row r="3640">
          <cell r="B3640">
            <v>0.52369462527232891</v>
          </cell>
          <cell r="C3640" t="str">
            <v>Colombia</v>
          </cell>
        </row>
        <row r="3641">
          <cell r="B3641">
            <v>0</v>
          </cell>
          <cell r="C3641" t="str">
            <v>Colombia</v>
          </cell>
        </row>
        <row r="3642">
          <cell r="B3642">
            <v>0.53252859333523617</v>
          </cell>
          <cell r="C3642" t="str">
            <v>Colombia</v>
          </cell>
        </row>
        <row r="3643">
          <cell r="B3643">
            <v>0.53694557736669069</v>
          </cell>
          <cell r="C3643" t="str">
            <v>Colombia</v>
          </cell>
        </row>
        <row r="3644">
          <cell r="B3644">
            <v>0.54136256139814343</v>
          </cell>
          <cell r="C3644" t="str">
            <v>Colombia</v>
          </cell>
        </row>
        <row r="3645">
          <cell r="B3645">
            <v>0.54577954542959795</v>
          </cell>
          <cell r="C3645" t="str">
            <v>Colombia</v>
          </cell>
        </row>
        <row r="3646">
          <cell r="B3646">
            <v>0.55019652946105146</v>
          </cell>
          <cell r="C3646" t="str">
            <v>Colombia</v>
          </cell>
        </row>
        <row r="3647">
          <cell r="B3647">
            <v>0.55461351349250543</v>
          </cell>
          <cell r="C3647" t="str">
            <v>Colombia</v>
          </cell>
        </row>
        <row r="3648">
          <cell r="B3648">
            <v>0.55903049752395939</v>
          </cell>
          <cell r="C3648" t="str">
            <v>Colombia</v>
          </cell>
        </row>
        <row r="3649">
          <cell r="B3649">
            <v>0.56344748155541335</v>
          </cell>
          <cell r="C3649" t="str">
            <v>Colombia</v>
          </cell>
        </row>
        <row r="3650">
          <cell r="B3650">
            <v>0.56786446558686732</v>
          </cell>
          <cell r="C3650" t="str">
            <v>Colombia</v>
          </cell>
        </row>
        <row r="3651">
          <cell r="B3651">
            <v>0.57228144961832128</v>
          </cell>
          <cell r="C3651" t="str">
            <v>Colombia</v>
          </cell>
        </row>
        <row r="3652">
          <cell r="B3652">
            <v>0.57669843364977524</v>
          </cell>
          <cell r="C3652" t="str">
            <v>Colombia</v>
          </cell>
        </row>
        <row r="3653">
          <cell r="B3653">
            <v>0.58111541768122921</v>
          </cell>
          <cell r="C3653" t="str">
            <v>Colombia</v>
          </cell>
        </row>
        <row r="3654">
          <cell r="B3654">
            <v>0.58553240171268317</v>
          </cell>
          <cell r="C3654" t="str">
            <v>Colombia</v>
          </cell>
        </row>
        <row r="3655">
          <cell r="B3655">
            <v>0.58994938574413713</v>
          </cell>
          <cell r="C3655" t="str">
            <v>Colombia</v>
          </cell>
        </row>
        <row r="3656">
          <cell r="B3656">
            <v>0.59436636977559132</v>
          </cell>
          <cell r="C3656" t="str">
            <v>Colombia</v>
          </cell>
        </row>
        <row r="3657">
          <cell r="B3657">
            <v>0.60015682492952149</v>
          </cell>
          <cell r="C3657" t="str">
            <v>Colombia</v>
          </cell>
        </row>
        <row r="3658">
          <cell r="B3658">
            <v>0.60594728008345167</v>
          </cell>
          <cell r="C3658" t="str">
            <v>Colombia</v>
          </cell>
        </row>
        <row r="3659">
          <cell r="B3659">
            <v>0.61173773523738184</v>
          </cell>
          <cell r="C3659" t="str">
            <v>Colombia</v>
          </cell>
        </row>
        <row r="3660">
          <cell r="B3660">
            <v>0.61752819039131202</v>
          </cell>
          <cell r="C3660" t="str">
            <v>Colombia</v>
          </cell>
        </row>
        <row r="3661">
          <cell r="B3661">
            <v>0.62331864554524219</v>
          </cell>
          <cell r="C3661" t="str">
            <v>Colombia</v>
          </cell>
        </row>
        <row r="3662">
          <cell r="B3662">
            <v>0.62910910069917236</v>
          </cell>
          <cell r="C3662" t="str">
            <v>Colombia</v>
          </cell>
        </row>
        <row r="3663">
          <cell r="B3663">
            <v>0.63489955585310254</v>
          </cell>
          <cell r="C3663" t="str">
            <v>Colombia</v>
          </cell>
        </row>
        <row r="3664">
          <cell r="B3664">
            <v>0.64069001100703271</v>
          </cell>
          <cell r="C3664" t="str">
            <v>Colombia</v>
          </cell>
        </row>
        <row r="3665">
          <cell r="B3665">
            <v>0.64648046616096289</v>
          </cell>
          <cell r="C3665" t="str">
            <v>Colombia</v>
          </cell>
        </row>
        <row r="3666">
          <cell r="B3666">
            <v>0.65227092131489306</v>
          </cell>
          <cell r="C3666" t="str">
            <v>Colombia</v>
          </cell>
        </row>
        <row r="3667">
          <cell r="B3667">
            <v>0.65673025330991541</v>
          </cell>
          <cell r="C3667" t="str">
            <v>Colombia</v>
          </cell>
        </row>
        <row r="3668">
          <cell r="B3668">
            <v>0.66118958530493777</v>
          </cell>
          <cell r="C3668" t="str">
            <v>Colombia</v>
          </cell>
        </row>
        <row r="3669">
          <cell r="B3669">
            <v>0.66564891729996012</v>
          </cell>
          <cell r="C3669" t="str">
            <v>Colombia</v>
          </cell>
        </row>
        <row r="3670">
          <cell r="B3670">
            <v>0.67010824929498247</v>
          </cell>
          <cell r="C3670" t="str">
            <v>Colombia</v>
          </cell>
        </row>
        <row r="3671">
          <cell r="B3671">
            <v>0.6745675812900046</v>
          </cell>
          <cell r="C3671" t="str">
            <v>Colombia</v>
          </cell>
        </row>
        <row r="3672">
          <cell r="B3672">
            <v>0.681542748808035</v>
          </cell>
          <cell r="C3672" t="str">
            <v>Colombia</v>
          </cell>
        </row>
        <row r="3673">
          <cell r="B3673">
            <v>0.68851791632606529</v>
          </cell>
          <cell r="C3673" t="str">
            <v>Colombia</v>
          </cell>
        </row>
        <row r="3674">
          <cell r="B3674">
            <v>0.69549308384409558</v>
          </cell>
          <cell r="C3674" t="str">
            <v>Colombia</v>
          </cell>
        </row>
        <row r="3675">
          <cell r="B3675">
            <v>0.70246825136212598</v>
          </cell>
          <cell r="C3675" t="str">
            <v>Colombia</v>
          </cell>
        </row>
        <row r="3676">
          <cell r="B3676">
            <v>169189935.24233401</v>
          </cell>
          <cell r="C3676" t="str">
            <v>Iran (Islamic Republic of)</v>
          </cell>
        </row>
        <row r="3677">
          <cell r="B3677">
            <v>0.34951653491155099</v>
          </cell>
          <cell r="C3677" t="str">
            <v>Iran (Islamic Republic of)</v>
          </cell>
        </row>
        <row r="3678">
          <cell r="B3678" t="str">
            <v>Nigeria</v>
          </cell>
          <cell r="C3678" t="str">
            <v>Iran (Islamic Republic of)</v>
          </cell>
        </row>
        <row r="3679">
          <cell r="B3679">
            <v>169189935.24233401</v>
          </cell>
          <cell r="C3679" t="str">
            <v>Iran (Islamic Republic of)</v>
          </cell>
        </row>
        <row r="3680">
          <cell r="B3680">
            <v>0.37865615903947258</v>
          </cell>
          <cell r="C3680" t="str">
            <v>Iran (Islamic Republic of)</v>
          </cell>
        </row>
        <row r="3681">
          <cell r="B3681">
            <v>0</v>
          </cell>
          <cell r="C3681" t="str">
            <v>Iran (Islamic Republic of)</v>
          </cell>
        </row>
        <row r="3682">
          <cell r="B3682">
            <v>0.39808257512475365</v>
          </cell>
          <cell r="C3682" t="str">
            <v>Iran (Islamic Republic of)</v>
          </cell>
        </row>
        <row r="3683">
          <cell r="B3683">
            <v>0.40779578316739418</v>
          </cell>
          <cell r="C3683" t="str">
            <v>Iran (Islamic Republic of)</v>
          </cell>
        </row>
        <row r="3684">
          <cell r="B3684">
            <v>0.41750899121003471</v>
          </cell>
          <cell r="C3684" t="str">
            <v>Iran (Islamic Republic of)</v>
          </cell>
        </row>
        <row r="3685">
          <cell r="B3685">
            <v>0.42722219925267524</v>
          </cell>
          <cell r="C3685" t="str">
            <v>Iran (Islamic Republic of)</v>
          </cell>
        </row>
        <row r="3686">
          <cell r="B3686">
            <v>0.43693540729531732</v>
          </cell>
          <cell r="C3686" t="str">
            <v>Iran (Islamic Republic of)</v>
          </cell>
        </row>
        <row r="3687">
          <cell r="B3687">
            <v>0.44664861533795802</v>
          </cell>
          <cell r="C3687" t="str">
            <v>Iran (Islamic Republic of)</v>
          </cell>
        </row>
        <row r="3688">
          <cell r="B3688">
            <v>0.45636182338059872</v>
          </cell>
          <cell r="C3688" t="str">
            <v>Iran (Islamic Republic of)</v>
          </cell>
        </row>
        <row r="3689">
          <cell r="B3689">
            <v>0.46607503142323942</v>
          </cell>
          <cell r="C3689" t="str">
            <v>Iran (Islamic Republic of)</v>
          </cell>
        </row>
        <row r="3690">
          <cell r="B3690">
            <v>0.47578823946588011</v>
          </cell>
          <cell r="C3690" t="str">
            <v>Iran (Islamic Republic of)</v>
          </cell>
        </row>
        <row r="3691">
          <cell r="B3691">
            <v>0.48550144750852081</v>
          </cell>
          <cell r="C3691" t="str">
            <v>Iran (Islamic Republic of)</v>
          </cell>
        </row>
        <row r="3692">
          <cell r="B3692">
            <v>0.49521465555116151</v>
          </cell>
          <cell r="C3692" t="str">
            <v>Iran (Islamic Republic of)</v>
          </cell>
        </row>
        <row r="3693">
          <cell r="B3693">
            <v>0.50492786359380226</v>
          </cell>
          <cell r="C3693" t="str">
            <v>Iran (Islamic Republic of)</v>
          </cell>
        </row>
        <row r="3694">
          <cell r="B3694">
            <v>0.51464107163644301</v>
          </cell>
          <cell r="C3694" t="str">
            <v>Iran (Islamic Republic of)</v>
          </cell>
        </row>
        <row r="3695">
          <cell r="B3695">
            <v>0.52435427967908377</v>
          </cell>
          <cell r="C3695" t="str">
            <v>Iran (Islamic Republic of)</v>
          </cell>
        </row>
        <row r="3696">
          <cell r="B3696">
            <v>0.53406748772172452</v>
          </cell>
          <cell r="C3696" t="str">
            <v>Iran (Islamic Republic of)</v>
          </cell>
        </row>
        <row r="3697">
          <cell r="B3697">
            <v>0.54427491109536419</v>
          </cell>
          <cell r="C3697" t="str">
            <v>Iran (Islamic Republic of)</v>
          </cell>
        </row>
        <row r="3698">
          <cell r="B3698">
            <v>0.55448233446900386</v>
          </cell>
          <cell r="C3698" t="str">
            <v>Iran (Islamic Republic of)</v>
          </cell>
        </row>
        <row r="3699">
          <cell r="B3699">
            <v>0.56468975784264352</v>
          </cell>
          <cell r="C3699" t="str">
            <v>Iran (Islamic Republic of)</v>
          </cell>
        </row>
        <row r="3700">
          <cell r="B3700">
            <v>0.57489718121628319</v>
          </cell>
          <cell r="C3700" t="str">
            <v>Iran (Islamic Republic of)</v>
          </cell>
        </row>
        <row r="3701">
          <cell r="B3701">
            <v>0.58510460458992286</v>
          </cell>
          <cell r="C3701" t="str">
            <v>Iran (Islamic Republic of)</v>
          </cell>
        </row>
        <row r="3702">
          <cell r="B3702">
            <v>0.59531202796356253</v>
          </cell>
          <cell r="C3702" t="str">
            <v>Iran (Islamic Republic of)</v>
          </cell>
        </row>
        <row r="3703">
          <cell r="B3703">
            <v>0.6055194513372022</v>
          </cell>
          <cell r="C3703" t="str">
            <v>Iran (Islamic Republic of)</v>
          </cell>
        </row>
        <row r="3704">
          <cell r="B3704">
            <v>0.61572687471084186</v>
          </cell>
          <cell r="C3704" t="str">
            <v>Iran (Islamic Republic of)</v>
          </cell>
        </row>
        <row r="3705">
          <cell r="B3705">
            <v>0.62593429808448153</v>
          </cell>
          <cell r="C3705" t="str">
            <v>Iran (Islamic Republic of)</v>
          </cell>
        </row>
        <row r="3706">
          <cell r="B3706">
            <v>0.6361417214581212</v>
          </cell>
          <cell r="C3706" t="str">
            <v>Iran (Islamic Republic of)</v>
          </cell>
        </row>
        <row r="3707">
          <cell r="B3707">
            <v>0.64309262876814577</v>
          </cell>
          <cell r="C3707" t="str">
            <v>Iran (Islamic Republic of)</v>
          </cell>
        </row>
        <row r="3708">
          <cell r="B3708">
            <v>0.65004353607817034</v>
          </cell>
          <cell r="C3708" t="str">
            <v>Iran (Islamic Republic of)</v>
          </cell>
        </row>
        <row r="3709">
          <cell r="B3709">
            <v>0.6569944433881949</v>
          </cell>
          <cell r="C3709" t="str">
            <v>Iran (Islamic Republic of)</v>
          </cell>
        </row>
        <row r="3710">
          <cell r="B3710">
            <v>0.66394535069821947</v>
          </cell>
          <cell r="C3710" t="str">
            <v>Iran (Islamic Republic of)</v>
          </cell>
        </row>
        <row r="3711">
          <cell r="B3711">
            <v>0.67089625800824426</v>
          </cell>
          <cell r="C3711" t="str">
            <v>Iran (Islamic Republic of)</v>
          </cell>
        </row>
        <row r="3712">
          <cell r="B3712">
            <v>0.67885363884579863</v>
          </cell>
          <cell r="C3712" t="str">
            <v>Iran (Islamic Republic of)</v>
          </cell>
        </row>
        <row r="3713">
          <cell r="B3713">
            <v>0.68681101968335301</v>
          </cell>
          <cell r="C3713" t="str">
            <v>Iran (Islamic Republic of)</v>
          </cell>
        </row>
        <row r="3714">
          <cell r="B3714">
            <v>0.69476840052090738</v>
          </cell>
          <cell r="C3714" t="str">
            <v>Iran (Islamic Republic of)</v>
          </cell>
        </row>
        <row r="3715">
          <cell r="B3715">
            <v>0.70272578135846164</v>
          </cell>
          <cell r="C3715" t="str">
            <v>Iran (Islamic Republic of)</v>
          </cell>
        </row>
        <row r="3716">
          <cell r="B3716">
            <v>25786384.8835724</v>
          </cell>
          <cell r="C3716" t="str">
            <v>Oman</v>
          </cell>
        </row>
        <row r="3717">
          <cell r="B3717" t="e">
            <v>#VALUE!</v>
          </cell>
          <cell r="C3717" t="str">
            <v>Oman</v>
          </cell>
        </row>
        <row r="3718">
          <cell r="B3718" t="str">
            <v>Norway</v>
          </cell>
          <cell r="C3718" t="str">
            <v>Oman</v>
          </cell>
        </row>
        <row r="3719">
          <cell r="B3719">
            <v>25786384.8835724</v>
          </cell>
          <cell r="C3719" t="str">
            <v>Oman</v>
          </cell>
        </row>
        <row r="3720">
          <cell r="B3720" t="e">
            <v>#VALUE!</v>
          </cell>
          <cell r="C3720" t="str">
            <v>Oman</v>
          </cell>
        </row>
        <row r="3721">
          <cell r="B3721">
            <v>0</v>
          </cell>
          <cell r="C3721" t="str">
            <v>Oman</v>
          </cell>
        </row>
        <row r="3722">
          <cell r="B3722" t="e">
            <v>#VALUE!</v>
          </cell>
          <cell r="C3722" t="str">
            <v>Oman</v>
          </cell>
        </row>
        <row r="3723">
          <cell r="B3723" t="e">
            <v>#VALUE!</v>
          </cell>
          <cell r="C3723" t="str">
            <v>Oman</v>
          </cell>
        </row>
        <row r="3724">
          <cell r="B3724" t="e">
            <v>#VALUE!</v>
          </cell>
          <cell r="C3724" t="str">
            <v>Oman</v>
          </cell>
        </row>
        <row r="3725">
          <cell r="B3725" t="e">
            <v>#VALUE!</v>
          </cell>
          <cell r="C3725" t="str">
            <v>Oman</v>
          </cell>
        </row>
        <row r="3726">
          <cell r="B3726" t="str">
            <v>..</v>
          </cell>
          <cell r="C3726" t="str">
            <v>Oman</v>
          </cell>
        </row>
        <row r="3727">
          <cell r="B3727" t="e">
            <v>#VALUE!</v>
          </cell>
          <cell r="C3727" t="str">
            <v>Oman</v>
          </cell>
        </row>
        <row r="3728">
          <cell r="B3728" t="e">
            <v>#VALUE!</v>
          </cell>
          <cell r="C3728" t="str">
            <v>Oman</v>
          </cell>
        </row>
        <row r="3729">
          <cell r="B3729" t="e">
            <v>#VALUE!</v>
          </cell>
          <cell r="C3729" t="str">
            <v>Oman</v>
          </cell>
        </row>
        <row r="3730">
          <cell r="B3730" t="e">
            <v>#VALUE!</v>
          </cell>
          <cell r="C3730" t="str">
            <v>Oman</v>
          </cell>
        </row>
        <row r="3731">
          <cell r="B3731" t="e">
            <v>#VALUE!</v>
          </cell>
          <cell r="C3731" t="str">
            <v>Oman</v>
          </cell>
        </row>
        <row r="3732">
          <cell r="B3732" t="e">
            <v>#VALUE!</v>
          </cell>
          <cell r="C3732" t="str">
            <v>Oman</v>
          </cell>
        </row>
        <row r="3733">
          <cell r="B3733" t="e">
            <v>#VALUE!</v>
          </cell>
          <cell r="C3733" t="str">
            <v>Oman</v>
          </cell>
        </row>
        <row r="3734">
          <cell r="B3734" t="e">
            <v>#VALUE!</v>
          </cell>
          <cell r="C3734" t="str">
            <v>Oman</v>
          </cell>
        </row>
        <row r="3735">
          <cell r="B3735" t="e">
            <v>#VALUE!</v>
          </cell>
          <cell r="C3735" t="str">
            <v>Oman</v>
          </cell>
        </row>
        <row r="3736">
          <cell r="B3736" t="str">
            <v>..</v>
          </cell>
          <cell r="C3736" t="str">
            <v>Oman</v>
          </cell>
        </row>
        <row r="3737">
          <cell r="B3737" t="e">
            <v>#VALUE!</v>
          </cell>
          <cell r="C3737" t="str">
            <v>Oman</v>
          </cell>
        </row>
        <row r="3738">
          <cell r="B3738" t="e">
            <v>#VALUE!</v>
          </cell>
          <cell r="C3738" t="str">
            <v>Oman</v>
          </cell>
        </row>
        <row r="3739">
          <cell r="B3739" t="e">
            <v>#VALUE!</v>
          </cell>
          <cell r="C3739" t="str">
            <v>Oman</v>
          </cell>
        </row>
        <row r="3740">
          <cell r="B3740" t="e">
            <v>#VALUE!</v>
          </cell>
          <cell r="C3740" t="str">
            <v>Oman</v>
          </cell>
        </row>
        <row r="3741">
          <cell r="B3741" t="e">
            <v>#VALUE!</v>
          </cell>
          <cell r="C3741" t="str">
            <v>Oman</v>
          </cell>
        </row>
        <row r="3742">
          <cell r="B3742" t="e">
            <v>#VALUE!</v>
          </cell>
          <cell r="C3742" t="str">
            <v>Oman</v>
          </cell>
        </row>
        <row r="3743">
          <cell r="B3743" t="e">
            <v>#VALUE!</v>
          </cell>
          <cell r="C3743" t="str">
            <v>Oman</v>
          </cell>
        </row>
        <row r="3744">
          <cell r="B3744" t="e">
            <v>#VALUE!</v>
          </cell>
          <cell r="C3744" t="str">
            <v>Oman</v>
          </cell>
        </row>
        <row r="3745">
          <cell r="B3745" t="e">
            <v>#VALUE!</v>
          </cell>
          <cell r="C3745" t="str">
            <v>Oman</v>
          </cell>
        </row>
        <row r="3746">
          <cell r="B3746" t="str">
            <v>..</v>
          </cell>
          <cell r="C3746" t="str">
            <v>Oman</v>
          </cell>
        </row>
        <row r="3747">
          <cell r="B3747" t="e">
            <v>#VALUE!</v>
          </cell>
          <cell r="C3747" t="str">
            <v>Oman</v>
          </cell>
        </row>
        <row r="3748">
          <cell r="B3748" t="e">
            <v>#VALUE!</v>
          </cell>
          <cell r="C3748" t="str">
            <v>Oman</v>
          </cell>
        </row>
        <row r="3749">
          <cell r="B3749" t="e">
            <v>#VALUE!</v>
          </cell>
          <cell r="C3749" t="str">
            <v>Oman</v>
          </cell>
        </row>
        <row r="3750">
          <cell r="B3750" t="e">
            <v>#VALUE!</v>
          </cell>
          <cell r="C3750" t="str">
            <v>Oman</v>
          </cell>
        </row>
        <row r="3751">
          <cell r="B3751">
            <v>0.69354301247840289</v>
          </cell>
          <cell r="C3751" t="str">
            <v>Oman</v>
          </cell>
        </row>
        <row r="3752">
          <cell r="B3752">
            <v>0.69599657557200223</v>
          </cell>
          <cell r="C3752" t="str">
            <v>Oman</v>
          </cell>
        </row>
        <row r="3753">
          <cell r="B3753">
            <v>0.69845013866560157</v>
          </cell>
          <cell r="C3753" t="str">
            <v>Oman</v>
          </cell>
        </row>
        <row r="3754">
          <cell r="B3754">
            <v>0.70090370175920091</v>
          </cell>
          <cell r="C3754" t="str">
            <v>Oman</v>
          </cell>
        </row>
        <row r="3755">
          <cell r="B3755">
            <v>0.70335726485280015</v>
          </cell>
          <cell r="C3755" t="str">
            <v>Oman</v>
          </cell>
        </row>
        <row r="3756">
          <cell r="B3756">
            <v>504745.38907186501</v>
          </cell>
          <cell r="C3756" t="str">
            <v>Tonga</v>
          </cell>
        </row>
        <row r="3757">
          <cell r="B3757" t="e">
            <v>#VALUE!</v>
          </cell>
          <cell r="C3757" t="str">
            <v>Tonga</v>
          </cell>
        </row>
        <row r="3758">
          <cell r="B3758" t="str">
            <v>Occupied Palestinian Territory</v>
          </cell>
          <cell r="C3758" t="str">
            <v>Tonga</v>
          </cell>
        </row>
        <row r="3759">
          <cell r="B3759">
            <v>504745.38907186501</v>
          </cell>
          <cell r="C3759" t="str">
            <v>Tonga</v>
          </cell>
        </row>
        <row r="3760">
          <cell r="B3760" t="e">
            <v>#VALUE!</v>
          </cell>
          <cell r="C3760" t="str">
            <v>Tonga</v>
          </cell>
        </row>
        <row r="3761">
          <cell r="B3761">
            <v>0</v>
          </cell>
          <cell r="C3761" t="str">
            <v>Tonga</v>
          </cell>
        </row>
        <row r="3762">
          <cell r="B3762" t="e">
            <v>#VALUE!</v>
          </cell>
          <cell r="C3762" t="str">
            <v>Tonga</v>
          </cell>
        </row>
        <row r="3763">
          <cell r="B3763" t="e">
            <v>#VALUE!</v>
          </cell>
          <cell r="C3763" t="str">
            <v>Tonga</v>
          </cell>
        </row>
        <row r="3764">
          <cell r="B3764" t="e">
            <v>#VALUE!</v>
          </cell>
          <cell r="C3764" t="str">
            <v>Tonga</v>
          </cell>
        </row>
        <row r="3765">
          <cell r="B3765" t="e">
            <v>#VALUE!</v>
          </cell>
          <cell r="C3765" t="str">
            <v>Tonga</v>
          </cell>
        </row>
        <row r="3766">
          <cell r="B3766" t="str">
            <v>..</v>
          </cell>
          <cell r="C3766" t="str">
            <v>Tonga</v>
          </cell>
        </row>
        <row r="3767">
          <cell r="B3767" t="e">
            <v>#VALUE!</v>
          </cell>
          <cell r="C3767" t="str">
            <v>Tonga</v>
          </cell>
        </row>
        <row r="3768">
          <cell r="B3768" t="e">
            <v>#VALUE!</v>
          </cell>
          <cell r="C3768" t="str">
            <v>Tonga</v>
          </cell>
        </row>
        <row r="3769">
          <cell r="B3769" t="e">
            <v>#VALUE!</v>
          </cell>
          <cell r="C3769" t="str">
            <v>Tonga</v>
          </cell>
        </row>
        <row r="3770">
          <cell r="B3770" t="e">
            <v>#VALUE!</v>
          </cell>
          <cell r="C3770" t="str">
            <v>Tonga</v>
          </cell>
        </row>
        <row r="3771">
          <cell r="B3771" t="e">
            <v>#VALUE!</v>
          </cell>
          <cell r="C3771" t="str">
            <v>Tonga</v>
          </cell>
        </row>
        <row r="3772">
          <cell r="B3772" t="e">
            <v>#VALUE!</v>
          </cell>
          <cell r="C3772" t="str">
            <v>Tonga</v>
          </cell>
        </row>
        <row r="3773">
          <cell r="B3773" t="e">
            <v>#VALUE!</v>
          </cell>
          <cell r="C3773" t="str">
            <v>Tonga</v>
          </cell>
        </row>
        <row r="3774">
          <cell r="B3774" t="e">
            <v>#VALUE!</v>
          </cell>
          <cell r="C3774" t="str">
            <v>Tonga</v>
          </cell>
        </row>
        <row r="3775">
          <cell r="B3775" t="e">
            <v>#VALUE!</v>
          </cell>
          <cell r="C3775" t="str">
            <v>Tonga</v>
          </cell>
        </row>
        <row r="3776">
          <cell r="B3776">
            <v>0.64871788636834393</v>
          </cell>
          <cell r="C3776" t="str">
            <v>Tonga</v>
          </cell>
        </row>
        <row r="3777">
          <cell r="B3777">
            <v>0.65193663594794293</v>
          </cell>
          <cell r="C3777" t="str">
            <v>Tonga</v>
          </cell>
        </row>
        <row r="3778">
          <cell r="B3778">
            <v>0.65515538552754193</v>
          </cell>
          <cell r="C3778" t="str">
            <v>Tonga</v>
          </cell>
        </row>
        <row r="3779">
          <cell r="B3779">
            <v>0.65837413510714093</v>
          </cell>
          <cell r="C3779" t="str">
            <v>Tonga</v>
          </cell>
        </row>
        <row r="3780">
          <cell r="B3780">
            <v>0.66159288468673993</v>
          </cell>
          <cell r="C3780" t="str">
            <v>Tonga</v>
          </cell>
        </row>
        <row r="3781">
          <cell r="B3781">
            <v>0.66481163426633894</v>
          </cell>
          <cell r="C3781" t="str">
            <v>Tonga</v>
          </cell>
        </row>
        <row r="3782">
          <cell r="B3782">
            <v>0.66803038384593794</v>
          </cell>
          <cell r="C3782" t="str">
            <v>Tonga</v>
          </cell>
        </row>
        <row r="3783">
          <cell r="B3783">
            <v>0.67124913342553694</v>
          </cell>
          <cell r="C3783" t="str">
            <v>Tonga</v>
          </cell>
        </row>
        <row r="3784">
          <cell r="B3784">
            <v>0.67446788300513594</v>
          </cell>
          <cell r="C3784" t="str">
            <v>Tonga</v>
          </cell>
        </row>
        <row r="3785">
          <cell r="B3785">
            <v>0.67768663258473494</v>
          </cell>
          <cell r="C3785" t="str">
            <v>Tonga</v>
          </cell>
        </row>
        <row r="3786">
          <cell r="B3786">
            <v>0.68090538216433349</v>
          </cell>
          <cell r="C3786" t="str">
            <v>Tonga</v>
          </cell>
        </row>
        <row r="3787">
          <cell r="B3787">
            <v>0.68389856994160447</v>
          </cell>
          <cell r="C3787" t="str">
            <v>Tonga</v>
          </cell>
        </row>
        <row r="3788">
          <cell r="B3788">
            <v>0.68689175771887545</v>
          </cell>
          <cell r="C3788" t="str">
            <v>Tonga</v>
          </cell>
        </row>
        <row r="3789">
          <cell r="B3789">
            <v>0.68988494549614643</v>
          </cell>
          <cell r="C3789" t="str">
            <v>Tonga</v>
          </cell>
        </row>
        <row r="3790">
          <cell r="B3790">
            <v>0.69287813327341741</v>
          </cell>
          <cell r="C3790" t="str">
            <v>Tonga</v>
          </cell>
        </row>
        <row r="3791">
          <cell r="B3791">
            <v>0.69587132105068816</v>
          </cell>
          <cell r="C3791" t="str">
            <v>Tonga</v>
          </cell>
        </row>
        <row r="3792">
          <cell r="B3792">
            <v>0.69726364627980575</v>
          </cell>
          <cell r="C3792" t="str">
            <v>Tonga</v>
          </cell>
        </row>
        <row r="3793">
          <cell r="B3793">
            <v>0.69865597150892333</v>
          </cell>
          <cell r="C3793" t="str">
            <v>Tonga</v>
          </cell>
        </row>
        <row r="3794">
          <cell r="B3794">
            <v>0.70004829673804092</v>
          </cell>
          <cell r="C3794" t="str">
            <v>Tonga</v>
          </cell>
        </row>
        <row r="3795">
          <cell r="B3795">
            <v>0.70144062196715862</v>
          </cell>
          <cell r="C3795" t="str">
            <v>Tonga</v>
          </cell>
        </row>
        <row r="3796">
          <cell r="B3796">
            <v>5789076.41721466</v>
          </cell>
          <cell r="C3796" t="str">
            <v>Azerbaijan</v>
          </cell>
        </row>
        <row r="3797">
          <cell r="B3797" t="e">
            <v>#VALUE!</v>
          </cell>
          <cell r="C3797" t="str">
            <v>Azerbaijan</v>
          </cell>
        </row>
        <row r="3798">
          <cell r="B3798" t="str">
            <v>Oman</v>
          </cell>
          <cell r="C3798" t="str">
            <v>Azerbaijan</v>
          </cell>
        </row>
        <row r="3799">
          <cell r="B3799">
            <v>5789076.41721466</v>
          </cell>
          <cell r="C3799" t="str">
            <v>Azerbaijan</v>
          </cell>
        </row>
        <row r="3800">
          <cell r="B3800" t="e">
            <v>#VALUE!</v>
          </cell>
          <cell r="C3800" t="str">
            <v>Azerbaijan</v>
          </cell>
        </row>
        <row r="3801">
          <cell r="B3801">
            <v>0</v>
          </cell>
          <cell r="C3801" t="str">
            <v>Azerbaijan</v>
          </cell>
        </row>
        <row r="3802">
          <cell r="B3802" t="e">
            <v>#VALUE!</v>
          </cell>
          <cell r="C3802" t="str">
            <v>Azerbaijan</v>
          </cell>
        </row>
        <row r="3803">
          <cell r="B3803" t="e">
            <v>#VALUE!</v>
          </cell>
          <cell r="C3803" t="str">
            <v>Azerbaijan</v>
          </cell>
        </row>
        <row r="3804">
          <cell r="B3804" t="e">
            <v>#VALUE!</v>
          </cell>
          <cell r="C3804" t="str">
            <v>Azerbaijan</v>
          </cell>
        </row>
        <row r="3805">
          <cell r="B3805" t="e">
            <v>#VALUE!</v>
          </cell>
          <cell r="C3805" t="str">
            <v>Azerbaijan</v>
          </cell>
        </row>
        <row r="3806">
          <cell r="B3806" t="str">
            <v>..</v>
          </cell>
          <cell r="C3806" t="str">
            <v>Azerbaijan</v>
          </cell>
        </row>
        <row r="3807">
          <cell r="B3807" t="e">
            <v>#VALUE!</v>
          </cell>
          <cell r="C3807" t="str">
            <v>Azerbaijan</v>
          </cell>
        </row>
        <row r="3808">
          <cell r="B3808" t="e">
            <v>#VALUE!</v>
          </cell>
          <cell r="C3808" t="str">
            <v>Azerbaijan</v>
          </cell>
        </row>
        <row r="3809">
          <cell r="B3809" t="e">
            <v>#VALUE!</v>
          </cell>
          <cell r="C3809" t="str">
            <v>Azerbaijan</v>
          </cell>
        </row>
        <row r="3810">
          <cell r="B3810" t="e">
            <v>#VALUE!</v>
          </cell>
          <cell r="C3810" t="str">
            <v>Azerbaijan</v>
          </cell>
        </row>
        <row r="3811">
          <cell r="B3811" t="e">
            <v>#VALUE!</v>
          </cell>
          <cell r="C3811" t="str">
            <v>Azerbaijan</v>
          </cell>
        </row>
        <row r="3812">
          <cell r="B3812" t="e">
            <v>#VALUE!</v>
          </cell>
          <cell r="C3812" t="str">
            <v>Azerbaijan</v>
          </cell>
        </row>
        <row r="3813">
          <cell r="B3813" t="e">
            <v>#VALUE!</v>
          </cell>
          <cell r="C3813" t="str">
            <v>Azerbaijan</v>
          </cell>
        </row>
        <row r="3814">
          <cell r="B3814" t="e">
            <v>#VALUE!</v>
          </cell>
          <cell r="C3814" t="str">
            <v>Azerbaijan</v>
          </cell>
        </row>
        <row r="3815">
          <cell r="B3815" t="e">
            <v>#VALUE!</v>
          </cell>
          <cell r="C3815" t="str">
            <v>Azerbaijan</v>
          </cell>
        </row>
        <row r="3816">
          <cell r="B3816" t="str">
            <v>..</v>
          </cell>
          <cell r="C3816" t="str">
            <v>Azerbaijan</v>
          </cell>
        </row>
        <row r="3817">
          <cell r="B3817" t="e">
            <v>#VALUE!</v>
          </cell>
          <cell r="C3817" t="str">
            <v>Azerbaijan</v>
          </cell>
        </row>
        <row r="3818">
          <cell r="B3818" t="e">
            <v>#VALUE!</v>
          </cell>
          <cell r="C3818" t="str">
            <v>Azerbaijan</v>
          </cell>
        </row>
        <row r="3819">
          <cell r="B3819" t="e">
            <v>#VALUE!</v>
          </cell>
          <cell r="C3819" t="str">
            <v>Azerbaijan</v>
          </cell>
        </row>
        <row r="3820">
          <cell r="B3820" t="e">
            <v>#VALUE!</v>
          </cell>
          <cell r="C3820" t="str">
            <v>Azerbaijan</v>
          </cell>
        </row>
        <row r="3821">
          <cell r="B3821" t="e">
            <v>#VALUE!</v>
          </cell>
          <cell r="C3821" t="str">
            <v>Azerbaijan</v>
          </cell>
        </row>
        <row r="3822">
          <cell r="B3822" t="e">
            <v>#VALUE!</v>
          </cell>
          <cell r="C3822" t="str">
            <v>Azerbaijan</v>
          </cell>
        </row>
        <row r="3823">
          <cell r="B3823" t="e">
            <v>#VALUE!</v>
          </cell>
          <cell r="C3823" t="str">
            <v>Azerbaijan</v>
          </cell>
        </row>
        <row r="3824">
          <cell r="B3824" t="e">
            <v>#VALUE!</v>
          </cell>
          <cell r="C3824" t="str">
            <v>Azerbaijan</v>
          </cell>
        </row>
        <row r="3825">
          <cell r="B3825" t="e">
            <v>#VALUE!</v>
          </cell>
          <cell r="C3825" t="str">
            <v>Azerbaijan</v>
          </cell>
        </row>
        <row r="3826">
          <cell r="B3826" t="str">
            <v>..</v>
          </cell>
          <cell r="C3826" t="str">
            <v>Azerbaijan</v>
          </cell>
        </row>
        <row r="3827">
          <cell r="B3827" t="e">
            <v>#VALUE!</v>
          </cell>
          <cell r="C3827" t="str">
            <v>Azerbaijan</v>
          </cell>
        </row>
        <row r="3828">
          <cell r="B3828" t="e">
            <v>#VALUE!</v>
          </cell>
          <cell r="C3828" t="str">
            <v>Azerbaijan</v>
          </cell>
        </row>
        <row r="3829">
          <cell r="B3829" t="e">
            <v>#VALUE!</v>
          </cell>
          <cell r="C3829" t="str">
            <v>Azerbaijan</v>
          </cell>
        </row>
        <row r="3830">
          <cell r="B3830" t="e">
            <v>#VALUE!</v>
          </cell>
          <cell r="C3830" t="str">
            <v>Azerbaijan</v>
          </cell>
        </row>
        <row r="3831">
          <cell r="B3831" t="str">
            <v>..</v>
          </cell>
          <cell r="C3831" t="str">
            <v>Azerbaijan</v>
          </cell>
        </row>
        <row r="3832">
          <cell r="B3832" t="e">
            <v>#VALUE!</v>
          </cell>
          <cell r="C3832" t="str">
            <v>Azerbaijan</v>
          </cell>
        </row>
        <row r="3833">
          <cell r="B3833" t="e">
            <v>#VALUE!</v>
          </cell>
          <cell r="C3833" t="str">
            <v>Azerbaijan</v>
          </cell>
        </row>
        <row r="3834">
          <cell r="B3834" t="e">
            <v>#VALUE!</v>
          </cell>
          <cell r="C3834" t="str">
            <v>Azerbaijan</v>
          </cell>
        </row>
        <row r="3835">
          <cell r="B3835" t="str">
            <v>..</v>
          </cell>
          <cell r="C3835" t="str">
            <v>Azerbaijan</v>
          </cell>
        </row>
        <row r="3836">
          <cell r="B3836">
            <v>67366544.808129594</v>
          </cell>
          <cell r="C3836" t="str">
            <v>Turkey</v>
          </cell>
        </row>
        <row r="3837">
          <cell r="B3837">
            <v>0.37721662605022743</v>
          </cell>
          <cell r="C3837" t="str">
            <v>Turkey</v>
          </cell>
        </row>
        <row r="3838">
          <cell r="B3838" t="str">
            <v>Pakistan</v>
          </cell>
          <cell r="C3838" t="str">
            <v>Turkey</v>
          </cell>
        </row>
        <row r="3839">
          <cell r="B3839">
            <v>67366544.808129594</v>
          </cell>
          <cell r="C3839" t="str">
            <v>Turkey</v>
          </cell>
        </row>
        <row r="3840">
          <cell r="B3840">
            <v>0.40568554225274767</v>
          </cell>
          <cell r="C3840" t="str">
            <v>Turkey</v>
          </cell>
        </row>
        <row r="3841">
          <cell r="B3841">
            <v>0</v>
          </cell>
          <cell r="C3841" t="str">
            <v>Turkey</v>
          </cell>
        </row>
        <row r="3842">
          <cell r="B3842">
            <v>0.42466481972109449</v>
          </cell>
          <cell r="C3842" t="str">
            <v>Turkey</v>
          </cell>
        </row>
        <row r="3843">
          <cell r="B3843">
            <v>0.4341544584552679</v>
          </cell>
          <cell r="C3843" t="str">
            <v>Turkey</v>
          </cell>
        </row>
        <row r="3844">
          <cell r="B3844">
            <v>0.44364409718944131</v>
          </cell>
          <cell r="C3844" t="str">
            <v>Turkey</v>
          </cell>
        </row>
        <row r="3845">
          <cell r="B3845">
            <v>0.45313373592361472</v>
          </cell>
          <cell r="C3845" t="str">
            <v>Turkey</v>
          </cell>
        </row>
        <row r="3846">
          <cell r="B3846">
            <v>0.46262337465779141</v>
          </cell>
          <cell r="C3846" t="str">
            <v>Turkey</v>
          </cell>
        </row>
        <row r="3847">
          <cell r="B3847">
            <v>0.47211301339196499</v>
          </cell>
          <cell r="C3847" t="str">
            <v>Turkey</v>
          </cell>
        </row>
        <row r="3848">
          <cell r="B3848">
            <v>0.48160265212613856</v>
          </cell>
          <cell r="C3848" t="str">
            <v>Turkey</v>
          </cell>
        </row>
        <row r="3849">
          <cell r="B3849">
            <v>0.49109229086031214</v>
          </cell>
          <cell r="C3849" t="str">
            <v>Turkey</v>
          </cell>
        </row>
        <row r="3850">
          <cell r="B3850">
            <v>0.50058192959448577</v>
          </cell>
          <cell r="C3850" t="str">
            <v>Turkey</v>
          </cell>
        </row>
        <row r="3851">
          <cell r="B3851">
            <v>0.51007156832865941</v>
          </cell>
          <cell r="C3851" t="str">
            <v>Turkey</v>
          </cell>
        </row>
        <row r="3852">
          <cell r="B3852">
            <v>0.51956120706283304</v>
          </cell>
          <cell r="C3852" t="str">
            <v>Turkey</v>
          </cell>
        </row>
        <row r="3853">
          <cell r="B3853">
            <v>0.52905084579700667</v>
          </cell>
          <cell r="C3853" t="str">
            <v>Turkey</v>
          </cell>
        </row>
        <row r="3854">
          <cell r="B3854">
            <v>0.53854048453118031</v>
          </cell>
          <cell r="C3854" t="str">
            <v>Turkey</v>
          </cell>
        </row>
        <row r="3855">
          <cell r="B3855">
            <v>0.54803012326535394</v>
          </cell>
          <cell r="C3855" t="str">
            <v>Turkey</v>
          </cell>
        </row>
        <row r="3856">
          <cell r="B3856">
            <v>0.55751976199952724</v>
          </cell>
          <cell r="C3856" t="str">
            <v>Turkey</v>
          </cell>
        </row>
        <row r="3857">
          <cell r="B3857">
            <v>0.56515169662879472</v>
          </cell>
          <cell r="C3857" t="str">
            <v>Turkey</v>
          </cell>
        </row>
        <row r="3858">
          <cell r="B3858">
            <v>0.5727836312580622</v>
          </cell>
          <cell r="C3858" t="str">
            <v>Turkey</v>
          </cell>
        </row>
        <row r="3859">
          <cell r="B3859">
            <v>0.58041556588732968</v>
          </cell>
          <cell r="C3859" t="str">
            <v>Turkey</v>
          </cell>
        </row>
        <row r="3860">
          <cell r="B3860">
            <v>0.58804750051659715</v>
          </cell>
          <cell r="C3860" t="str">
            <v>Turkey</v>
          </cell>
        </row>
        <row r="3861">
          <cell r="B3861">
            <v>0.59567943514586463</v>
          </cell>
          <cell r="C3861" t="str">
            <v>Turkey</v>
          </cell>
        </row>
        <row r="3862">
          <cell r="B3862">
            <v>0.60331136977513211</v>
          </cell>
          <cell r="C3862" t="str">
            <v>Turkey</v>
          </cell>
        </row>
        <row r="3863">
          <cell r="B3863">
            <v>0.61094330440439959</v>
          </cell>
          <cell r="C3863" t="str">
            <v>Turkey</v>
          </cell>
        </row>
        <row r="3864">
          <cell r="B3864">
            <v>0.61857523903366707</v>
          </cell>
          <cell r="C3864" t="str">
            <v>Turkey</v>
          </cell>
        </row>
        <row r="3865">
          <cell r="B3865">
            <v>0.62620717366293455</v>
          </cell>
          <cell r="C3865" t="str">
            <v>Turkey</v>
          </cell>
        </row>
        <row r="3866">
          <cell r="B3866">
            <v>0.63383910829220158</v>
          </cell>
          <cell r="C3866" t="str">
            <v>Turkey</v>
          </cell>
        </row>
        <row r="3867">
          <cell r="B3867">
            <v>0.64132325790076683</v>
          </cell>
          <cell r="C3867" t="str">
            <v>Turkey</v>
          </cell>
        </row>
        <row r="3868">
          <cell r="B3868">
            <v>0.64880740750933208</v>
          </cell>
          <cell r="C3868" t="str">
            <v>Turkey</v>
          </cell>
        </row>
        <row r="3869">
          <cell r="B3869">
            <v>0.65629155711789733</v>
          </cell>
          <cell r="C3869" t="str">
            <v>Turkey</v>
          </cell>
        </row>
        <row r="3870">
          <cell r="B3870">
            <v>0.66377570672646258</v>
          </cell>
          <cell r="C3870" t="str">
            <v>Turkey</v>
          </cell>
        </row>
        <row r="3871">
          <cell r="B3871">
            <v>0.67125985633502805</v>
          </cell>
          <cell r="C3871" t="str">
            <v>Turkey</v>
          </cell>
        </row>
        <row r="3872">
          <cell r="B3872">
            <v>0.67605682458140171</v>
          </cell>
          <cell r="C3872" t="str">
            <v>Turkey</v>
          </cell>
        </row>
        <row r="3873">
          <cell r="B3873">
            <v>0.68085379282777536</v>
          </cell>
          <cell r="C3873" t="str">
            <v>Turkey</v>
          </cell>
        </row>
        <row r="3874">
          <cell r="B3874">
            <v>0.68565076107414902</v>
          </cell>
          <cell r="C3874" t="str">
            <v>Turkey</v>
          </cell>
        </row>
        <row r="3875">
          <cell r="B3875">
            <v>0.69044772932052279</v>
          </cell>
          <cell r="C3875" t="str">
            <v>Turkey</v>
          </cell>
        </row>
        <row r="3876">
          <cell r="B3876">
            <v>9094609.6551053692</v>
          </cell>
          <cell r="C3876" t="str">
            <v>Belize</v>
          </cell>
        </row>
        <row r="3877">
          <cell r="B3877">
            <v>0.59144881982469322</v>
          </cell>
          <cell r="C3877" t="str">
            <v>Belize</v>
          </cell>
        </row>
        <row r="3878">
          <cell r="B3878" t="str">
            <v>Panama</v>
          </cell>
          <cell r="C3878" t="str">
            <v>Belize</v>
          </cell>
        </row>
        <row r="3879">
          <cell r="B3879">
            <v>9094609.6551053692</v>
          </cell>
          <cell r="C3879" t="str">
            <v>Belize</v>
          </cell>
        </row>
        <row r="3880">
          <cell r="B3880">
            <v>0.6007801806654367</v>
          </cell>
          <cell r="C3880" t="str">
            <v>Belize</v>
          </cell>
        </row>
        <row r="3881">
          <cell r="B3881">
            <v>0</v>
          </cell>
          <cell r="C3881" t="str">
            <v>Belize</v>
          </cell>
        </row>
        <row r="3882">
          <cell r="B3882">
            <v>0.60700108789259932</v>
          </cell>
          <cell r="C3882" t="str">
            <v>Belize</v>
          </cell>
        </row>
        <row r="3883">
          <cell r="B3883">
            <v>0.61011154150618019</v>
          </cell>
          <cell r="C3883" t="str">
            <v>Belize</v>
          </cell>
        </row>
        <row r="3884">
          <cell r="B3884">
            <v>0.61322199511976194</v>
          </cell>
          <cell r="C3884" t="str">
            <v>Belize</v>
          </cell>
        </row>
        <row r="3885">
          <cell r="B3885">
            <v>0.61633244873334281</v>
          </cell>
          <cell r="C3885" t="str">
            <v>Belize</v>
          </cell>
        </row>
        <row r="3886">
          <cell r="B3886">
            <v>0.61944290234692367</v>
          </cell>
          <cell r="C3886" t="str">
            <v>Belize</v>
          </cell>
        </row>
        <row r="3887">
          <cell r="B3887">
            <v>0.62255335596050487</v>
          </cell>
          <cell r="C3887" t="str">
            <v>Belize</v>
          </cell>
        </row>
        <row r="3888">
          <cell r="B3888">
            <v>0.62566380957408607</v>
          </cell>
          <cell r="C3888" t="str">
            <v>Belize</v>
          </cell>
        </row>
        <row r="3889">
          <cell r="B3889">
            <v>0.62877426318766727</v>
          </cell>
          <cell r="C3889" t="str">
            <v>Belize</v>
          </cell>
        </row>
        <row r="3890">
          <cell r="B3890">
            <v>0.63188471680124847</v>
          </cell>
          <cell r="C3890" t="str">
            <v>Belize</v>
          </cell>
        </row>
        <row r="3891">
          <cell r="B3891">
            <v>0.63499517041482967</v>
          </cell>
          <cell r="C3891" t="str">
            <v>Belize</v>
          </cell>
        </row>
        <row r="3892">
          <cell r="B3892">
            <v>0.63810562402841087</v>
          </cell>
          <cell r="C3892" t="str">
            <v>Belize</v>
          </cell>
        </row>
        <row r="3893">
          <cell r="B3893">
            <v>0.64121607764199207</v>
          </cell>
          <cell r="C3893" t="str">
            <v>Belize</v>
          </cell>
        </row>
        <row r="3894">
          <cell r="B3894">
            <v>0.64432653125557326</v>
          </cell>
          <cell r="C3894" t="str">
            <v>Belize</v>
          </cell>
        </row>
        <row r="3895">
          <cell r="B3895">
            <v>0.64743698486915446</v>
          </cell>
          <cell r="C3895" t="str">
            <v>Belize</v>
          </cell>
        </row>
        <row r="3896">
          <cell r="B3896">
            <v>0.65054743848273544</v>
          </cell>
          <cell r="C3896" t="str">
            <v>Belize</v>
          </cell>
        </row>
        <row r="3897">
          <cell r="B3897">
            <v>0.6522547593812057</v>
          </cell>
          <cell r="C3897" t="str">
            <v>Belize</v>
          </cell>
        </row>
        <row r="3898">
          <cell r="B3898">
            <v>0.65396208027967595</v>
          </cell>
          <cell r="C3898" t="str">
            <v>Belize</v>
          </cell>
        </row>
        <row r="3899">
          <cell r="B3899">
            <v>0.65566940117814621</v>
          </cell>
          <cell r="C3899" t="str">
            <v>Belize</v>
          </cell>
        </row>
        <row r="3900">
          <cell r="B3900">
            <v>0.65737672207661646</v>
          </cell>
          <cell r="C3900" t="str">
            <v>Belize</v>
          </cell>
        </row>
        <row r="3901">
          <cell r="B3901">
            <v>0.65908404297508671</v>
          </cell>
          <cell r="C3901" t="str">
            <v>Belize</v>
          </cell>
        </row>
        <row r="3902">
          <cell r="B3902">
            <v>0.66079136387355697</v>
          </cell>
          <cell r="C3902" t="str">
            <v>Belize</v>
          </cell>
        </row>
        <row r="3903">
          <cell r="B3903">
            <v>0.66249868477202722</v>
          </cell>
          <cell r="C3903" t="str">
            <v>Belize</v>
          </cell>
        </row>
        <row r="3904">
          <cell r="B3904">
            <v>0.66420600567049748</v>
          </cell>
          <cell r="C3904" t="str">
            <v>Belize</v>
          </cell>
        </row>
        <row r="3905">
          <cell r="B3905">
            <v>0.66591332656896773</v>
          </cell>
          <cell r="C3905" t="str">
            <v>Belize</v>
          </cell>
        </row>
        <row r="3906">
          <cell r="B3906">
            <v>0.66762064746743832</v>
          </cell>
          <cell r="C3906" t="str">
            <v>Belize</v>
          </cell>
        </row>
        <row r="3907">
          <cell r="B3907">
            <v>0.67191356129537039</v>
          </cell>
          <cell r="C3907" t="str">
            <v>Belize</v>
          </cell>
        </row>
        <row r="3908">
          <cell r="B3908">
            <v>0.67620647512330245</v>
          </cell>
          <cell r="C3908" t="str">
            <v>Belize</v>
          </cell>
        </row>
        <row r="3909">
          <cell r="B3909">
            <v>0.68049938895123452</v>
          </cell>
          <cell r="C3909" t="str">
            <v>Belize</v>
          </cell>
        </row>
        <row r="3910">
          <cell r="B3910">
            <v>0.68479230277916658</v>
          </cell>
          <cell r="C3910" t="str">
            <v>Belize</v>
          </cell>
        </row>
        <row r="3911">
          <cell r="B3911">
            <v>0.68908521660709854</v>
          </cell>
          <cell r="C3911" t="str">
            <v>Belize</v>
          </cell>
        </row>
        <row r="3912">
          <cell r="B3912">
            <v>0.69090453118809347</v>
          </cell>
          <cell r="C3912" t="str">
            <v>Belize</v>
          </cell>
        </row>
        <row r="3913">
          <cell r="B3913">
            <v>0.69272384576908841</v>
          </cell>
          <cell r="C3913" t="str">
            <v>Belize</v>
          </cell>
        </row>
        <row r="3914">
          <cell r="B3914">
            <v>0.69454316035008334</v>
          </cell>
          <cell r="C3914" t="str">
            <v>Belize</v>
          </cell>
        </row>
        <row r="3915">
          <cell r="B3915">
            <v>0.69636247493107828</v>
          </cell>
          <cell r="C3915" t="str">
            <v>Belize</v>
          </cell>
        </row>
        <row r="3916">
          <cell r="B3916">
            <v>24017373.911066901</v>
          </cell>
          <cell r="C3916" t="str">
            <v>Tunisia</v>
          </cell>
        </row>
        <row r="3917">
          <cell r="B3917">
            <v>0.36747254648334504</v>
          </cell>
          <cell r="C3917" t="str">
            <v>Tunisia</v>
          </cell>
        </row>
        <row r="3918">
          <cell r="B3918" t="str">
            <v>Papua New Guinea</v>
          </cell>
          <cell r="C3918" t="str">
            <v>Tunisia</v>
          </cell>
        </row>
        <row r="3919">
          <cell r="B3919">
            <v>24017373.911066901</v>
          </cell>
          <cell r="C3919" t="str">
            <v>Tunisia</v>
          </cell>
        </row>
        <row r="3920">
          <cell r="B3920">
            <v>0.3950469624854982</v>
          </cell>
          <cell r="C3920" t="str">
            <v>Tunisia</v>
          </cell>
        </row>
        <row r="3921">
          <cell r="B3921">
            <v>0</v>
          </cell>
          <cell r="C3921" t="str">
            <v>Tunisia</v>
          </cell>
        </row>
        <row r="3922">
          <cell r="B3922">
            <v>0.41342990648693601</v>
          </cell>
          <cell r="C3922" t="str">
            <v>Tunisia</v>
          </cell>
        </row>
        <row r="3923">
          <cell r="B3923">
            <v>0.42262137848765136</v>
          </cell>
          <cell r="C3923" t="str">
            <v>Tunisia</v>
          </cell>
        </row>
        <row r="3924">
          <cell r="B3924">
            <v>0.43181285048837026</v>
          </cell>
          <cell r="C3924" t="str">
            <v>Tunisia</v>
          </cell>
        </row>
        <row r="3925">
          <cell r="B3925">
            <v>0.44100432248908916</v>
          </cell>
          <cell r="C3925" t="str">
            <v>Tunisia</v>
          </cell>
        </row>
        <row r="3926">
          <cell r="B3926">
            <v>0.45019579448980412</v>
          </cell>
          <cell r="C3926" t="str">
            <v>Tunisia</v>
          </cell>
        </row>
        <row r="3927">
          <cell r="B3927">
            <v>0.45938726649052208</v>
          </cell>
          <cell r="C3927" t="str">
            <v>Tunisia</v>
          </cell>
        </row>
        <row r="3928">
          <cell r="B3928">
            <v>0.46857873849124004</v>
          </cell>
          <cell r="C3928" t="str">
            <v>Tunisia</v>
          </cell>
        </row>
        <row r="3929">
          <cell r="B3929">
            <v>0.477770210491958</v>
          </cell>
          <cell r="C3929" t="str">
            <v>Tunisia</v>
          </cell>
        </row>
        <row r="3930">
          <cell r="B3930">
            <v>0.48696168249267596</v>
          </cell>
          <cell r="C3930" t="str">
            <v>Tunisia</v>
          </cell>
        </row>
        <row r="3931">
          <cell r="B3931">
            <v>0.49615315449339392</v>
          </cell>
          <cell r="C3931" t="str">
            <v>Tunisia</v>
          </cell>
        </row>
        <row r="3932">
          <cell r="B3932">
            <v>0.50534462649411183</v>
          </cell>
          <cell r="C3932" t="str">
            <v>Tunisia</v>
          </cell>
        </row>
        <row r="3933">
          <cell r="B3933">
            <v>0.51453609849482973</v>
          </cell>
          <cell r="C3933" t="str">
            <v>Tunisia</v>
          </cell>
        </row>
        <row r="3934">
          <cell r="B3934">
            <v>0.52372757049554763</v>
          </cell>
          <cell r="C3934" t="str">
            <v>Tunisia</v>
          </cell>
        </row>
        <row r="3935">
          <cell r="B3935">
            <v>0.53291904249626554</v>
          </cell>
          <cell r="C3935" t="str">
            <v>Tunisia</v>
          </cell>
        </row>
        <row r="3936">
          <cell r="B3936">
            <v>0.54211051449698355</v>
          </cell>
          <cell r="C3936" t="str">
            <v>Tunisia</v>
          </cell>
        </row>
        <row r="3937">
          <cell r="B3937">
            <v>0.55091853639964927</v>
          </cell>
          <cell r="C3937" t="str">
            <v>Tunisia</v>
          </cell>
        </row>
        <row r="3938">
          <cell r="B3938">
            <v>0.55972655830231499</v>
          </cell>
          <cell r="C3938" t="str">
            <v>Tunisia</v>
          </cell>
        </row>
        <row r="3939">
          <cell r="B3939">
            <v>0.56853458020498071</v>
          </cell>
          <cell r="C3939" t="str">
            <v>Tunisia</v>
          </cell>
        </row>
        <row r="3940">
          <cell r="B3940">
            <v>0.57734260210764643</v>
          </cell>
          <cell r="C3940" t="str">
            <v>Tunisia</v>
          </cell>
        </row>
        <row r="3941">
          <cell r="B3941">
            <v>0.58615062401031215</v>
          </cell>
          <cell r="C3941" t="str">
            <v>Tunisia</v>
          </cell>
        </row>
        <row r="3942">
          <cell r="B3942">
            <v>0.59495864591297787</v>
          </cell>
          <cell r="C3942" t="str">
            <v>Tunisia</v>
          </cell>
        </row>
        <row r="3943">
          <cell r="B3943">
            <v>0.60376666781564359</v>
          </cell>
          <cell r="C3943" t="str">
            <v>Tunisia</v>
          </cell>
        </row>
        <row r="3944">
          <cell r="B3944">
            <v>0.61257468971830931</v>
          </cell>
          <cell r="C3944" t="str">
            <v>Tunisia</v>
          </cell>
        </row>
        <row r="3945">
          <cell r="B3945">
            <v>0.62138271162097503</v>
          </cell>
          <cell r="C3945" t="str">
            <v>Tunisia</v>
          </cell>
        </row>
        <row r="3946">
          <cell r="B3946">
            <v>0.63019073352364086</v>
          </cell>
          <cell r="C3946" t="str">
            <v>Tunisia</v>
          </cell>
        </row>
        <row r="3947">
          <cell r="B3947">
            <v>0.63747423436387385</v>
          </cell>
          <cell r="C3947" t="str">
            <v>Tunisia</v>
          </cell>
        </row>
        <row r="3948">
          <cell r="B3948">
            <v>0.64475773520410684</v>
          </cell>
          <cell r="C3948" t="str">
            <v>Tunisia</v>
          </cell>
        </row>
        <row r="3949">
          <cell r="B3949">
            <v>0.65204123604433983</v>
          </cell>
          <cell r="C3949" t="str">
            <v>Tunisia</v>
          </cell>
        </row>
        <row r="3950">
          <cell r="B3950">
            <v>0.65932473688457283</v>
          </cell>
          <cell r="C3950" t="str">
            <v>Tunisia</v>
          </cell>
        </row>
        <row r="3951">
          <cell r="B3951">
            <v>0.66660823772480582</v>
          </cell>
          <cell r="C3951" t="str">
            <v>Tunisia</v>
          </cell>
        </row>
        <row r="3952">
          <cell r="B3952">
            <v>0.67307423646329467</v>
          </cell>
          <cell r="C3952" t="str">
            <v>Tunisia</v>
          </cell>
        </row>
        <row r="3953">
          <cell r="B3953">
            <v>0.67954023520178342</v>
          </cell>
          <cell r="C3953" t="str">
            <v>Tunisia</v>
          </cell>
        </row>
        <row r="3954">
          <cell r="B3954">
            <v>0.68600623394027216</v>
          </cell>
          <cell r="C3954" t="str">
            <v>Tunisia</v>
          </cell>
        </row>
        <row r="3955">
          <cell r="B3955">
            <v>0.69247223267876101</v>
          </cell>
          <cell r="C3955" t="str">
            <v>Tunisia</v>
          </cell>
        </row>
        <row r="3956">
          <cell r="B3956">
            <v>68018655.676443204</v>
          </cell>
          <cell r="C3956" t="str">
            <v>Jordan</v>
          </cell>
        </row>
        <row r="3957">
          <cell r="B3957">
            <v>0.49566941992912028</v>
          </cell>
          <cell r="C3957" t="str">
            <v>Jordan</v>
          </cell>
        </row>
        <row r="3958">
          <cell r="B3958" t="str">
            <v>Paraguay</v>
          </cell>
          <cell r="C3958" t="str">
            <v>Jordan</v>
          </cell>
        </row>
        <row r="3959">
          <cell r="B3959">
            <v>68018655.676443204</v>
          </cell>
          <cell r="C3959" t="str">
            <v>Jordan</v>
          </cell>
        </row>
        <row r="3960">
          <cell r="B3960">
            <v>0.51068447100043102</v>
          </cell>
          <cell r="C3960" t="str">
            <v>Jordan</v>
          </cell>
        </row>
        <row r="3961">
          <cell r="B3961">
            <v>0</v>
          </cell>
          <cell r="C3961" t="str">
            <v>Jordan</v>
          </cell>
        </row>
        <row r="3962">
          <cell r="B3962">
            <v>0.5206945050479721</v>
          </cell>
          <cell r="C3962" t="str">
            <v>Jordan</v>
          </cell>
        </row>
        <row r="3963">
          <cell r="B3963">
            <v>0.52569952207174175</v>
          </cell>
          <cell r="C3963" t="str">
            <v>Jordan</v>
          </cell>
        </row>
        <row r="3964">
          <cell r="B3964">
            <v>0.53070453909551318</v>
          </cell>
          <cell r="C3964" t="str">
            <v>Jordan</v>
          </cell>
        </row>
        <row r="3965">
          <cell r="B3965">
            <v>0.53570955611928284</v>
          </cell>
          <cell r="C3965" t="str">
            <v>Jordan</v>
          </cell>
        </row>
        <row r="3966">
          <cell r="B3966">
            <v>0.54071457314305416</v>
          </cell>
          <cell r="C3966" t="str">
            <v>Jordan</v>
          </cell>
        </row>
        <row r="3967">
          <cell r="B3967">
            <v>0.54571959016682436</v>
          </cell>
          <cell r="C3967" t="str">
            <v>Jordan</v>
          </cell>
        </row>
        <row r="3968">
          <cell r="B3968">
            <v>0.55072460719059457</v>
          </cell>
          <cell r="C3968" t="str">
            <v>Jordan</v>
          </cell>
        </row>
        <row r="3969">
          <cell r="B3969">
            <v>0.55572962421436478</v>
          </cell>
          <cell r="C3969" t="str">
            <v>Jordan</v>
          </cell>
        </row>
        <row r="3970">
          <cell r="B3970">
            <v>0.56073464123813499</v>
          </cell>
          <cell r="C3970" t="str">
            <v>Jordan</v>
          </cell>
        </row>
        <row r="3971">
          <cell r="B3971">
            <v>0.5657396582619052</v>
          </cell>
          <cell r="C3971" t="str">
            <v>Jordan</v>
          </cell>
        </row>
        <row r="3972">
          <cell r="B3972">
            <v>0.57074467528567541</v>
          </cell>
          <cell r="C3972" t="str">
            <v>Jordan</v>
          </cell>
        </row>
        <row r="3973">
          <cell r="B3973">
            <v>0.57574969230944562</v>
          </cell>
          <cell r="C3973" t="str">
            <v>Jordan</v>
          </cell>
        </row>
        <row r="3974">
          <cell r="B3974">
            <v>0.58075470933321582</v>
          </cell>
          <cell r="C3974" t="str">
            <v>Jordan</v>
          </cell>
        </row>
        <row r="3975">
          <cell r="B3975">
            <v>0.58575972635698603</v>
          </cell>
          <cell r="C3975" t="str">
            <v>Jordan</v>
          </cell>
        </row>
        <row r="3976">
          <cell r="B3976">
            <v>0.59076474338075602</v>
          </cell>
          <cell r="C3976" t="str">
            <v>Jordan</v>
          </cell>
        </row>
        <row r="3977">
          <cell r="B3977">
            <v>0.59629188264556943</v>
          </cell>
          <cell r="C3977" t="str">
            <v>Jordan</v>
          </cell>
        </row>
        <row r="3978">
          <cell r="B3978">
            <v>0.60181902191038283</v>
          </cell>
          <cell r="C3978" t="str">
            <v>Jordan</v>
          </cell>
        </row>
        <row r="3979">
          <cell r="B3979">
            <v>0.60734616117519624</v>
          </cell>
          <cell r="C3979" t="str">
            <v>Jordan</v>
          </cell>
        </row>
        <row r="3980">
          <cell r="B3980">
            <v>0.61287330044000965</v>
          </cell>
          <cell r="C3980" t="str">
            <v>Jordan</v>
          </cell>
        </row>
        <row r="3981">
          <cell r="B3981">
            <v>0.61840043970482306</v>
          </cell>
          <cell r="C3981" t="str">
            <v>Jordan</v>
          </cell>
        </row>
        <row r="3982">
          <cell r="B3982">
            <v>0.62392757896963646</v>
          </cell>
          <cell r="C3982" t="str">
            <v>Jordan</v>
          </cell>
        </row>
        <row r="3983">
          <cell r="B3983">
            <v>0.62945471823444987</v>
          </cell>
          <cell r="C3983" t="str">
            <v>Jordan</v>
          </cell>
        </row>
        <row r="3984">
          <cell r="B3984">
            <v>0.63498185749926328</v>
          </cell>
          <cell r="C3984" t="str">
            <v>Jordan</v>
          </cell>
        </row>
        <row r="3985">
          <cell r="B3985">
            <v>0.64050899676407669</v>
          </cell>
          <cell r="C3985" t="str">
            <v>Jordan</v>
          </cell>
        </row>
        <row r="3986">
          <cell r="B3986">
            <v>0.6460361360288901</v>
          </cell>
          <cell r="C3986" t="str">
            <v>Jordan</v>
          </cell>
        </row>
        <row r="3987">
          <cell r="B3987">
            <v>0.65137815386057729</v>
          </cell>
          <cell r="C3987" t="str">
            <v>Jordan</v>
          </cell>
        </row>
        <row r="3988">
          <cell r="B3988">
            <v>0.65672017169226449</v>
          </cell>
          <cell r="C3988" t="str">
            <v>Jordan</v>
          </cell>
        </row>
        <row r="3989">
          <cell r="B3989">
            <v>0.66206218952395168</v>
          </cell>
          <cell r="C3989" t="str">
            <v>Jordan</v>
          </cell>
        </row>
        <row r="3990">
          <cell r="B3990">
            <v>0.66740420735563888</v>
          </cell>
          <cell r="C3990" t="str">
            <v>Jordan</v>
          </cell>
        </row>
        <row r="3991">
          <cell r="B3991">
            <v>0.67274622518732596</v>
          </cell>
          <cell r="C3991" t="str">
            <v>Jordan</v>
          </cell>
        </row>
        <row r="3992">
          <cell r="B3992">
            <v>0.67805929899463413</v>
          </cell>
          <cell r="C3992" t="str">
            <v>Jordan</v>
          </cell>
        </row>
        <row r="3993">
          <cell r="B3993">
            <v>0.6833723728019423</v>
          </cell>
          <cell r="C3993" t="str">
            <v>Jordan</v>
          </cell>
        </row>
        <row r="3994">
          <cell r="B3994">
            <v>0.68868544660925046</v>
          </cell>
          <cell r="C3994" t="str">
            <v>Jordan</v>
          </cell>
        </row>
        <row r="3995">
          <cell r="B3995">
            <v>0.69399852041655852</v>
          </cell>
          <cell r="C3995" t="str">
            <v>Jordan</v>
          </cell>
        </row>
        <row r="3996">
          <cell r="B3996">
            <v>108643599.518262</v>
          </cell>
          <cell r="C3996" t="str">
            <v>Algeria</v>
          </cell>
        </row>
        <row r="3997">
          <cell r="B3997">
            <v>0.36594696768485946</v>
          </cell>
          <cell r="C3997" t="str">
            <v>Algeria</v>
          </cell>
        </row>
        <row r="3998">
          <cell r="B3998" t="str">
            <v>Peru</v>
          </cell>
          <cell r="C3998" t="str">
            <v>Algeria</v>
          </cell>
        </row>
        <row r="3999">
          <cell r="B3999">
            <v>108643599.518262</v>
          </cell>
          <cell r="C3999" t="str">
            <v>Algeria</v>
          </cell>
        </row>
        <row r="4000">
          <cell r="B4000">
            <v>0.39516010539792745</v>
          </cell>
          <cell r="C4000" t="str">
            <v>Algeria</v>
          </cell>
        </row>
        <row r="4001">
          <cell r="B4001">
            <v>0</v>
          </cell>
          <cell r="C4001" t="str">
            <v>Algeria</v>
          </cell>
        </row>
        <row r="4002">
          <cell r="B4002">
            <v>0.41463553053997515</v>
          </cell>
          <cell r="C4002" t="str">
            <v>Algeria</v>
          </cell>
        </row>
        <row r="4003">
          <cell r="B4003">
            <v>0.424373243110999</v>
          </cell>
          <cell r="C4003" t="str">
            <v>Algeria</v>
          </cell>
        </row>
        <row r="4004">
          <cell r="B4004">
            <v>0.43411095568201929</v>
          </cell>
          <cell r="C4004" t="str">
            <v>Algeria</v>
          </cell>
        </row>
        <row r="4005">
          <cell r="B4005">
            <v>0.44384866825304314</v>
          </cell>
          <cell r="C4005" t="str">
            <v>Algeria</v>
          </cell>
        </row>
        <row r="4006">
          <cell r="B4006">
            <v>0.45358638082406755</v>
          </cell>
          <cell r="C4006" t="str">
            <v>Algeria</v>
          </cell>
        </row>
        <row r="4007">
          <cell r="B4007">
            <v>0.46332409339509045</v>
          </cell>
          <cell r="C4007" t="str">
            <v>Algeria</v>
          </cell>
        </row>
        <row r="4008">
          <cell r="B4008">
            <v>0.47306180596611336</v>
          </cell>
          <cell r="C4008" t="str">
            <v>Algeria</v>
          </cell>
        </row>
        <row r="4009">
          <cell r="B4009">
            <v>0.48279951853713626</v>
          </cell>
          <cell r="C4009" t="str">
            <v>Algeria</v>
          </cell>
        </row>
        <row r="4010">
          <cell r="B4010">
            <v>0.49253723110815917</v>
          </cell>
          <cell r="C4010" t="str">
            <v>Algeria</v>
          </cell>
        </row>
        <row r="4011">
          <cell r="B4011">
            <v>0.50227494367918202</v>
          </cell>
          <cell r="C4011" t="str">
            <v>Algeria</v>
          </cell>
        </row>
        <row r="4012">
          <cell r="B4012">
            <v>0.51201265625020498</v>
          </cell>
          <cell r="C4012" t="str">
            <v>Algeria</v>
          </cell>
        </row>
        <row r="4013">
          <cell r="B4013">
            <v>0.52175036882122794</v>
          </cell>
          <cell r="C4013" t="str">
            <v>Algeria</v>
          </cell>
        </row>
        <row r="4014">
          <cell r="B4014">
            <v>0.5314880813922509</v>
          </cell>
          <cell r="C4014" t="str">
            <v>Algeria</v>
          </cell>
        </row>
        <row r="4015">
          <cell r="B4015">
            <v>0.54122579396327386</v>
          </cell>
          <cell r="C4015" t="str">
            <v>Algeria</v>
          </cell>
        </row>
        <row r="4016">
          <cell r="B4016">
            <v>0.5509635065342966</v>
          </cell>
          <cell r="C4016" t="str">
            <v>Algeria</v>
          </cell>
        </row>
        <row r="4017">
          <cell r="B4017">
            <v>0.55821806679703145</v>
          </cell>
          <cell r="C4017" t="str">
            <v>Algeria</v>
          </cell>
        </row>
        <row r="4018">
          <cell r="B4018">
            <v>0.56547262705976631</v>
          </cell>
          <cell r="C4018" t="str">
            <v>Algeria</v>
          </cell>
        </row>
        <row r="4019">
          <cell r="B4019">
            <v>0.57272718732250116</v>
          </cell>
          <cell r="C4019" t="str">
            <v>Algeria</v>
          </cell>
        </row>
        <row r="4020">
          <cell r="B4020">
            <v>0.57998174758523602</v>
          </cell>
          <cell r="C4020" t="str">
            <v>Algeria</v>
          </cell>
        </row>
        <row r="4021">
          <cell r="B4021">
            <v>0.58723630784797087</v>
          </cell>
          <cell r="C4021" t="str">
            <v>Algeria</v>
          </cell>
        </row>
        <row r="4022">
          <cell r="B4022">
            <v>0.59449086811070573</v>
          </cell>
          <cell r="C4022" t="str">
            <v>Algeria</v>
          </cell>
        </row>
        <row r="4023">
          <cell r="B4023">
            <v>0.60174542837344058</v>
          </cell>
          <cell r="C4023" t="str">
            <v>Algeria</v>
          </cell>
        </row>
        <row r="4024">
          <cell r="B4024">
            <v>0.60899998863617544</v>
          </cell>
          <cell r="C4024" t="str">
            <v>Algeria</v>
          </cell>
        </row>
        <row r="4025">
          <cell r="B4025">
            <v>0.61625454889891029</v>
          </cell>
          <cell r="C4025" t="str">
            <v>Algeria</v>
          </cell>
        </row>
        <row r="4026">
          <cell r="B4026">
            <v>0.62350910916164548</v>
          </cell>
          <cell r="C4026" t="str">
            <v>Algeria</v>
          </cell>
        </row>
        <row r="4027">
          <cell r="B4027">
            <v>0.63226838551472719</v>
          </cell>
          <cell r="C4027" t="str">
            <v>Algeria</v>
          </cell>
        </row>
        <row r="4028">
          <cell r="B4028">
            <v>0.64102766186780891</v>
          </cell>
          <cell r="C4028" t="str">
            <v>Algeria</v>
          </cell>
        </row>
        <row r="4029">
          <cell r="B4029">
            <v>0.64978693822089062</v>
          </cell>
          <cell r="C4029" t="str">
            <v>Algeria</v>
          </cell>
        </row>
        <row r="4030">
          <cell r="B4030">
            <v>0.65854621457397233</v>
          </cell>
          <cell r="C4030" t="str">
            <v>Algeria</v>
          </cell>
        </row>
        <row r="4031">
          <cell r="B4031">
            <v>0.66730549092705405</v>
          </cell>
          <cell r="C4031" t="str">
            <v>Algeria</v>
          </cell>
        </row>
        <row r="4032">
          <cell r="B4032">
            <v>0.67333907088000688</v>
          </cell>
          <cell r="C4032" t="str">
            <v>Algeria</v>
          </cell>
        </row>
        <row r="4033">
          <cell r="B4033">
            <v>0.67937265083295972</v>
          </cell>
          <cell r="C4033" t="str">
            <v>Algeria</v>
          </cell>
        </row>
        <row r="4034">
          <cell r="B4034">
            <v>0.68540623078591256</v>
          </cell>
          <cell r="C4034" t="str">
            <v>Algeria</v>
          </cell>
        </row>
        <row r="4035">
          <cell r="B4035">
            <v>0.69143981073886529</v>
          </cell>
          <cell r="C4035" t="str">
            <v>Algeria</v>
          </cell>
        </row>
        <row r="4036">
          <cell r="B4036">
            <v>56113469.5827327</v>
          </cell>
          <cell r="C4036" t="str">
            <v>Sri Lanka</v>
          </cell>
        </row>
        <row r="4037">
          <cell r="B4037">
            <v>0.49886220181963559</v>
          </cell>
          <cell r="C4037" t="str">
            <v>Sri Lanka</v>
          </cell>
        </row>
        <row r="4038">
          <cell r="B4038" t="str">
            <v>Philippines</v>
          </cell>
          <cell r="C4038" t="str">
            <v>Sri Lanka</v>
          </cell>
        </row>
        <row r="4039">
          <cell r="B4039">
            <v>56113469.5827327</v>
          </cell>
          <cell r="C4039" t="str">
            <v>Sri Lanka</v>
          </cell>
        </row>
        <row r="4040">
          <cell r="B4040">
            <v>0.51211569172279248</v>
          </cell>
          <cell r="C4040" t="str">
            <v>Sri Lanka</v>
          </cell>
        </row>
        <row r="4041">
          <cell r="B4041">
            <v>0</v>
          </cell>
          <cell r="C4041" t="str">
            <v>Sri Lanka</v>
          </cell>
        </row>
        <row r="4042">
          <cell r="B4042">
            <v>0.52095135165822981</v>
          </cell>
          <cell r="C4042" t="str">
            <v>Sri Lanka</v>
          </cell>
        </row>
        <row r="4043">
          <cell r="B4043">
            <v>0.52536918162594937</v>
          </cell>
          <cell r="C4043" t="str">
            <v>Sri Lanka</v>
          </cell>
        </row>
        <row r="4044">
          <cell r="B4044">
            <v>0.52978701159366892</v>
          </cell>
          <cell r="C4044" t="str">
            <v>Sri Lanka</v>
          </cell>
        </row>
        <row r="4045">
          <cell r="B4045">
            <v>0.53420484156138848</v>
          </cell>
          <cell r="C4045" t="str">
            <v>Sri Lanka</v>
          </cell>
        </row>
        <row r="4046">
          <cell r="B4046">
            <v>0.53862267152910781</v>
          </cell>
          <cell r="C4046" t="str">
            <v>Sri Lanka</v>
          </cell>
        </row>
        <row r="4047">
          <cell r="B4047">
            <v>0.54304050149682681</v>
          </cell>
          <cell r="C4047" t="str">
            <v>Sri Lanka</v>
          </cell>
        </row>
        <row r="4048">
          <cell r="B4048">
            <v>0.54745833146454581</v>
          </cell>
          <cell r="C4048" t="str">
            <v>Sri Lanka</v>
          </cell>
        </row>
        <row r="4049">
          <cell r="B4049">
            <v>0.55187616143226481</v>
          </cell>
          <cell r="C4049" t="str">
            <v>Sri Lanka</v>
          </cell>
        </row>
        <row r="4050">
          <cell r="B4050">
            <v>0.55629399139998381</v>
          </cell>
          <cell r="C4050" t="str">
            <v>Sri Lanka</v>
          </cell>
        </row>
        <row r="4051">
          <cell r="B4051">
            <v>0.56071182136770281</v>
          </cell>
          <cell r="C4051" t="str">
            <v>Sri Lanka</v>
          </cell>
        </row>
        <row r="4052">
          <cell r="B4052">
            <v>0.56512965133542181</v>
          </cell>
          <cell r="C4052" t="str">
            <v>Sri Lanka</v>
          </cell>
        </row>
        <row r="4053">
          <cell r="B4053">
            <v>0.56954748130314081</v>
          </cell>
          <cell r="C4053" t="str">
            <v>Sri Lanka</v>
          </cell>
        </row>
        <row r="4054">
          <cell r="B4054">
            <v>0.57396531127085981</v>
          </cell>
          <cell r="C4054" t="str">
            <v>Sri Lanka</v>
          </cell>
        </row>
        <row r="4055">
          <cell r="B4055">
            <v>0.57838314123857881</v>
          </cell>
          <cell r="C4055" t="str">
            <v>Sri Lanka</v>
          </cell>
        </row>
        <row r="4056">
          <cell r="B4056">
            <v>0.58280097120629781</v>
          </cell>
          <cell r="C4056" t="str">
            <v>Sri Lanka</v>
          </cell>
        </row>
        <row r="4057">
          <cell r="B4057">
            <v>0.58778376110525199</v>
          </cell>
          <cell r="C4057" t="str">
            <v>Sri Lanka</v>
          </cell>
        </row>
        <row r="4058">
          <cell r="B4058">
            <v>0.59276655100420617</v>
          </cell>
          <cell r="C4058" t="str">
            <v>Sri Lanka</v>
          </cell>
        </row>
        <row r="4059">
          <cell r="B4059">
            <v>0.59774934090316034</v>
          </cell>
          <cell r="C4059" t="str">
            <v>Sri Lanka</v>
          </cell>
        </row>
        <row r="4060">
          <cell r="B4060">
            <v>0.60273213080211452</v>
          </cell>
          <cell r="C4060" t="str">
            <v>Sri Lanka</v>
          </cell>
        </row>
        <row r="4061">
          <cell r="B4061">
            <v>0.60771492070106869</v>
          </cell>
          <cell r="C4061" t="str">
            <v>Sri Lanka</v>
          </cell>
        </row>
        <row r="4062">
          <cell r="B4062">
            <v>0.61269771060002287</v>
          </cell>
          <cell r="C4062" t="str">
            <v>Sri Lanka</v>
          </cell>
        </row>
        <row r="4063">
          <cell r="B4063">
            <v>0.61768050049897705</v>
          </cell>
          <cell r="C4063" t="str">
            <v>Sri Lanka</v>
          </cell>
        </row>
        <row r="4064">
          <cell r="B4064">
            <v>0.62266329039793122</v>
          </cell>
          <cell r="C4064" t="str">
            <v>Sri Lanka</v>
          </cell>
        </row>
        <row r="4065">
          <cell r="B4065">
            <v>0.6276460802968854</v>
          </cell>
          <cell r="C4065" t="str">
            <v>Sri Lanka</v>
          </cell>
        </row>
        <row r="4066">
          <cell r="B4066">
            <v>0.63262887019583924</v>
          </cell>
          <cell r="C4066" t="str">
            <v>Sri Lanka</v>
          </cell>
        </row>
        <row r="4067">
          <cell r="B4067">
            <v>0.63844109549789285</v>
          </cell>
          <cell r="C4067" t="str">
            <v>Sri Lanka</v>
          </cell>
        </row>
        <row r="4068">
          <cell r="B4068">
            <v>0.64425332079994646</v>
          </cell>
          <cell r="C4068" t="str">
            <v>Sri Lanka</v>
          </cell>
        </row>
        <row r="4069">
          <cell r="B4069">
            <v>0.65006554610200007</v>
          </cell>
          <cell r="C4069" t="str">
            <v>Sri Lanka</v>
          </cell>
        </row>
        <row r="4070">
          <cell r="B4070">
            <v>0.65587777140405368</v>
          </cell>
          <cell r="C4070" t="str">
            <v>Sri Lanka</v>
          </cell>
        </row>
        <row r="4071">
          <cell r="B4071">
            <v>0.6616899967061074</v>
          </cell>
          <cell r="C4071" t="str">
            <v>Sri Lanka</v>
          </cell>
        </row>
        <row r="4072">
          <cell r="B4072">
            <v>0.66626636705664588</v>
          </cell>
          <cell r="C4072" t="str">
            <v>Sri Lanka</v>
          </cell>
        </row>
        <row r="4073">
          <cell r="B4073">
            <v>0.67084273740718436</v>
          </cell>
          <cell r="C4073" t="str">
            <v>Sri Lanka</v>
          </cell>
        </row>
        <row r="4074">
          <cell r="B4074">
            <v>0.67541910775772285</v>
          </cell>
          <cell r="C4074" t="str">
            <v>Sri Lanka</v>
          </cell>
        </row>
        <row r="4075">
          <cell r="B4075">
            <v>0.67999547810826133</v>
          </cell>
          <cell r="C4075" t="str">
            <v>Sri Lanka</v>
          </cell>
        </row>
        <row r="4076">
          <cell r="B4076">
            <v>76616576.968935907</v>
          </cell>
          <cell r="C4076" t="str">
            <v>Dominican Republic</v>
          </cell>
        </row>
        <row r="4077">
          <cell r="B4077">
            <v>0.49188761234037948</v>
          </cell>
          <cell r="C4077" t="str">
            <v>Dominican Republic</v>
          </cell>
        </row>
        <row r="4078">
          <cell r="B4078" t="str">
            <v>Poland</v>
          </cell>
          <cell r="C4078" t="str">
            <v>Dominican Republic</v>
          </cell>
        </row>
        <row r="4079">
          <cell r="B4079">
            <v>76616576.968935907</v>
          </cell>
          <cell r="C4079" t="str">
            <v>Dominican Republic</v>
          </cell>
        </row>
        <row r="4080">
          <cell r="B4080">
            <v>0.50537390695935969</v>
          </cell>
          <cell r="C4080" t="str">
            <v>Dominican Republic</v>
          </cell>
        </row>
        <row r="4081">
          <cell r="B4081">
            <v>0</v>
          </cell>
          <cell r="C4081" t="str">
            <v>Dominican Republic</v>
          </cell>
        </row>
        <row r="4082">
          <cell r="B4082">
            <v>0.51436477003868042</v>
          </cell>
          <cell r="C4082" t="str">
            <v>Dominican Republic</v>
          </cell>
        </row>
        <row r="4083">
          <cell r="B4083">
            <v>0.5188602015783399</v>
          </cell>
          <cell r="C4083" t="str">
            <v>Dominican Republic</v>
          </cell>
        </row>
        <row r="4084">
          <cell r="B4084">
            <v>0.52335563311799937</v>
          </cell>
          <cell r="C4084" t="str">
            <v>Dominican Republic</v>
          </cell>
        </row>
        <row r="4085">
          <cell r="B4085">
            <v>0.52785106465765885</v>
          </cell>
          <cell r="C4085" t="str">
            <v>Dominican Republic</v>
          </cell>
        </row>
        <row r="4086">
          <cell r="B4086">
            <v>0.53234649619732033</v>
          </cell>
          <cell r="C4086" t="str">
            <v>Dominican Republic</v>
          </cell>
        </row>
        <row r="4087">
          <cell r="B4087">
            <v>0.53684192773698025</v>
          </cell>
          <cell r="C4087" t="str">
            <v>Dominican Republic</v>
          </cell>
        </row>
        <row r="4088">
          <cell r="B4088">
            <v>0.54133735927664017</v>
          </cell>
          <cell r="C4088" t="str">
            <v>Dominican Republic</v>
          </cell>
        </row>
        <row r="4089">
          <cell r="B4089">
            <v>0.5458327908163001</v>
          </cell>
          <cell r="C4089" t="str">
            <v>Dominican Republic</v>
          </cell>
        </row>
        <row r="4090">
          <cell r="B4090">
            <v>0.55032822235596002</v>
          </cell>
          <cell r="C4090" t="str">
            <v>Dominican Republic</v>
          </cell>
        </row>
        <row r="4091">
          <cell r="B4091">
            <v>0.55482365389561994</v>
          </cell>
          <cell r="C4091" t="str">
            <v>Dominican Republic</v>
          </cell>
        </row>
        <row r="4092">
          <cell r="B4092">
            <v>0.55931908543527986</v>
          </cell>
          <cell r="C4092" t="str">
            <v>Dominican Republic</v>
          </cell>
        </row>
        <row r="4093">
          <cell r="B4093">
            <v>0.56381451697493978</v>
          </cell>
          <cell r="C4093" t="str">
            <v>Dominican Republic</v>
          </cell>
        </row>
        <row r="4094">
          <cell r="B4094">
            <v>0.56830994851459971</v>
          </cell>
          <cell r="C4094" t="str">
            <v>Dominican Republic</v>
          </cell>
        </row>
        <row r="4095">
          <cell r="B4095">
            <v>0.57280538005425963</v>
          </cell>
          <cell r="C4095" t="str">
            <v>Dominican Republic</v>
          </cell>
        </row>
        <row r="4096">
          <cell r="B4096">
            <v>0.57730081159391977</v>
          </cell>
          <cell r="C4096" t="str">
            <v>Dominican Republic</v>
          </cell>
        </row>
        <row r="4097">
          <cell r="B4097">
            <v>0.58358635713312468</v>
          </cell>
          <cell r="C4097" t="str">
            <v>Dominican Republic</v>
          </cell>
        </row>
        <row r="4098">
          <cell r="B4098">
            <v>0.58987190267232958</v>
          </cell>
          <cell r="C4098" t="str">
            <v>Dominican Republic</v>
          </cell>
        </row>
        <row r="4099">
          <cell r="B4099">
            <v>0.59615744821153449</v>
          </cell>
          <cell r="C4099" t="str">
            <v>Dominican Republic</v>
          </cell>
        </row>
        <row r="4100">
          <cell r="B4100">
            <v>0.6024429937507394</v>
          </cell>
          <cell r="C4100" t="str">
            <v>Dominican Republic</v>
          </cell>
        </row>
        <row r="4101">
          <cell r="B4101">
            <v>0.6087285392899443</v>
          </cell>
          <cell r="C4101" t="str">
            <v>Dominican Republic</v>
          </cell>
        </row>
        <row r="4102">
          <cell r="B4102">
            <v>0.61501408482914921</v>
          </cell>
          <cell r="C4102" t="str">
            <v>Dominican Republic</v>
          </cell>
        </row>
        <row r="4103">
          <cell r="B4103">
            <v>0.62129963036835412</v>
          </cell>
          <cell r="C4103" t="str">
            <v>Dominican Republic</v>
          </cell>
        </row>
        <row r="4104">
          <cell r="B4104">
            <v>0.62758517590755902</v>
          </cell>
          <cell r="C4104" t="str">
            <v>Dominican Republic</v>
          </cell>
        </row>
        <row r="4105">
          <cell r="B4105">
            <v>0.63387072144676393</v>
          </cell>
          <cell r="C4105" t="str">
            <v>Dominican Republic</v>
          </cell>
        </row>
        <row r="4106">
          <cell r="B4106">
            <v>0.64015626698596906</v>
          </cell>
          <cell r="C4106" t="str">
            <v>Dominican Republic</v>
          </cell>
        </row>
        <row r="4107">
          <cell r="B4107">
            <v>0.64379354766557884</v>
          </cell>
          <cell r="C4107" t="str">
            <v>Dominican Republic</v>
          </cell>
        </row>
        <row r="4108">
          <cell r="B4108">
            <v>0.64743082834518861</v>
          </cell>
          <cell r="C4108" t="str">
            <v>Dominican Republic</v>
          </cell>
        </row>
        <row r="4109">
          <cell r="B4109">
            <v>0.65106810902479839</v>
          </cell>
          <cell r="C4109" t="str">
            <v>Dominican Republic</v>
          </cell>
        </row>
        <row r="4110">
          <cell r="B4110">
            <v>0.65470538970440817</v>
          </cell>
          <cell r="C4110" t="str">
            <v>Dominican Republic</v>
          </cell>
        </row>
        <row r="4111">
          <cell r="B4111">
            <v>0.65834267038401784</v>
          </cell>
          <cell r="C4111" t="str">
            <v>Dominican Republic</v>
          </cell>
        </row>
        <row r="4112">
          <cell r="B4112">
            <v>0.66382504164590628</v>
          </cell>
          <cell r="C4112" t="str">
            <v>Dominican Republic</v>
          </cell>
        </row>
        <row r="4113">
          <cell r="B4113">
            <v>0.66930741290779472</v>
          </cell>
          <cell r="C4113" t="str">
            <v>Dominican Republic</v>
          </cell>
        </row>
        <row r="4114">
          <cell r="B4114">
            <v>0.67478978416968316</v>
          </cell>
          <cell r="C4114" t="str">
            <v>Dominican Republic</v>
          </cell>
        </row>
        <row r="4115">
          <cell r="B4115">
            <v>0.6802721554315716</v>
          </cell>
          <cell r="C4115" t="str">
            <v>Dominican Republic</v>
          </cell>
        </row>
        <row r="4116">
          <cell r="B4116">
            <v>13758746.6121339</v>
          </cell>
          <cell r="C4116" t="str">
            <v>Samoa</v>
          </cell>
        </row>
        <row r="4117">
          <cell r="B4117" t="e">
            <v>#VALUE!</v>
          </cell>
          <cell r="C4117" t="str">
            <v>Samoa</v>
          </cell>
        </row>
        <row r="4118">
          <cell r="B4118" t="str">
            <v>Portugal</v>
          </cell>
          <cell r="C4118" t="str">
            <v>Samoa</v>
          </cell>
        </row>
        <row r="4119">
          <cell r="B4119">
            <v>13758746.6121339</v>
          </cell>
          <cell r="C4119" t="str">
            <v>Samoa</v>
          </cell>
        </row>
        <row r="4120">
          <cell r="B4120" t="e">
            <v>#VALUE!</v>
          </cell>
          <cell r="C4120" t="str">
            <v>Samoa</v>
          </cell>
        </row>
        <row r="4121">
          <cell r="B4121">
            <v>0</v>
          </cell>
          <cell r="C4121" t="str">
            <v>Samoa</v>
          </cell>
        </row>
        <row r="4122">
          <cell r="B4122" t="e">
            <v>#VALUE!</v>
          </cell>
          <cell r="C4122" t="str">
            <v>Samoa</v>
          </cell>
        </row>
        <row r="4123">
          <cell r="B4123" t="e">
            <v>#VALUE!</v>
          </cell>
          <cell r="C4123" t="str">
            <v>Samoa</v>
          </cell>
        </row>
        <row r="4124">
          <cell r="B4124" t="e">
            <v>#VALUE!</v>
          </cell>
          <cell r="C4124" t="str">
            <v>Samoa</v>
          </cell>
        </row>
        <row r="4125">
          <cell r="B4125" t="e">
            <v>#VALUE!</v>
          </cell>
          <cell r="C4125" t="str">
            <v>Samoa</v>
          </cell>
        </row>
        <row r="4126">
          <cell r="B4126" t="str">
            <v>..</v>
          </cell>
          <cell r="C4126" t="str">
            <v>Samoa</v>
          </cell>
        </row>
        <row r="4127">
          <cell r="B4127" t="e">
            <v>#VALUE!</v>
          </cell>
          <cell r="C4127" t="str">
            <v>Samoa</v>
          </cell>
        </row>
        <row r="4128">
          <cell r="B4128" t="e">
            <v>#VALUE!</v>
          </cell>
          <cell r="C4128" t="str">
            <v>Samoa</v>
          </cell>
        </row>
        <row r="4129">
          <cell r="B4129" t="e">
            <v>#VALUE!</v>
          </cell>
          <cell r="C4129" t="str">
            <v>Samoa</v>
          </cell>
        </row>
        <row r="4130">
          <cell r="B4130" t="e">
            <v>#VALUE!</v>
          </cell>
          <cell r="C4130" t="str">
            <v>Samoa</v>
          </cell>
        </row>
        <row r="4131">
          <cell r="B4131" t="e">
            <v>#VALUE!</v>
          </cell>
          <cell r="C4131" t="str">
            <v>Samoa</v>
          </cell>
        </row>
        <row r="4132">
          <cell r="B4132" t="e">
            <v>#VALUE!</v>
          </cell>
          <cell r="C4132" t="str">
            <v>Samoa</v>
          </cell>
        </row>
        <row r="4133">
          <cell r="B4133" t="e">
            <v>#VALUE!</v>
          </cell>
          <cell r="C4133" t="str">
            <v>Samoa</v>
          </cell>
        </row>
        <row r="4134">
          <cell r="B4134" t="e">
            <v>#VALUE!</v>
          </cell>
          <cell r="C4134" t="str">
            <v>Samoa</v>
          </cell>
        </row>
        <row r="4135">
          <cell r="B4135" t="e">
            <v>#VALUE!</v>
          </cell>
          <cell r="C4135" t="str">
            <v>Samoa</v>
          </cell>
        </row>
        <row r="4136">
          <cell r="B4136" t="str">
            <v>..</v>
          </cell>
          <cell r="C4136" t="str">
            <v>Samoa</v>
          </cell>
        </row>
        <row r="4137">
          <cell r="B4137" t="e">
            <v>#VALUE!</v>
          </cell>
          <cell r="C4137" t="str">
            <v>Samoa</v>
          </cell>
        </row>
        <row r="4138">
          <cell r="B4138" t="e">
            <v>#VALUE!</v>
          </cell>
          <cell r="C4138" t="str">
            <v>Samoa</v>
          </cell>
        </row>
        <row r="4139">
          <cell r="B4139" t="e">
            <v>#VALUE!</v>
          </cell>
          <cell r="C4139" t="str">
            <v>Samoa</v>
          </cell>
        </row>
        <row r="4140">
          <cell r="B4140" t="e">
            <v>#VALUE!</v>
          </cell>
          <cell r="C4140" t="str">
            <v>Samoa</v>
          </cell>
        </row>
        <row r="4141">
          <cell r="B4141" t="e">
            <v>#VALUE!</v>
          </cell>
          <cell r="C4141" t="str">
            <v>Samoa</v>
          </cell>
        </row>
        <row r="4142">
          <cell r="B4142" t="e">
            <v>#VALUE!</v>
          </cell>
          <cell r="C4142" t="str">
            <v>Samoa</v>
          </cell>
        </row>
        <row r="4143">
          <cell r="B4143" t="e">
            <v>#VALUE!</v>
          </cell>
          <cell r="C4143" t="str">
            <v>Samoa</v>
          </cell>
        </row>
        <row r="4144">
          <cell r="B4144" t="e">
            <v>#VALUE!</v>
          </cell>
          <cell r="C4144" t="str">
            <v>Samoa</v>
          </cell>
        </row>
        <row r="4145">
          <cell r="B4145" t="e">
            <v>#VALUE!</v>
          </cell>
          <cell r="C4145" t="str">
            <v>Samoa</v>
          </cell>
        </row>
        <row r="4146">
          <cell r="B4146">
            <v>0.6569104422191514</v>
          </cell>
          <cell r="C4146" t="str">
            <v>Samoa</v>
          </cell>
        </row>
        <row r="4147">
          <cell r="B4147">
            <v>0.66082226835304425</v>
          </cell>
          <cell r="C4147" t="str">
            <v>Samoa</v>
          </cell>
        </row>
        <row r="4148">
          <cell r="B4148">
            <v>0.6647340944869371</v>
          </cell>
          <cell r="C4148" t="str">
            <v>Samoa</v>
          </cell>
        </row>
        <row r="4149">
          <cell r="B4149">
            <v>0.66864592062082995</v>
          </cell>
          <cell r="C4149" t="str">
            <v>Samoa</v>
          </cell>
        </row>
        <row r="4150">
          <cell r="B4150">
            <v>0.6725577467547228</v>
          </cell>
          <cell r="C4150" t="str">
            <v>Samoa</v>
          </cell>
        </row>
        <row r="4151">
          <cell r="B4151">
            <v>0.67646957288861553</v>
          </cell>
          <cell r="C4151" t="str">
            <v>Samoa</v>
          </cell>
        </row>
        <row r="4152">
          <cell r="B4152">
            <v>0.6786505389249764</v>
          </cell>
          <cell r="C4152" t="str">
            <v>Samoa</v>
          </cell>
        </row>
        <row r="4153">
          <cell r="B4153">
            <v>0.68083150496133726</v>
          </cell>
          <cell r="C4153" t="str">
            <v>Samoa</v>
          </cell>
        </row>
        <row r="4154">
          <cell r="B4154">
            <v>0.68301247099769813</v>
          </cell>
          <cell r="C4154" t="str">
            <v>Samoa</v>
          </cell>
        </row>
        <row r="4155">
          <cell r="B4155">
            <v>0.68519343703405899</v>
          </cell>
          <cell r="C4155" t="str">
            <v>Samoa</v>
          </cell>
        </row>
        <row r="4156">
          <cell r="B4156">
            <v>2867410.1226490601</v>
          </cell>
          <cell r="C4156" t="str">
            <v>Fiji</v>
          </cell>
        </row>
        <row r="4157">
          <cell r="B4157">
            <v>0.51396872775185898</v>
          </cell>
          <cell r="C4157" t="str">
            <v>Fiji</v>
          </cell>
        </row>
        <row r="4158">
          <cell r="B4158" t="str">
            <v>Qatar</v>
          </cell>
          <cell r="C4158" t="str">
            <v>Fiji</v>
          </cell>
        </row>
        <row r="4159">
          <cell r="B4159">
            <v>2867410.1226490601</v>
          </cell>
          <cell r="C4159" t="str">
            <v>Fiji</v>
          </cell>
        </row>
        <row r="4160">
          <cell r="B4160">
            <v>0.53134998350816609</v>
          </cell>
          <cell r="C4160" t="str">
            <v>Fiji</v>
          </cell>
        </row>
        <row r="4161">
          <cell r="B4161">
            <v>0</v>
          </cell>
          <cell r="C4161" t="str">
            <v>Fiji</v>
          </cell>
        </row>
        <row r="4162">
          <cell r="B4162">
            <v>0.54293748734570535</v>
          </cell>
          <cell r="C4162" t="str">
            <v>Fiji</v>
          </cell>
        </row>
        <row r="4163">
          <cell r="B4163">
            <v>0.54873123926447498</v>
          </cell>
          <cell r="C4163" t="str">
            <v>Fiji</v>
          </cell>
        </row>
        <row r="4164">
          <cell r="B4164">
            <v>0.55452499118324461</v>
          </cell>
          <cell r="C4164" t="str">
            <v>Fiji</v>
          </cell>
        </row>
        <row r="4165">
          <cell r="B4165">
            <v>0.56031874310201424</v>
          </cell>
          <cell r="C4165" t="str">
            <v>Fiji</v>
          </cell>
        </row>
        <row r="4166">
          <cell r="B4166">
            <v>0.56611249502078365</v>
          </cell>
          <cell r="C4166" t="str">
            <v>Fiji</v>
          </cell>
        </row>
        <row r="4167">
          <cell r="B4167">
            <v>0.57190624693955305</v>
          </cell>
          <cell r="C4167" t="str">
            <v>Fiji</v>
          </cell>
        </row>
        <row r="4168">
          <cell r="B4168">
            <v>0.57769999885832246</v>
          </cell>
          <cell r="C4168" t="str">
            <v>Fiji</v>
          </cell>
        </row>
        <row r="4169">
          <cell r="B4169">
            <v>0.58349375077709187</v>
          </cell>
          <cell r="C4169" t="str">
            <v>Fiji</v>
          </cell>
        </row>
        <row r="4170">
          <cell r="B4170">
            <v>0.58928750269586128</v>
          </cell>
          <cell r="C4170" t="str">
            <v>Fiji</v>
          </cell>
        </row>
        <row r="4171">
          <cell r="B4171">
            <v>0.59508125461463068</v>
          </cell>
          <cell r="C4171" t="str">
            <v>Fiji</v>
          </cell>
        </row>
        <row r="4172">
          <cell r="B4172">
            <v>0.60087500653340009</v>
          </cell>
          <cell r="C4172" t="str">
            <v>Fiji</v>
          </cell>
        </row>
        <row r="4173">
          <cell r="B4173">
            <v>0.6066687584521695</v>
          </cell>
          <cell r="C4173" t="str">
            <v>Fiji</v>
          </cell>
        </row>
        <row r="4174">
          <cell r="B4174">
            <v>0.61246251037093891</v>
          </cell>
          <cell r="C4174" t="str">
            <v>Fiji</v>
          </cell>
        </row>
        <row r="4175">
          <cell r="B4175">
            <v>0.61825626228970831</v>
          </cell>
          <cell r="C4175" t="str">
            <v>Fiji</v>
          </cell>
        </row>
        <row r="4176">
          <cell r="B4176">
            <v>0.62405001420847772</v>
          </cell>
          <cell r="C4176" t="str">
            <v>Fiji</v>
          </cell>
        </row>
        <row r="4177">
          <cell r="B4177">
            <v>0.62841418241019675</v>
          </cell>
          <cell r="C4177" t="str">
            <v>Fiji</v>
          </cell>
        </row>
        <row r="4178">
          <cell r="B4178">
            <v>0.63277835061191579</v>
          </cell>
          <cell r="C4178" t="str">
            <v>Fiji</v>
          </cell>
        </row>
        <row r="4179">
          <cell r="B4179">
            <v>0.63714251881363482</v>
          </cell>
          <cell r="C4179" t="str">
            <v>Fiji</v>
          </cell>
        </row>
        <row r="4180">
          <cell r="B4180">
            <v>0.64150668701535385</v>
          </cell>
          <cell r="C4180" t="str">
            <v>Fiji</v>
          </cell>
        </row>
        <row r="4181">
          <cell r="B4181">
            <v>0.64587085521707288</v>
          </cell>
          <cell r="C4181" t="str">
            <v>Fiji</v>
          </cell>
        </row>
        <row r="4182">
          <cell r="B4182">
            <v>0.65023502341879191</v>
          </cell>
          <cell r="C4182" t="str">
            <v>Fiji</v>
          </cell>
        </row>
        <row r="4183">
          <cell r="B4183">
            <v>0.65459919162051095</v>
          </cell>
          <cell r="C4183" t="str">
            <v>Fiji</v>
          </cell>
        </row>
        <row r="4184">
          <cell r="B4184">
            <v>0.65896335982222998</v>
          </cell>
          <cell r="C4184" t="str">
            <v>Fiji</v>
          </cell>
        </row>
        <row r="4185">
          <cell r="B4185">
            <v>0.66332752802394901</v>
          </cell>
          <cell r="C4185" t="str">
            <v>Fiji</v>
          </cell>
        </row>
        <row r="4186">
          <cell r="B4186">
            <v>0.66769169622566849</v>
          </cell>
          <cell r="C4186" t="str">
            <v>Fiji</v>
          </cell>
        </row>
        <row r="4187">
          <cell r="B4187">
            <v>0.66983946811154849</v>
          </cell>
          <cell r="C4187" t="str">
            <v>Fiji</v>
          </cell>
        </row>
        <row r="4188">
          <cell r="B4188">
            <v>0.67198723999742849</v>
          </cell>
          <cell r="C4188" t="str">
            <v>Fiji</v>
          </cell>
        </row>
        <row r="4189">
          <cell r="B4189">
            <v>0.67413501188330849</v>
          </cell>
          <cell r="C4189" t="str">
            <v>Fiji</v>
          </cell>
        </row>
        <row r="4190">
          <cell r="B4190">
            <v>0.67628278376918849</v>
          </cell>
          <cell r="C4190" t="str">
            <v>Fiji</v>
          </cell>
        </row>
        <row r="4191">
          <cell r="B4191">
            <v>0.67843055565506871</v>
          </cell>
          <cell r="C4191" t="str">
            <v>Fiji</v>
          </cell>
        </row>
        <row r="4192">
          <cell r="B4192">
            <v>0.68000225510308943</v>
          </cell>
          <cell r="C4192" t="str">
            <v>Fiji</v>
          </cell>
        </row>
        <row r="4193">
          <cell r="B4193">
            <v>0.68157395455111014</v>
          </cell>
          <cell r="C4193" t="str">
            <v>Fiji</v>
          </cell>
        </row>
        <row r="4194">
          <cell r="B4194">
            <v>0.68314565399913085</v>
          </cell>
          <cell r="C4194" t="str">
            <v>Fiji</v>
          </cell>
        </row>
        <row r="4195">
          <cell r="B4195">
            <v>0.68471735344715157</v>
          </cell>
          <cell r="C4195" t="str">
            <v>Fiji</v>
          </cell>
        </row>
        <row r="4196">
          <cell r="B4196">
            <v>50218533.840492502</v>
          </cell>
          <cell r="C4196" t="str">
            <v>China</v>
          </cell>
        </row>
        <row r="4197">
          <cell r="B4197">
            <v>0.32644018902580285</v>
          </cell>
          <cell r="C4197" t="str">
            <v>China</v>
          </cell>
        </row>
        <row r="4198">
          <cell r="B4198" t="str">
            <v>Romania</v>
          </cell>
          <cell r="C4198" t="str">
            <v>China</v>
          </cell>
        </row>
        <row r="4199">
          <cell r="B4199">
            <v>50218533.840492502</v>
          </cell>
          <cell r="C4199" t="str">
            <v>China</v>
          </cell>
        </row>
        <row r="4200">
          <cell r="B4200">
            <v>0.35227073977160472</v>
          </cell>
          <cell r="C4200" t="str">
            <v>China</v>
          </cell>
        </row>
        <row r="4201">
          <cell r="B4201">
            <v>0</v>
          </cell>
          <cell r="C4201" t="str">
            <v>China</v>
          </cell>
        </row>
        <row r="4202">
          <cell r="B4202">
            <v>0.36949110693547027</v>
          </cell>
          <cell r="C4202" t="str">
            <v>China</v>
          </cell>
        </row>
        <row r="4203">
          <cell r="B4203">
            <v>0.3781012905174066</v>
          </cell>
          <cell r="C4203" t="str">
            <v>China</v>
          </cell>
        </row>
        <row r="4204">
          <cell r="B4204">
            <v>0.38671147409933937</v>
          </cell>
          <cell r="C4204" t="str">
            <v>China</v>
          </cell>
        </row>
        <row r="4205">
          <cell r="B4205">
            <v>0.39532165768127214</v>
          </cell>
          <cell r="C4205" t="str">
            <v>China</v>
          </cell>
        </row>
        <row r="4206">
          <cell r="B4206">
            <v>0.40393184126320514</v>
          </cell>
          <cell r="C4206" t="str">
            <v>China</v>
          </cell>
        </row>
        <row r="4207">
          <cell r="B4207">
            <v>0.41254202484513874</v>
          </cell>
          <cell r="C4207" t="str">
            <v>China</v>
          </cell>
        </row>
        <row r="4208">
          <cell r="B4208">
            <v>0.42115220842707235</v>
          </cell>
          <cell r="C4208" t="str">
            <v>China</v>
          </cell>
        </row>
        <row r="4209">
          <cell r="B4209">
            <v>0.42976239200900596</v>
          </cell>
          <cell r="C4209" t="str">
            <v>China</v>
          </cell>
        </row>
        <row r="4210">
          <cell r="B4210">
            <v>0.43837257559093956</v>
          </cell>
          <cell r="C4210" t="str">
            <v>China</v>
          </cell>
        </row>
        <row r="4211">
          <cell r="B4211">
            <v>0.44698275917287317</v>
          </cell>
          <cell r="C4211" t="str">
            <v>China</v>
          </cell>
        </row>
        <row r="4212">
          <cell r="B4212">
            <v>0.45559294275480677</v>
          </cell>
          <cell r="C4212" t="str">
            <v>China</v>
          </cell>
        </row>
        <row r="4213">
          <cell r="B4213">
            <v>0.46420312633674038</v>
          </cell>
          <cell r="C4213" t="str">
            <v>China</v>
          </cell>
        </row>
        <row r="4214">
          <cell r="B4214">
            <v>0.47281330991867399</v>
          </cell>
          <cell r="C4214" t="str">
            <v>China</v>
          </cell>
        </row>
        <row r="4215">
          <cell r="B4215">
            <v>0.48142349350060759</v>
          </cell>
          <cell r="C4215" t="str">
            <v>China</v>
          </cell>
        </row>
        <row r="4216">
          <cell r="B4216">
            <v>0.49003367708254097</v>
          </cell>
          <cell r="C4216" t="str">
            <v>China</v>
          </cell>
        </row>
        <row r="4217">
          <cell r="B4217">
            <v>0.49978540337307109</v>
          </cell>
          <cell r="C4217" t="str">
            <v>China</v>
          </cell>
        </row>
        <row r="4218">
          <cell r="B4218">
            <v>0.50953712966360121</v>
          </cell>
          <cell r="C4218" t="str">
            <v>China</v>
          </cell>
        </row>
        <row r="4219">
          <cell r="B4219">
            <v>0.51928885595413132</v>
          </cell>
          <cell r="C4219" t="str">
            <v>China</v>
          </cell>
        </row>
        <row r="4220">
          <cell r="B4220">
            <v>0.52904058224466144</v>
          </cell>
          <cell r="C4220" t="str">
            <v>China</v>
          </cell>
        </row>
        <row r="4221">
          <cell r="B4221">
            <v>0.53879230853519156</v>
          </cell>
          <cell r="C4221" t="str">
            <v>China</v>
          </cell>
        </row>
        <row r="4222">
          <cell r="B4222">
            <v>0.54854403482572167</v>
          </cell>
          <cell r="C4222" t="str">
            <v>China</v>
          </cell>
        </row>
        <row r="4223">
          <cell r="B4223">
            <v>0.55829576111625179</v>
          </cell>
          <cell r="C4223" t="str">
            <v>China</v>
          </cell>
        </row>
        <row r="4224">
          <cell r="B4224">
            <v>0.5680474874067819</v>
          </cell>
          <cell r="C4224" t="str">
            <v>China</v>
          </cell>
        </row>
        <row r="4225">
          <cell r="B4225">
            <v>0.57779921369731202</v>
          </cell>
          <cell r="C4225" t="str">
            <v>China</v>
          </cell>
        </row>
        <row r="4226">
          <cell r="B4226">
            <v>0.58755093998784236</v>
          </cell>
          <cell r="C4226" t="str">
            <v>China</v>
          </cell>
        </row>
        <row r="4227">
          <cell r="B4227">
            <v>0.59669953409406407</v>
          </cell>
          <cell r="C4227" t="str">
            <v>China</v>
          </cell>
        </row>
        <row r="4228">
          <cell r="B4228">
            <v>0.60584812820028577</v>
          </cell>
          <cell r="C4228" t="str">
            <v>China</v>
          </cell>
        </row>
        <row r="4229">
          <cell r="B4229">
            <v>0.61499672230650748</v>
          </cell>
          <cell r="C4229" t="str">
            <v>China</v>
          </cell>
        </row>
        <row r="4230">
          <cell r="B4230">
            <v>0.62414531641272919</v>
          </cell>
          <cell r="C4230" t="str">
            <v>China</v>
          </cell>
        </row>
        <row r="4231">
          <cell r="B4231">
            <v>0.63329391051895079</v>
          </cell>
          <cell r="C4231" t="str">
            <v>China</v>
          </cell>
        </row>
        <row r="4232">
          <cell r="B4232">
            <v>0.64351329953797998</v>
          </cell>
          <cell r="C4232" t="str">
            <v>China</v>
          </cell>
        </row>
        <row r="4233">
          <cell r="B4233">
            <v>0.65373268855700917</v>
          </cell>
          <cell r="C4233" t="str">
            <v>China</v>
          </cell>
        </row>
        <row r="4234">
          <cell r="B4234">
            <v>0.66395207757603836</v>
          </cell>
          <cell r="C4234" t="str">
            <v>China</v>
          </cell>
        </row>
        <row r="4235">
          <cell r="B4235">
            <v>0.67417146659506744</v>
          </cell>
          <cell r="C4235" t="str">
            <v>China</v>
          </cell>
        </row>
        <row r="4236">
          <cell r="B4236">
            <v>947588722.88411403</v>
          </cell>
          <cell r="C4236" t="str">
            <v>Turkmenistan</v>
          </cell>
        </row>
        <row r="4237">
          <cell r="B4237" t="e">
            <v>#VALUE!</v>
          </cell>
          <cell r="C4237" t="str">
            <v>Turkmenistan</v>
          </cell>
        </row>
        <row r="4238">
          <cell r="B4238" t="str">
            <v>Russian Federation</v>
          </cell>
          <cell r="C4238" t="str">
            <v>Turkmenistan</v>
          </cell>
        </row>
        <row r="4239">
          <cell r="B4239">
            <v>947588722.88411403</v>
          </cell>
          <cell r="C4239" t="str">
            <v>Turkmenistan</v>
          </cell>
        </row>
        <row r="4240">
          <cell r="B4240" t="e">
            <v>#VALUE!</v>
          </cell>
          <cell r="C4240" t="str">
            <v>Turkmenistan</v>
          </cell>
        </row>
        <row r="4241">
          <cell r="B4241">
            <v>0</v>
          </cell>
          <cell r="C4241" t="str">
            <v>Turkmenistan</v>
          </cell>
        </row>
        <row r="4242">
          <cell r="B4242" t="e">
            <v>#VALUE!</v>
          </cell>
          <cell r="C4242" t="str">
            <v>Turkmenistan</v>
          </cell>
        </row>
        <row r="4243">
          <cell r="B4243" t="e">
            <v>#VALUE!</v>
          </cell>
          <cell r="C4243" t="str">
            <v>Turkmenistan</v>
          </cell>
        </row>
        <row r="4244">
          <cell r="B4244" t="e">
            <v>#VALUE!</v>
          </cell>
          <cell r="C4244" t="str">
            <v>Turkmenistan</v>
          </cell>
        </row>
        <row r="4245">
          <cell r="B4245" t="e">
            <v>#VALUE!</v>
          </cell>
          <cell r="C4245" t="str">
            <v>Turkmenistan</v>
          </cell>
        </row>
        <row r="4246">
          <cell r="B4246" t="str">
            <v>..</v>
          </cell>
          <cell r="C4246" t="str">
            <v>Turkmenistan</v>
          </cell>
        </row>
        <row r="4247">
          <cell r="B4247" t="e">
            <v>#VALUE!</v>
          </cell>
          <cell r="C4247" t="str">
            <v>Turkmenistan</v>
          </cell>
        </row>
        <row r="4248">
          <cell r="B4248" t="e">
            <v>#VALUE!</v>
          </cell>
          <cell r="C4248" t="str">
            <v>Turkmenistan</v>
          </cell>
        </row>
        <row r="4249">
          <cell r="B4249" t="e">
            <v>#VALUE!</v>
          </cell>
          <cell r="C4249" t="str">
            <v>Turkmenistan</v>
          </cell>
        </row>
        <row r="4250">
          <cell r="B4250" t="e">
            <v>#VALUE!</v>
          </cell>
          <cell r="C4250" t="str">
            <v>Turkmenistan</v>
          </cell>
        </row>
        <row r="4251">
          <cell r="B4251" t="e">
            <v>#VALUE!</v>
          </cell>
          <cell r="C4251" t="str">
            <v>Turkmenistan</v>
          </cell>
        </row>
        <row r="4252">
          <cell r="B4252" t="e">
            <v>#VALUE!</v>
          </cell>
          <cell r="C4252" t="str">
            <v>Turkmenistan</v>
          </cell>
        </row>
        <row r="4253">
          <cell r="B4253" t="e">
            <v>#VALUE!</v>
          </cell>
          <cell r="C4253" t="str">
            <v>Turkmenistan</v>
          </cell>
        </row>
        <row r="4254">
          <cell r="B4254" t="e">
            <v>#VALUE!</v>
          </cell>
          <cell r="C4254" t="str">
            <v>Turkmenistan</v>
          </cell>
        </row>
        <row r="4255">
          <cell r="B4255" t="e">
            <v>#VALUE!</v>
          </cell>
          <cell r="C4255" t="str">
            <v>Turkmenistan</v>
          </cell>
        </row>
        <row r="4256">
          <cell r="B4256" t="str">
            <v>..</v>
          </cell>
          <cell r="C4256" t="str">
            <v>Turkmenistan</v>
          </cell>
        </row>
        <row r="4257">
          <cell r="B4257" t="e">
            <v>#VALUE!</v>
          </cell>
          <cell r="C4257" t="str">
            <v>Turkmenistan</v>
          </cell>
        </row>
        <row r="4258">
          <cell r="B4258" t="e">
            <v>#VALUE!</v>
          </cell>
          <cell r="C4258" t="str">
            <v>Turkmenistan</v>
          </cell>
        </row>
        <row r="4259">
          <cell r="B4259" t="e">
            <v>#VALUE!</v>
          </cell>
          <cell r="C4259" t="str">
            <v>Turkmenistan</v>
          </cell>
        </row>
        <row r="4260">
          <cell r="B4260" t="e">
            <v>#VALUE!</v>
          </cell>
          <cell r="C4260" t="str">
            <v>Turkmenistan</v>
          </cell>
        </row>
        <row r="4261">
          <cell r="B4261" t="e">
            <v>#VALUE!</v>
          </cell>
          <cell r="C4261" t="str">
            <v>Turkmenistan</v>
          </cell>
        </row>
        <row r="4262">
          <cell r="B4262" t="e">
            <v>#VALUE!</v>
          </cell>
          <cell r="C4262" t="str">
            <v>Turkmenistan</v>
          </cell>
        </row>
        <row r="4263">
          <cell r="B4263" t="e">
            <v>#VALUE!</v>
          </cell>
          <cell r="C4263" t="str">
            <v>Turkmenistan</v>
          </cell>
        </row>
        <row r="4264">
          <cell r="B4264" t="e">
            <v>#VALUE!</v>
          </cell>
          <cell r="C4264" t="str">
            <v>Turkmenistan</v>
          </cell>
        </row>
        <row r="4265">
          <cell r="B4265" t="e">
            <v>#VALUE!</v>
          </cell>
          <cell r="C4265" t="str">
            <v>Turkmenistan</v>
          </cell>
        </row>
        <row r="4266">
          <cell r="B4266" t="str">
            <v>..</v>
          </cell>
          <cell r="C4266" t="str">
            <v>Turkmenistan</v>
          </cell>
        </row>
        <row r="4267">
          <cell r="B4267" t="e">
            <v>#VALUE!</v>
          </cell>
          <cell r="C4267" t="str">
            <v>Turkmenistan</v>
          </cell>
        </row>
        <row r="4268">
          <cell r="B4268" t="e">
            <v>#VALUE!</v>
          </cell>
          <cell r="C4268" t="str">
            <v>Turkmenistan</v>
          </cell>
        </row>
        <row r="4269">
          <cell r="B4269" t="e">
            <v>#VALUE!</v>
          </cell>
          <cell r="C4269" t="str">
            <v>Turkmenistan</v>
          </cell>
        </row>
        <row r="4270">
          <cell r="B4270" t="e">
            <v>#VALUE!</v>
          </cell>
          <cell r="C4270" t="str">
            <v>Turkmenistan</v>
          </cell>
        </row>
        <row r="4271">
          <cell r="B4271">
            <v>0.65410870892457418</v>
          </cell>
          <cell r="C4271" t="str">
            <v>Turkmenistan</v>
          </cell>
        </row>
        <row r="4272">
          <cell r="B4272">
            <v>0.65979977250111199</v>
          </cell>
          <cell r="C4272" t="str">
            <v>Turkmenistan</v>
          </cell>
        </row>
        <row r="4273">
          <cell r="B4273">
            <v>0.66549083607764969</v>
          </cell>
          <cell r="C4273" t="str">
            <v>Turkmenistan</v>
          </cell>
        </row>
        <row r="4274">
          <cell r="B4274">
            <v>0.6711818996541874</v>
          </cell>
          <cell r="C4274" t="str">
            <v>Turkmenistan</v>
          </cell>
        </row>
        <row r="4275">
          <cell r="B4275">
            <v>0.67687296323072521</v>
          </cell>
          <cell r="C4275" t="str">
            <v>Turkmenistan</v>
          </cell>
        </row>
        <row r="4276">
          <cell r="B4276">
            <v>5224972.6323148198</v>
          </cell>
          <cell r="C4276" t="str">
            <v>Thailand</v>
          </cell>
        </row>
        <row r="4277">
          <cell r="B4277">
            <v>0.41415491390978865</v>
          </cell>
          <cell r="C4277" t="str">
            <v>Thailand</v>
          </cell>
        </row>
        <row r="4278">
          <cell r="B4278" t="str">
            <v>Rwanda</v>
          </cell>
          <cell r="C4278" t="str">
            <v>Thailand</v>
          </cell>
        </row>
        <row r="4279">
          <cell r="B4279">
            <v>5224972.6323148198</v>
          </cell>
          <cell r="C4279" t="str">
            <v>Thailand</v>
          </cell>
        </row>
        <row r="4280">
          <cell r="B4280">
            <v>0.43815003481486769</v>
          </cell>
          <cell r="C4280" t="str">
            <v>Thailand</v>
          </cell>
        </row>
        <row r="4281">
          <cell r="B4281">
            <v>0</v>
          </cell>
          <cell r="C4281" t="str">
            <v>Thailand</v>
          </cell>
        </row>
        <row r="4282">
          <cell r="B4282">
            <v>0.45414678208492099</v>
          </cell>
          <cell r="C4282" t="str">
            <v>Thailand</v>
          </cell>
        </row>
        <row r="4283">
          <cell r="B4283">
            <v>0.46214515571994674</v>
          </cell>
          <cell r="C4283" t="str">
            <v>Thailand</v>
          </cell>
        </row>
        <row r="4284">
          <cell r="B4284">
            <v>0.47014352935497428</v>
          </cell>
          <cell r="C4284" t="str">
            <v>Thailand</v>
          </cell>
        </row>
        <row r="4285">
          <cell r="B4285">
            <v>0.47814190299000003</v>
          </cell>
          <cell r="C4285" t="str">
            <v>Thailand</v>
          </cell>
        </row>
        <row r="4286">
          <cell r="B4286">
            <v>0.48614027662502646</v>
          </cell>
          <cell r="C4286" t="str">
            <v>Thailand</v>
          </cell>
        </row>
        <row r="4287">
          <cell r="B4287">
            <v>0.49413865026005299</v>
          </cell>
          <cell r="C4287" t="str">
            <v>Thailand</v>
          </cell>
        </row>
        <row r="4288">
          <cell r="B4288">
            <v>0.50213702389507953</v>
          </cell>
          <cell r="C4288" t="str">
            <v>Thailand</v>
          </cell>
        </row>
        <row r="4289">
          <cell r="B4289">
            <v>0.51013539753010606</v>
          </cell>
          <cell r="C4289" t="str">
            <v>Thailand</v>
          </cell>
        </row>
        <row r="4290">
          <cell r="B4290">
            <v>0.5181337711651326</v>
          </cell>
          <cell r="C4290" t="str">
            <v>Thailand</v>
          </cell>
        </row>
        <row r="4291">
          <cell r="B4291">
            <v>0.52613214480015913</v>
          </cell>
          <cell r="C4291" t="str">
            <v>Thailand</v>
          </cell>
        </row>
        <row r="4292">
          <cell r="B4292">
            <v>0.53413051843518566</v>
          </cell>
          <cell r="C4292" t="str">
            <v>Thailand</v>
          </cell>
        </row>
        <row r="4293">
          <cell r="B4293">
            <v>0.5421288920702122</v>
          </cell>
          <cell r="C4293" t="str">
            <v>Thailand</v>
          </cell>
        </row>
        <row r="4294">
          <cell r="B4294">
            <v>0.55012726570523873</v>
          </cell>
          <cell r="C4294" t="str">
            <v>Thailand</v>
          </cell>
        </row>
        <row r="4295">
          <cell r="B4295">
            <v>0.55812563934026527</v>
          </cell>
          <cell r="C4295" t="str">
            <v>Thailand</v>
          </cell>
        </row>
        <row r="4296">
          <cell r="B4296">
            <v>0.56612401297529169</v>
          </cell>
          <cell r="C4296" t="str">
            <v>Thailand</v>
          </cell>
        </row>
        <row r="4297">
          <cell r="B4297">
            <v>0.57211579139925406</v>
          </cell>
          <cell r="C4297" t="str">
            <v>Thailand</v>
          </cell>
        </row>
        <row r="4298">
          <cell r="B4298">
            <v>0.57810756982321643</v>
          </cell>
          <cell r="C4298" t="str">
            <v>Thailand</v>
          </cell>
        </row>
        <row r="4299">
          <cell r="B4299">
            <v>0.5840993482471788</v>
          </cell>
          <cell r="C4299" t="str">
            <v>Thailand</v>
          </cell>
        </row>
        <row r="4300">
          <cell r="B4300">
            <v>0.59009112667114116</v>
          </cell>
          <cell r="C4300" t="str">
            <v>Thailand</v>
          </cell>
        </row>
        <row r="4301">
          <cell r="B4301">
            <v>0.59608290509510353</v>
          </cell>
          <cell r="C4301" t="str">
            <v>Thailand</v>
          </cell>
        </row>
        <row r="4302">
          <cell r="B4302">
            <v>0.6020746835190659</v>
          </cell>
          <cell r="C4302" t="str">
            <v>Thailand</v>
          </cell>
        </row>
        <row r="4303">
          <cell r="B4303">
            <v>0.60806646194302827</v>
          </cell>
          <cell r="C4303" t="str">
            <v>Thailand</v>
          </cell>
        </row>
        <row r="4304">
          <cell r="B4304">
            <v>0.61405824036699064</v>
          </cell>
          <cell r="C4304" t="str">
            <v>Thailand</v>
          </cell>
        </row>
        <row r="4305">
          <cell r="B4305">
            <v>0.62005001879095301</v>
          </cell>
          <cell r="C4305" t="str">
            <v>Thailand</v>
          </cell>
        </row>
        <row r="4306">
          <cell r="B4306">
            <v>0.62604179721491582</v>
          </cell>
          <cell r="C4306" t="str">
            <v>Thailand</v>
          </cell>
        </row>
        <row r="4307">
          <cell r="B4307">
            <v>0.63208713123800764</v>
          </cell>
          <cell r="C4307" t="str">
            <v>Thailand</v>
          </cell>
        </row>
        <row r="4308">
          <cell r="B4308">
            <v>0.63813246526109946</v>
          </cell>
          <cell r="C4308" t="str">
            <v>Thailand</v>
          </cell>
        </row>
        <row r="4309">
          <cell r="B4309">
            <v>0.64417779928419128</v>
          </cell>
          <cell r="C4309" t="str">
            <v>Thailand</v>
          </cell>
        </row>
        <row r="4310">
          <cell r="B4310">
            <v>0.6502231333072831</v>
          </cell>
          <cell r="C4310" t="str">
            <v>Thailand</v>
          </cell>
        </row>
        <row r="4311">
          <cell r="B4311">
            <v>0.65626846733037469</v>
          </cell>
          <cell r="C4311" t="str">
            <v>Thailand</v>
          </cell>
        </row>
        <row r="4312">
          <cell r="B4312">
            <v>0.66043636899689429</v>
          </cell>
          <cell r="C4312" t="str">
            <v>Thailand</v>
          </cell>
        </row>
        <row r="4313">
          <cell r="B4313">
            <v>0.66460427066341388</v>
          </cell>
          <cell r="C4313" t="str">
            <v>Thailand</v>
          </cell>
        </row>
        <row r="4314">
          <cell r="B4314">
            <v>0.66877217232993347</v>
          </cell>
          <cell r="C4314" t="str">
            <v>Thailand</v>
          </cell>
        </row>
        <row r="4315">
          <cell r="B4315">
            <v>0.67294007399645295</v>
          </cell>
          <cell r="C4315" t="str">
            <v>Thailand</v>
          </cell>
        </row>
        <row r="4316">
          <cell r="B4316">
            <v>17117049.585770201</v>
          </cell>
          <cell r="C4316" t="str">
            <v>Suriname</v>
          </cell>
        </row>
        <row r="4317">
          <cell r="B4317" t="e">
            <v>#VALUE!</v>
          </cell>
          <cell r="C4317" t="str">
            <v>Suriname</v>
          </cell>
        </row>
        <row r="4318">
          <cell r="B4318" t="str">
            <v>Saudi Arabia</v>
          </cell>
          <cell r="C4318" t="str">
            <v>Suriname</v>
          </cell>
        </row>
        <row r="4319">
          <cell r="B4319">
            <v>17117049.585770201</v>
          </cell>
          <cell r="C4319" t="str">
            <v>Suriname</v>
          </cell>
        </row>
        <row r="4320">
          <cell r="B4320" t="e">
            <v>#VALUE!</v>
          </cell>
          <cell r="C4320" t="str">
            <v>Suriname</v>
          </cell>
        </row>
        <row r="4321">
          <cell r="B4321">
            <v>0</v>
          </cell>
          <cell r="C4321" t="str">
            <v>Suriname</v>
          </cell>
        </row>
        <row r="4322">
          <cell r="B4322" t="e">
            <v>#VALUE!</v>
          </cell>
          <cell r="C4322" t="str">
            <v>Suriname</v>
          </cell>
        </row>
        <row r="4323">
          <cell r="B4323" t="e">
            <v>#VALUE!</v>
          </cell>
          <cell r="C4323" t="str">
            <v>Suriname</v>
          </cell>
        </row>
        <row r="4324">
          <cell r="B4324" t="e">
            <v>#VALUE!</v>
          </cell>
          <cell r="C4324" t="str">
            <v>Suriname</v>
          </cell>
        </row>
        <row r="4325">
          <cell r="B4325" t="e">
            <v>#VALUE!</v>
          </cell>
          <cell r="C4325" t="str">
            <v>Suriname</v>
          </cell>
        </row>
        <row r="4326">
          <cell r="B4326" t="str">
            <v>..</v>
          </cell>
          <cell r="C4326" t="str">
            <v>Suriname</v>
          </cell>
        </row>
        <row r="4327">
          <cell r="B4327" t="e">
            <v>#VALUE!</v>
          </cell>
          <cell r="C4327" t="str">
            <v>Suriname</v>
          </cell>
        </row>
        <row r="4328">
          <cell r="B4328" t="e">
            <v>#VALUE!</v>
          </cell>
          <cell r="C4328" t="str">
            <v>Suriname</v>
          </cell>
        </row>
        <row r="4329">
          <cell r="B4329" t="e">
            <v>#VALUE!</v>
          </cell>
          <cell r="C4329" t="str">
            <v>Suriname</v>
          </cell>
        </row>
        <row r="4330">
          <cell r="B4330" t="e">
            <v>#VALUE!</v>
          </cell>
          <cell r="C4330" t="str">
            <v>Suriname</v>
          </cell>
        </row>
        <row r="4331">
          <cell r="B4331" t="e">
            <v>#VALUE!</v>
          </cell>
          <cell r="C4331" t="str">
            <v>Suriname</v>
          </cell>
        </row>
        <row r="4332">
          <cell r="B4332" t="e">
            <v>#VALUE!</v>
          </cell>
          <cell r="C4332" t="str">
            <v>Suriname</v>
          </cell>
        </row>
        <row r="4333">
          <cell r="B4333" t="e">
            <v>#VALUE!</v>
          </cell>
          <cell r="C4333" t="str">
            <v>Suriname</v>
          </cell>
        </row>
        <row r="4334">
          <cell r="B4334" t="e">
            <v>#VALUE!</v>
          </cell>
          <cell r="C4334" t="str">
            <v>Suriname</v>
          </cell>
        </row>
        <row r="4335">
          <cell r="B4335" t="e">
            <v>#VALUE!</v>
          </cell>
          <cell r="C4335" t="str">
            <v>Suriname</v>
          </cell>
        </row>
        <row r="4336">
          <cell r="B4336" t="str">
            <v>..</v>
          </cell>
          <cell r="C4336" t="str">
            <v>Suriname</v>
          </cell>
        </row>
        <row r="4337">
          <cell r="B4337" t="e">
            <v>#VALUE!</v>
          </cell>
          <cell r="C4337" t="str">
            <v>Suriname</v>
          </cell>
        </row>
        <row r="4338">
          <cell r="B4338" t="e">
            <v>#VALUE!</v>
          </cell>
          <cell r="C4338" t="str">
            <v>Suriname</v>
          </cell>
        </row>
        <row r="4339">
          <cell r="B4339" t="e">
            <v>#VALUE!</v>
          </cell>
          <cell r="C4339" t="str">
            <v>Suriname</v>
          </cell>
        </row>
        <row r="4340">
          <cell r="B4340" t="e">
            <v>#VALUE!</v>
          </cell>
          <cell r="C4340" t="str">
            <v>Suriname</v>
          </cell>
        </row>
        <row r="4341">
          <cell r="B4341" t="e">
            <v>#VALUE!</v>
          </cell>
          <cell r="C4341" t="str">
            <v>Suriname</v>
          </cell>
        </row>
        <row r="4342">
          <cell r="B4342" t="e">
            <v>#VALUE!</v>
          </cell>
          <cell r="C4342" t="str">
            <v>Suriname</v>
          </cell>
        </row>
        <row r="4343">
          <cell r="B4343" t="e">
            <v>#VALUE!</v>
          </cell>
          <cell r="C4343" t="str">
            <v>Suriname</v>
          </cell>
        </row>
        <row r="4344">
          <cell r="B4344" t="e">
            <v>#VALUE!</v>
          </cell>
          <cell r="C4344" t="str">
            <v>Suriname</v>
          </cell>
        </row>
        <row r="4345">
          <cell r="B4345" t="e">
            <v>#VALUE!</v>
          </cell>
          <cell r="C4345" t="str">
            <v>Suriname</v>
          </cell>
        </row>
        <row r="4346">
          <cell r="B4346" t="str">
            <v>..</v>
          </cell>
          <cell r="C4346" t="str">
            <v>Suriname</v>
          </cell>
        </row>
        <row r="4347">
          <cell r="B4347" t="e">
            <v>#VALUE!</v>
          </cell>
          <cell r="C4347" t="str">
            <v>Suriname</v>
          </cell>
        </row>
        <row r="4348">
          <cell r="B4348" t="e">
            <v>#VALUE!</v>
          </cell>
          <cell r="C4348" t="str">
            <v>Suriname</v>
          </cell>
        </row>
        <row r="4349">
          <cell r="B4349" t="e">
            <v>#VALUE!</v>
          </cell>
          <cell r="C4349" t="str">
            <v>Suriname</v>
          </cell>
        </row>
        <row r="4350">
          <cell r="B4350" t="e">
            <v>#VALUE!</v>
          </cell>
          <cell r="C4350" t="str">
            <v>Suriname</v>
          </cell>
        </row>
        <row r="4351">
          <cell r="B4351">
            <v>0.65908832144200302</v>
          </cell>
          <cell r="C4351" t="str">
            <v>Suriname</v>
          </cell>
        </row>
        <row r="4352">
          <cell r="B4352">
            <v>0.66276733800738241</v>
          </cell>
          <cell r="C4352" t="str">
            <v>Suriname</v>
          </cell>
        </row>
        <row r="4353">
          <cell r="B4353">
            <v>0.6664463545727618</v>
          </cell>
          <cell r="C4353" t="str">
            <v>Suriname</v>
          </cell>
        </row>
        <row r="4354">
          <cell r="B4354">
            <v>0.67012537113814119</v>
          </cell>
          <cell r="C4354" t="str">
            <v>Suriname</v>
          </cell>
        </row>
        <row r="4355">
          <cell r="B4355">
            <v>0.67380438770352058</v>
          </cell>
          <cell r="C4355" t="str">
            <v>Suriname</v>
          </cell>
        </row>
        <row r="4356">
          <cell r="B4356">
            <v>16517265.4371472</v>
          </cell>
          <cell r="C4356" t="str">
            <v>El Salvador</v>
          </cell>
        </row>
        <row r="4357">
          <cell r="B4357">
            <v>0.41362480095984999</v>
          </cell>
          <cell r="C4357" t="str">
            <v>El Salvador</v>
          </cell>
        </row>
        <row r="4358">
          <cell r="B4358" t="str">
            <v>Senegal</v>
          </cell>
          <cell r="C4358" t="str">
            <v>El Salvador</v>
          </cell>
        </row>
        <row r="4359">
          <cell r="B4359">
            <v>16517265.4371472</v>
          </cell>
          <cell r="C4359" t="str">
            <v>El Salvador</v>
          </cell>
        </row>
        <row r="4360">
          <cell r="B4360">
            <v>0.43103737082962112</v>
          </cell>
          <cell r="C4360" t="str">
            <v>El Salvador</v>
          </cell>
        </row>
        <row r="4361">
          <cell r="B4361">
            <v>0</v>
          </cell>
          <cell r="C4361" t="str">
            <v>El Salvador</v>
          </cell>
        </row>
        <row r="4362">
          <cell r="B4362">
            <v>0.4426457507428001</v>
          </cell>
          <cell r="C4362" t="str">
            <v>El Salvador</v>
          </cell>
        </row>
        <row r="4363">
          <cell r="B4363">
            <v>0.44844994069939048</v>
          </cell>
          <cell r="C4363" t="str">
            <v>El Salvador</v>
          </cell>
        </row>
        <row r="4364">
          <cell r="B4364">
            <v>0.45425413065598086</v>
          </cell>
          <cell r="C4364" t="str">
            <v>El Salvador</v>
          </cell>
        </row>
        <row r="4365">
          <cell r="B4365">
            <v>0.46005832061256946</v>
          </cell>
          <cell r="C4365" t="str">
            <v>El Salvador</v>
          </cell>
        </row>
        <row r="4366">
          <cell r="B4366">
            <v>0.46586251056916028</v>
          </cell>
          <cell r="C4366" t="str">
            <v>El Salvador</v>
          </cell>
        </row>
        <row r="4367">
          <cell r="B4367">
            <v>0.47166670052575022</v>
          </cell>
          <cell r="C4367" t="str">
            <v>El Salvador</v>
          </cell>
        </row>
        <row r="4368">
          <cell r="B4368">
            <v>0.47747089048234015</v>
          </cell>
          <cell r="C4368" t="str">
            <v>El Salvador</v>
          </cell>
        </row>
        <row r="4369">
          <cell r="B4369">
            <v>0.48327508043893008</v>
          </cell>
          <cell r="C4369" t="str">
            <v>El Salvador</v>
          </cell>
        </row>
        <row r="4370">
          <cell r="B4370">
            <v>0.48907927039552002</v>
          </cell>
          <cell r="C4370" t="str">
            <v>El Salvador</v>
          </cell>
        </row>
        <row r="4371">
          <cell r="B4371">
            <v>0.49488346035210995</v>
          </cell>
          <cell r="C4371" t="str">
            <v>El Salvador</v>
          </cell>
        </row>
        <row r="4372">
          <cell r="B4372">
            <v>0.50068765030869988</v>
          </cell>
          <cell r="C4372" t="str">
            <v>El Salvador</v>
          </cell>
        </row>
        <row r="4373">
          <cell r="B4373">
            <v>0.50649184026528982</v>
          </cell>
          <cell r="C4373" t="str">
            <v>El Salvador</v>
          </cell>
        </row>
        <row r="4374">
          <cell r="B4374">
            <v>0.51229603022187975</v>
          </cell>
          <cell r="C4374" t="str">
            <v>El Salvador</v>
          </cell>
        </row>
        <row r="4375">
          <cell r="B4375">
            <v>0.51810022017846968</v>
          </cell>
          <cell r="C4375" t="str">
            <v>El Salvador</v>
          </cell>
        </row>
        <row r="4376">
          <cell r="B4376">
            <v>0.52390441013505951</v>
          </cell>
          <cell r="C4376" t="str">
            <v>El Salvador</v>
          </cell>
        </row>
        <row r="4377">
          <cell r="B4377">
            <v>0.53337285252066025</v>
          </cell>
          <cell r="C4377" t="str">
            <v>El Salvador</v>
          </cell>
        </row>
        <row r="4378">
          <cell r="B4378">
            <v>0.54284129490626087</v>
          </cell>
          <cell r="C4378" t="str">
            <v>El Salvador</v>
          </cell>
        </row>
        <row r="4379">
          <cell r="B4379">
            <v>0.5523097372918615</v>
          </cell>
          <cell r="C4379" t="str">
            <v>El Salvador</v>
          </cell>
        </row>
        <row r="4380">
          <cell r="B4380">
            <v>0.56177817967746213</v>
          </cell>
          <cell r="C4380" t="str">
            <v>El Salvador</v>
          </cell>
        </row>
        <row r="4381">
          <cell r="B4381">
            <v>0.57124662206306276</v>
          </cell>
          <cell r="C4381" t="str">
            <v>El Salvador</v>
          </cell>
        </row>
        <row r="4382">
          <cell r="B4382">
            <v>0.58071506444866339</v>
          </cell>
          <cell r="C4382" t="str">
            <v>El Salvador</v>
          </cell>
        </row>
        <row r="4383">
          <cell r="B4383">
            <v>0.59018350683426402</v>
          </cell>
          <cell r="C4383" t="str">
            <v>El Salvador</v>
          </cell>
        </row>
        <row r="4384">
          <cell r="B4384">
            <v>0.59965194921986464</v>
          </cell>
          <cell r="C4384" t="str">
            <v>El Salvador</v>
          </cell>
        </row>
        <row r="4385">
          <cell r="B4385">
            <v>0.60912039160546527</v>
          </cell>
          <cell r="C4385" t="str">
            <v>El Salvador</v>
          </cell>
        </row>
        <row r="4386">
          <cell r="B4386">
            <v>0.61858883399106634</v>
          </cell>
          <cell r="C4386" t="str">
            <v>El Salvador</v>
          </cell>
        </row>
        <row r="4387">
          <cell r="B4387">
            <v>0.62529113771503042</v>
          </cell>
          <cell r="C4387" t="str">
            <v>El Salvador</v>
          </cell>
        </row>
        <row r="4388">
          <cell r="B4388">
            <v>0.6319934414389945</v>
          </cell>
          <cell r="C4388" t="str">
            <v>El Salvador</v>
          </cell>
        </row>
        <row r="4389">
          <cell r="B4389">
            <v>0.63869574516295857</v>
          </cell>
          <cell r="C4389" t="str">
            <v>El Salvador</v>
          </cell>
        </row>
        <row r="4390">
          <cell r="B4390">
            <v>0.64539804888692265</v>
          </cell>
          <cell r="C4390" t="str">
            <v>El Salvador</v>
          </cell>
        </row>
        <row r="4391">
          <cell r="B4391">
            <v>0.6521003526108865</v>
          </cell>
          <cell r="C4391" t="str">
            <v>El Salvador</v>
          </cell>
        </row>
        <row r="4392">
          <cell r="B4392">
            <v>0.6562746485568276</v>
          </cell>
          <cell r="C4392" t="str">
            <v>El Salvador</v>
          </cell>
        </row>
        <row r="4393">
          <cell r="B4393">
            <v>0.6604489445027687</v>
          </cell>
          <cell r="C4393" t="str">
            <v>El Salvador</v>
          </cell>
        </row>
        <row r="4394">
          <cell r="B4394">
            <v>0.6646232404487098</v>
          </cell>
          <cell r="C4394" t="str">
            <v>El Salvador</v>
          </cell>
        </row>
        <row r="4395">
          <cell r="B4395">
            <v>0.66879753639465089</v>
          </cell>
          <cell r="C4395" t="str">
            <v>El Salvador</v>
          </cell>
        </row>
        <row r="4396">
          <cell r="B4396">
            <v>13847788.5719963</v>
          </cell>
          <cell r="C4396" t="str">
            <v>Gabon</v>
          </cell>
        </row>
        <row r="4397">
          <cell r="B4397">
            <v>0.44642601645149682</v>
          </cell>
          <cell r="C4397" t="str">
            <v>Gabon</v>
          </cell>
        </row>
        <row r="4398">
          <cell r="B4398" t="str">
            <v>Serbia</v>
          </cell>
          <cell r="C4398" t="str">
            <v>Gabon</v>
          </cell>
        </row>
        <row r="4399">
          <cell r="B4399">
            <v>13847788.5719963</v>
          </cell>
          <cell r="C4399" t="str">
            <v>Gabon</v>
          </cell>
        </row>
        <row r="4400">
          <cell r="B4400">
            <v>0.47146356633755815</v>
          </cell>
          <cell r="C4400" t="str">
            <v>Gabon</v>
          </cell>
        </row>
        <row r="4401">
          <cell r="B4401">
            <v>0</v>
          </cell>
          <cell r="C4401" t="str">
            <v>Gabon</v>
          </cell>
        </row>
        <row r="4402">
          <cell r="B4402">
            <v>0.48815526626160022</v>
          </cell>
          <cell r="C4402" t="str">
            <v>Gabon</v>
          </cell>
        </row>
        <row r="4403">
          <cell r="B4403">
            <v>0.49650111622361948</v>
          </cell>
          <cell r="C4403" t="str">
            <v>Gabon</v>
          </cell>
        </row>
        <row r="4404">
          <cell r="B4404">
            <v>0.50484696618563873</v>
          </cell>
          <cell r="C4404" t="str">
            <v>Gabon</v>
          </cell>
        </row>
        <row r="4405">
          <cell r="B4405">
            <v>0.51319281614765799</v>
          </cell>
          <cell r="C4405" t="str">
            <v>Gabon</v>
          </cell>
        </row>
        <row r="4406">
          <cell r="B4406">
            <v>0.52153866610967903</v>
          </cell>
          <cell r="C4406" t="str">
            <v>Gabon</v>
          </cell>
        </row>
        <row r="4407">
          <cell r="B4407">
            <v>0.5298845160716994</v>
          </cell>
          <cell r="C4407" t="str">
            <v>Gabon</v>
          </cell>
        </row>
        <row r="4408">
          <cell r="B4408">
            <v>0.53823036603371976</v>
          </cell>
          <cell r="C4408" t="str">
            <v>Gabon</v>
          </cell>
        </row>
        <row r="4409">
          <cell r="B4409">
            <v>0.54657621599574013</v>
          </cell>
          <cell r="C4409" t="str">
            <v>Gabon</v>
          </cell>
        </row>
        <row r="4410">
          <cell r="B4410">
            <v>0.5549220659577605</v>
          </cell>
          <cell r="C4410" t="str">
            <v>Gabon</v>
          </cell>
        </row>
        <row r="4411">
          <cell r="B4411">
            <v>0.56326791591978087</v>
          </cell>
          <cell r="C4411" t="str">
            <v>Gabon</v>
          </cell>
        </row>
        <row r="4412">
          <cell r="B4412">
            <v>0.57161376588180124</v>
          </cell>
          <cell r="C4412" t="str">
            <v>Gabon</v>
          </cell>
        </row>
        <row r="4413">
          <cell r="B4413">
            <v>0.57995961584382161</v>
          </cell>
          <cell r="C4413" t="str">
            <v>Gabon</v>
          </cell>
        </row>
        <row r="4414">
          <cell r="B4414">
            <v>0.58830546580584198</v>
          </cell>
          <cell r="C4414" t="str">
            <v>Gabon</v>
          </cell>
        </row>
        <row r="4415">
          <cell r="B4415">
            <v>0.59665131576786234</v>
          </cell>
          <cell r="C4415" t="str">
            <v>Gabon</v>
          </cell>
        </row>
        <row r="4416">
          <cell r="B4416">
            <v>0.60499716572988271</v>
          </cell>
          <cell r="C4416" t="str">
            <v>Gabon</v>
          </cell>
        </row>
        <row r="4417">
          <cell r="B4417">
            <v>0.60661294949273614</v>
          </cell>
          <cell r="C4417" t="str">
            <v>Gabon</v>
          </cell>
        </row>
        <row r="4418">
          <cell r="B4418">
            <v>0.60822873325558957</v>
          </cell>
          <cell r="C4418" t="str">
            <v>Gabon</v>
          </cell>
        </row>
        <row r="4419">
          <cell r="B4419">
            <v>0.609844517018443</v>
          </cell>
          <cell r="C4419" t="str">
            <v>Gabon</v>
          </cell>
        </row>
        <row r="4420">
          <cell r="B4420">
            <v>0.61146030078129643</v>
          </cell>
          <cell r="C4420" t="str">
            <v>Gabon</v>
          </cell>
        </row>
        <row r="4421">
          <cell r="B4421">
            <v>0.61307608454414986</v>
          </cell>
          <cell r="C4421" t="str">
            <v>Gabon</v>
          </cell>
        </row>
        <row r="4422">
          <cell r="B4422">
            <v>0.61469186830700329</v>
          </cell>
          <cell r="C4422" t="str">
            <v>Gabon</v>
          </cell>
        </row>
        <row r="4423">
          <cell r="B4423">
            <v>0.61630765206985672</v>
          </cell>
          <cell r="C4423" t="str">
            <v>Gabon</v>
          </cell>
        </row>
        <row r="4424">
          <cell r="B4424">
            <v>0.61792343583271014</v>
          </cell>
          <cell r="C4424" t="str">
            <v>Gabon</v>
          </cell>
        </row>
        <row r="4425">
          <cell r="B4425">
            <v>0.61953921959556357</v>
          </cell>
          <cell r="C4425" t="str">
            <v>Gabon</v>
          </cell>
        </row>
        <row r="4426">
          <cell r="B4426">
            <v>0.62115500335841756</v>
          </cell>
          <cell r="C4426" t="str">
            <v>Gabon</v>
          </cell>
        </row>
        <row r="4427">
          <cell r="B4427">
            <v>0.62645262542676905</v>
          </cell>
          <cell r="C4427" t="str">
            <v>Gabon</v>
          </cell>
        </row>
        <row r="4428">
          <cell r="B4428">
            <v>0.63175024749512054</v>
          </cell>
          <cell r="C4428" t="str">
            <v>Gabon</v>
          </cell>
        </row>
        <row r="4429">
          <cell r="B4429">
            <v>0.63704786956347204</v>
          </cell>
          <cell r="C4429" t="str">
            <v>Gabon</v>
          </cell>
        </row>
        <row r="4430">
          <cell r="B4430">
            <v>0.64234549163182353</v>
          </cell>
          <cell r="C4430" t="str">
            <v>Gabon</v>
          </cell>
        </row>
        <row r="4431">
          <cell r="B4431">
            <v>0.64764311370017502</v>
          </cell>
          <cell r="C4431" t="str">
            <v>Gabon</v>
          </cell>
        </row>
        <row r="4432">
          <cell r="B4432">
            <v>0.65172755231443025</v>
          </cell>
          <cell r="C4432" t="str">
            <v>Gabon</v>
          </cell>
        </row>
        <row r="4433">
          <cell r="B4433">
            <v>0.65581199092868547</v>
          </cell>
          <cell r="C4433" t="str">
            <v>Gabon</v>
          </cell>
        </row>
        <row r="4434">
          <cell r="B4434">
            <v>0.6598964295429407</v>
          </cell>
          <cell r="C4434" t="str">
            <v>Gabon</v>
          </cell>
        </row>
        <row r="4435">
          <cell r="B4435">
            <v>0.66398086815719592</v>
          </cell>
          <cell r="C4435" t="str">
            <v>Gabon</v>
          </cell>
        </row>
        <row r="4436">
          <cell r="B4436">
            <v>9622789.3844098002</v>
          </cell>
          <cell r="C4436" t="str">
            <v>Paraguay</v>
          </cell>
        </row>
        <row r="4437">
          <cell r="B4437">
            <v>0.51847073967305235</v>
          </cell>
          <cell r="C4437" t="str">
            <v>Paraguay</v>
          </cell>
        </row>
        <row r="4438">
          <cell r="B4438" t="str">
            <v>Sierra Leone</v>
          </cell>
          <cell r="C4438" t="str">
            <v>Paraguay</v>
          </cell>
        </row>
        <row r="4439">
          <cell r="B4439">
            <v>9622789.3844098002</v>
          </cell>
          <cell r="C4439" t="str">
            <v>Paraguay</v>
          </cell>
        </row>
        <row r="4440">
          <cell r="B4440">
            <v>0.52700066768917164</v>
          </cell>
          <cell r="C4440" t="str">
            <v>Paraguay</v>
          </cell>
        </row>
        <row r="4441">
          <cell r="B4441">
            <v>0</v>
          </cell>
          <cell r="C4441" t="str">
            <v>Paraguay</v>
          </cell>
        </row>
        <row r="4442">
          <cell r="B4442">
            <v>0.5326872863665848</v>
          </cell>
          <cell r="C4442" t="str">
            <v>Paraguay</v>
          </cell>
        </row>
        <row r="4443">
          <cell r="B4443">
            <v>0.53553059570529093</v>
          </cell>
          <cell r="C4443" t="str">
            <v>Paraguay</v>
          </cell>
        </row>
        <row r="4444">
          <cell r="B4444">
            <v>0.53837390504399796</v>
          </cell>
          <cell r="C4444" t="str">
            <v>Paraguay</v>
          </cell>
        </row>
        <row r="4445">
          <cell r="B4445">
            <v>0.54121721438270409</v>
          </cell>
          <cell r="C4445" t="str">
            <v>Paraguay</v>
          </cell>
        </row>
        <row r="4446">
          <cell r="B4446">
            <v>0.54406052372141023</v>
          </cell>
          <cell r="C4446" t="str">
            <v>Paraguay</v>
          </cell>
        </row>
        <row r="4447">
          <cell r="B4447">
            <v>0.5469038330601167</v>
          </cell>
          <cell r="C4447" t="str">
            <v>Paraguay</v>
          </cell>
        </row>
        <row r="4448">
          <cell r="B4448">
            <v>0.54974714239882316</v>
          </cell>
          <cell r="C4448" t="str">
            <v>Paraguay</v>
          </cell>
        </row>
        <row r="4449">
          <cell r="B4449">
            <v>0.55259045173752963</v>
          </cell>
          <cell r="C4449" t="str">
            <v>Paraguay</v>
          </cell>
        </row>
        <row r="4450">
          <cell r="B4450">
            <v>0.5554337610762361</v>
          </cell>
          <cell r="C4450" t="str">
            <v>Paraguay</v>
          </cell>
        </row>
        <row r="4451">
          <cell r="B4451">
            <v>0.55827707041494257</v>
          </cell>
          <cell r="C4451" t="str">
            <v>Paraguay</v>
          </cell>
        </row>
        <row r="4452">
          <cell r="B4452">
            <v>0.56112037975364903</v>
          </cell>
          <cell r="C4452" t="str">
            <v>Paraguay</v>
          </cell>
        </row>
        <row r="4453">
          <cell r="B4453">
            <v>0.5639636890923555</v>
          </cell>
          <cell r="C4453" t="str">
            <v>Paraguay</v>
          </cell>
        </row>
        <row r="4454">
          <cell r="B4454">
            <v>0.56680699843106197</v>
          </cell>
          <cell r="C4454" t="str">
            <v>Paraguay</v>
          </cell>
        </row>
        <row r="4455">
          <cell r="B4455">
            <v>0.56965030776976844</v>
          </cell>
          <cell r="C4455" t="str">
            <v>Paraguay</v>
          </cell>
        </row>
        <row r="4456">
          <cell r="B4456">
            <v>0.57249361710847468</v>
          </cell>
          <cell r="C4456" t="str">
            <v>Paraguay</v>
          </cell>
        </row>
        <row r="4457">
          <cell r="B4457">
            <v>0.57640956074263228</v>
          </cell>
          <cell r="C4457" t="str">
            <v>Paraguay</v>
          </cell>
        </row>
        <row r="4458">
          <cell r="B4458">
            <v>0.58032550437678987</v>
          </cell>
          <cell r="C4458" t="str">
            <v>Paraguay</v>
          </cell>
        </row>
        <row r="4459">
          <cell r="B4459">
            <v>0.58424144801094746</v>
          </cell>
          <cell r="C4459" t="str">
            <v>Paraguay</v>
          </cell>
        </row>
        <row r="4460">
          <cell r="B4460">
            <v>0.58815739164510505</v>
          </cell>
          <cell r="C4460" t="str">
            <v>Paraguay</v>
          </cell>
        </row>
        <row r="4461">
          <cell r="B4461">
            <v>0.59207333527926265</v>
          </cell>
          <cell r="C4461" t="str">
            <v>Paraguay</v>
          </cell>
        </row>
        <row r="4462">
          <cell r="B4462">
            <v>0.59598927891342024</v>
          </cell>
          <cell r="C4462" t="str">
            <v>Paraguay</v>
          </cell>
        </row>
        <row r="4463">
          <cell r="B4463">
            <v>0.59990522254757783</v>
          </cell>
          <cell r="C4463" t="str">
            <v>Paraguay</v>
          </cell>
        </row>
        <row r="4464">
          <cell r="B4464">
            <v>0.60382116618173542</v>
          </cell>
          <cell r="C4464" t="str">
            <v>Paraguay</v>
          </cell>
        </row>
        <row r="4465">
          <cell r="B4465">
            <v>0.60773710981589302</v>
          </cell>
          <cell r="C4465" t="str">
            <v>Paraguay</v>
          </cell>
        </row>
        <row r="4466">
          <cell r="B4466">
            <v>0.6116530534500505</v>
          </cell>
          <cell r="C4466" t="str">
            <v>Paraguay</v>
          </cell>
        </row>
        <row r="4467">
          <cell r="B4467">
            <v>0.61638573351978276</v>
          </cell>
          <cell r="C4467" t="str">
            <v>Paraguay</v>
          </cell>
        </row>
        <row r="4468">
          <cell r="B4468">
            <v>0.62111841358951503</v>
          </cell>
          <cell r="C4468" t="str">
            <v>Paraguay</v>
          </cell>
        </row>
        <row r="4469">
          <cell r="B4469">
            <v>0.62585109365924729</v>
          </cell>
          <cell r="C4469" t="str">
            <v>Paraguay</v>
          </cell>
        </row>
        <row r="4470">
          <cell r="B4470">
            <v>0.63058377372897956</v>
          </cell>
          <cell r="C4470" t="str">
            <v>Paraguay</v>
          </cell>
        </row>
        <row r="4471">
          <cell r="B4471">
            <v>0.6353164537987116</v>
          </cell>
          <cell r="C4471" t="str">
            <v>Paraguay</v>
          </cell>
        </row>
        <row r="4472">
          <cell r="B4472">
            <v>0.63935509650469435</v>
          </cell>
          <cell r="C4472" t="str">
            <v>Paraguay</v>
          </cell>
        </row>
        <row r="4473">
          <cell r="B4473">
            <v>0.64339373921067711</v>
          </cell>
          <cell r="C4473" t="str">
            <v>Paraguay</v>
          </cell>
        </row>
        <row r="4474">
          <cell r="B4474">
            <v>0.64743238191665986</v>
          </cell>
          <cell r="C4474" t="str">
            <v>Paraguay</v>
          </cell>
        </row>
        <row r="4475">
          <cell r="B4475">
            <v>0.6514710246226425</v>
          </cell>
          <cell r="C4475" t="str">
            <v>Paraguay</v>
          </cell>
        </row>
        <row r="4476">
          <cell r="B4476">
            <v>83191.243973277393</v>
          </cell>
          <cell r="C4476" t="str">
            <v>Bolivia (Plurinational State of)</v>
          </cell>
        </row>
        <row r="4477">
          <cell r="B4477">
            <v>0.45957063099969275</v>
          </cell>
          <cell r="C4477" t="str">
            <v>Bolivia (Plurinational State of)</v>
          </cell>
        </row>
        <row r="4478">
          <cell r="B4478" t="str">
            <v>Singapore</v>
          </cell>
          <cell r="C4478" t="str">
            <v>Bolivia (Plurinational State of)</v>
          </cell>
        </row>
        <row r="4479">
          <cell r="B4479">
            <v>83191.243973277393</v>
          </cell>
          <cell r="C4479" t="str">
            <v>Bolivia (Plurinational State of)</v>
          </cell>
        </row>
        <row r="4480">
          <cell r="B4480">
            <v>0.47548708415762242</v>
          </cell>
          <cell r="C4480" t="str">
            <v>Bolivia (Plurinational State of)</v>
          </cell>
        </row>
        <row r="4481">
          <cell r="B4481">
            <v>0</v>
          </cell>
          <cell r="C4481" t="str">
            <v>Bolivia (Plurinational State of)</v>
          </cell>
        </row>
        <row r="4482">
          <cell r="B4482">
            <v>0.48609805292957553</v>
          </cell>
          <cell r="C4482" t="str">
            <v>Bolivia (Plurinational State of)</v>
          </cell>
        </row>
        <row r="4483">
          <cell r="B4483">
            <v>0.49140353731555209</v>
          </cell>
          <cell r="C4483" t="str">
            <v>Bolivia (Plurinational State of)</v>
          </cell>
        </row>
        <row r="4484">
          <cell r="B4484">
            <v>0.49670902170152864</v>
          </cell>
          <cell r="C4484" t="str">
            <v>Bolivia (Plurinational State of)</v>
          </cell>
        </row>
        <row r="4485">
          <cell r="B4485">
            <v>0.50201450608750342</v>
          </cell>
          <cell r="C4485" t="str">
            <v>Bolivia (Plurinational State of)</v>
          </cell>
        </row>
        <row r="4486">
          <cell r="B4486">
            <v>0.50731999047348197</v>
          </cell>
          <cell r="C4486" t="str">
            <v>Bolivia (Plurinational State of)</v>
          </cell>
        </row>
        <row r="4487">
          <cell r="B4487">
            <v>0.51262547485945831</v>
          </cell>
          <cell r="C4487" t="str">
            <v>Bolivia (Plurinational State of)</v>
          </cell>
        </row>
        <row r="4488">
          <cell r="B4488">
            <v>0.51793095924543464</v>
          </cell>
          <cell r="C4488" t="str">
            <v>Bolivia (Plurinational State of)</v>
          </cell>
        </row>
        <row r="4489">
          <cell r="B4489">
            <v>0.52323644363141097</v>
          </cell>
          <cell r="C4489" t="str">
            <v>Bolivia (Plurinational State of)</v>
          </cell>
        </row>
        <row r="4490">
          <cell r="B4490">
            <v>0.52854192801738731</v>
          </cell>
          <cell r="C4490" t="str">
            <v>Bolivia (Plurinational State of)</v>
          </cell>
        </row>
        <row r="4491">
          <cell r="B4491">
            <v>0.53384741240336364</v>
          </cell>
          <cell r="C4491" t="str">
            <v>Bolivia (Plurinational State of)</v>
          </cell>
        </row>
        <row r="4492">
          <cell r="B4492">
            <v>0.53915289678933997</v>
          </cell>
          <cell r="C4492" t="str">
            <v>Bolivia (Plurinational State of)</v>
          </cell>
        </row>
        <row r="4493">
          <cell r="B4493">
            <v>0.54445838117531631</v>
          </cell>
          <cell r="C4493" t="str">
            <v>Bolivia (Plurinational State of)</v>
          </cell>
        </row>
        <row r="4494">
          <cell r="B4494">
            <v>0.54976386556129264</v>
          </cell>
          <cell r="C4494" t="str">
            <v>Bolivia (Plurinational State of)</v>
          </cell>
        </row>
        <row r="4495">
          <cell r="B4495">
            <v>0.55506934994726898</v>
          </cell>
          <cell r="C4495" t="str">
            <v>Bolivia (Plurinational State of)</v>
          </cell>
        </row>
        <row r="4496">
          <cell r="B4496">
            <v>0.56037483433324486</v>
          </cell>
          <cell r="C4496" t="str">
            <v>Bolivia (Plurinational State of)</v>
          </cell>
        </row>
        <row r="4497">
          <cell r="B4497">
            <v>0.56554211754249462</v>
          </cell>
          <cell r="C4497" t="str">
            <v>Bolivia (Plurinational State of)</v>
          </cell>
        </row>
        <row r="4498">
          <cell r="B4498">
            <v>0.57070940075174437</v>
          </cell>
          <cell r="C4498" t="str">
            <v>Bolivia (Plurinational State of)</v>
          </cell>
        </row>
        <row r="4499">
          <cell r="B4499">
            <v>0.57587668396099412</v>
          </cell>
          <cell r="C4499" t="str">
            <v>Bolivia (Plurinational State of)</v>
          </cell>
        </row>
        <row r="4500">
          <cell r="B4500">
            <v>0.58104396717024387</v>
          </cell>
          <cell r="C4500" t="str">
            <v>Bolivia (Plurinational State of)</v>
          </cell>
        </row>
        <row r="4501">
          <cell r="B4501">
            <v>0.58621125037949362</v>
          </cell>
          <cell r="C4501" t="str">
            <v>Bolivia (Plurinational State of)</v>
          </cell>
        </row>
        <row r="4502">
          <cell r="B4502">
            <v>0.59137853358874337</v>
          </cell>
          <cell r="C4502" t="str">
            <v>Bolivia (Plurinational State of)</v>
          </cell>
        </row>
        <row r="4503">
          <cell r="B4503">
            <v>0.59654581679799312</v>
          </cell>
          <cell r="C4503" t="str">
            <v>Bolivia (Plurinational State of)</v>
          </cell>
        </row>
        <row r="4504">
          <cell r="B4504">
            <v>0.60171310000724287</v>
          </cell>
          <cell r="C4504" t="str">
            <v>Bolivia (Plurinational State of)</v>
          </cell>
        </row>
        <row r="4505">
          <cell r="B4505">
            <v>0.60688038321649262</v>
          </cell>
          <cell r="C4505" t="str">
            <v>Bolivia (Plurinational State of)</v>
          </cell>
        </row>
        <row r="4506">
          <cell r="B4506">
            <v>0.61204766642574293</v>
          </cell>
          <cell r="C4506" t="str">
            <v>Bolivia (Plurinational State of)</v>
          </cell>
        </row>
        <row r="4507">
          <cell r="B4507">
            <v>0.6195132255163619</v>
          </cell>
          <cell r="C4507" t="str">
            <v>Bolivia (Plurinational State of)</v>
          </cell>
        </row>
        <row r="4508">
          <cell r="B4508">
            <v>0.62697878460698087</v>
          </cell>
          <cell r="C4508" t="str">
            <v>Bolivia (Plurinational State of)</v>
          </cell>
        </row>
        <row r="4509">
          <cell r="B4509">
            <v>0.63444434369759983</v>
          </cell>
          <cell r="C4509" t="str">
            <v>Bolivia (Plurinational State of)</v>
          </cell>
        </row>
        <row r="4510">
          <cell r="B4510">
            <v>0.6419099027882188</v>
          </cell>
          <cell r="C4510" t="str">
            <v>Bolivia (Plurinational State of)</v>
          </cell>
        </row>
        <row r="4511">
          <cell r="B4511">
            <v>0.64937546187883755</v>
          </cell>
          <cell r="C4511" t="str">
            <v>Bolivia (Plurinational State of)</v>
          </cell>
        </row>
        <row r="4512">
          <cell r="B4512">
            <v>0.65092092328301321</v>
          </cell>
          <cell r="C4512" t="str">
            <v>Bolivia (Plurinational State of)</v>
          </cell>
        </row>
        <row r="4513">
          <cell r="B4513">
            <v>0.65246638468718887</v>
          </cell>
          <cell r="C4513" t="str">
            <v>Bolivia (Plurinational State of)</v>
          </cell>
        </row>
        <row r="4514">
          <cell r="B4514">
            <v>0.65401184609136453</v>
          </cell>
          <cell r="C4514" t="str">
            <v>Bolivia (Plurinational State of)</v>
          </cell>
        </row>
        <row r="4515">
          <cell r="B4515">
            <v>0.65555730749554009</v>
          </cell>
          <cell r="C4515" t="str">
            <v>Bolivia (Plurinational State of)</v>
          </cell>
        </row>
        <row r="4516">
          <cell r="B4516">
            <v>15548306.1557466</v>
          </cell>
          <cell r="C4516" t="str">
            <v>Maldives</v>
          </cell>
        </row>
        <row r="4517">
          <cell r="B4517" t="e">
            <v>#VALUE!</v>
          </cell>
          <cell r="C4517" t="str">
            <v>Maldives</v>
          </cell>
        </row>
        <row r="4518">
          <cell r="B4518" t="str">
            <v>Slovakia</v>
          </cell>
          <cell r="C4518" t="str">
            <v>Maldives</v>
          </cell>
        </row>
        <row r="4519">
          <cell r="B4519">
            <v>15548306.1557466</v>
          </cell>
          <cell r="C4519" t="str">
            <v>Maldives</v>
          </cell>
        </row>
        <row r="4520">
          <cell r="B4520" t="e">
            <v>#VALUE!</v>
          </cell>
          <cell r="C4520" t="str">
            <v>Maldives</v>
          </cell>
        </row>
        <row r="4521">
          <cell r="B4521">
            <v>0</v>
          </cell>
          <cell r="C4521" t="str">
            <v>Maldives</v>
          </cell>
        </row>
        <row r="4522">
          <cell r="B4522" t="e">
            <v>#VALUE!</v>
          </cell>
          <cell r="C4522" t="str">
            <v>Maldives</v>
          </cell>
        </row>
        <row r="4523">
          <cell r="B4523" t="e">
            <v>#VALUE!</v>
          </cell>
          <cell r="C4523" t="str">
            <v>Maldives</v>
          </cell>
        </row>
        <row r="4524">
          <cell r="B4524" t="e">
            <v>#VALUE!</v>
          </cell>
          <cell r="C4524" t="str">
            <v>Maldives</v>
          </cell>
        </row>
        <row r="4525">
          <cell r="B4525" t="e">
            <v>#VALUE!</v>
          </cell>
          <cell r="C4525" t="str">
            <v>Maldives</v>
          </cell>
        </row>
        <row r="4526">
          <cell r="B4526" t="str">
            <v>..</v>
          </cell>
          <cell r="C4526" t="str">
            <v>Maldives</v>
          </cell>
        </row>
        <row r="4527">
          <cell r="B4527" t="e">
            <v>#VALUE!</v>
          </cell>
          <cell r="C4527" t="str">
            <v>Maldives</v>
          </cell>
        </row>
        <row r="4528">
          <cell r="B4528" t="e">
            <v>#VALUE!</v>
          </cell>
          <cell r="C4528" t="str">
            <v>Maldives</v>
          </cell>
        </row>
        <row r="4529">
          <cell r="B4529" t="e">
            <v>#VALUE!</v>
          </cell>
          <cell r="C4529" t="str">
            <v>Maldives</v>
          </cell>
        </row>
        <row r="4530">
          <cell r="B4530" t="e">
            <v>#VALUE!</v>
          </cell>
          <cell r="C4530" t="str">
            <v>Maldives</v>
          </cell>
        </row>
        <row r="4531">
          <cell r="B4531" t="e">
            <v>#VALUE!</v>
          </cell>
          <cell r="C4531" t="str">
            <v>Maldives</v>
          </cell>
        </row>
        <row r="4532">
          <cell r="B4532" t="e">
            <v>#VALUE!</v>
          </cell>
          <cell r="C4532" t="str">
            <v>Maldives</v>
          </cell>
        </row>
        <row r="4533">
          <cell r="B4533" t="e">
            <v>#VALUE!</v>
          </cell>
          <cell r="C4533" t="str">
            <v>Maldives</v>
          </cell>
        </row>
        <row r="4534">
          <cell r="B4534" t="e">
            <v>#VALUE!</v>
          </cell>
          <cell r="C4534" t="str">
            <v>Maldives</v>
          </cell>
        </row>
        <row r="4535">
          <cell r="B4535" t="e">
            <v>#VALUE!</v>
          </cell>
          <cell r="C4535" t="str">
            <v>Maldives</v>
          </cell>
        </row>
        <row r="4536">
          <cell r="B4536" t="str">
            <v>..</v>
          </cell>
          <cell r="C4536" t="str">
            <v>Maldives</v>
          </cell>
        </row>
        <row r="4537">
          <cell r="B4537" t="e">
            <v>#VALUE!</v>
          </cell>
          <cell r="C4537" t="str">
            <v>Maldives</v>
          </cell>
        </row>
        <row r="4538">
          <cell r="B4538" t="e">
            <v>#VALUE!</v>
          </cell>
          <cell r="C4538" t="str">
            <v>Maldives</v>
          </cell>
        </row>
        <row r="4539">
          <cell r="B4539" t="e">
            <v>#VALUE!</v>
          </cell>
          <cell r="C4539" t="str">
            <v>Maldives</v>
          </cell>
        </row>
        <row r="4540">
          <cell r="B4540" t="e">
            <v>#VALUE!</v>
          </cell>
          <cell r="C4540" t="str">
            <v>Maldives</v>
          </cell>
        </row>
        <row r="4541">
          <cell r="B4541" t="e">
            <v>#VALUE!</v>
          </cell>
          <cell r="C4541" t="str">
            <v>Maldives</v>
          </cell>
        </row>
        <row r="4542">
          <cell r="B4542" t="e">
            <v>#VALUE!</v>
          </cell>
          <cell r="C4542" t="str">
            <v>Maldives</v>
          </cell>
        </row>
        <row r="4543">
          <cell r="B4543" t="e">
            <v>#VALUE!</v>
          </cell>
          <cell r="C4543" t="str">
            <v>Maldives</v>
          </cell>
        </row>
        <row r="4544">
          <cell r="B4544" t="e">
            <v>#VALUE!</v>
          </cell>
          <cell r="C4544" t="str">
            <v>Maldives</v>
          </cell>
        </row>
        <row r="4545">
          <cell r="B4545" t="e">
            <v>#VALUE!</v>
          </cell>
          <cell r="C4545" t="str">
            <v>Maldives</v>
          </cell>
        </row>
        <row r="4546">
          <cell r="B4546">
            <v>0.57605915512173134</v>
          </cell>
          <cell r="C4546" t="str">
            <v>Maldives</v>
          </cell>
        </row>
        <row r="4547">
          <cell r="B4547">
            <v>0.58472114541166698</v>
          </cell>
          <cell r="C4547" t="str">
            <v>Maldives</v>
          </cell>
        </row>
        <row r="4548">
          <cell r="B4548">
            <v>0.59338313570160262</v>
          </cell>
          <cell r="C4548" t="str">
            <v>Maldives</v>
          </cell>
        </row>
        <row r="4549">
          <cell r="B4549">
            <v>0.60204512599153825</v>
          </cell>
          <cell r="C4549" t="str">
            <v>Maldives</v>
          </cell>
        </row>
        <row r="4550">
          <cell r="B4550">
            <v>0.61070711628147389</v>
          </cell>
          <cell r="C4550" t="str">
            <v>Maldives</v>
          </cell>
        </row>
        <row r="4551">
          <cell r="B4551">
            <v>0.61936910657140953</v>
          </cell>
          <cell r="C4551" t="str">
            <v>Maldives</v>
          </cell>
        </row>
        <row r="4552">
          <cell r="B4552">
            <v>0.62703951065822516</v>
          </cell>
          <cell r="C4552" t="str">
            <v>Maldives</v>
          </cell>
        </row>
        <row r="4553">
          <cell r="B4553">
            <v>0.63470991474504079</v>
          </cell>
          <cell r="C4553" t="str">
            <v>Maldives</v>
          </cell>
        </row>
        <row r="4554">
          <cell r="B4554">
            <v>0.64238031883185642</v>
          </cell>
          <cell r="C4554" t="str">
            <v>Maldives</v>
          </cell>
        </row>
        <row r="4555">
          <cell r="B4555">
            <v>0.65005072291867205</v>
          </cell>
          <cell r="C4555" t="str">
            <v>Maldives</v>
          </cell>
        </row>
        <row r="4556">
          <cell r="B4556">
            <v>5234158.5979340496</v>
          </cell>
          <cell r="C4556" t="str">
            <v>Mongolia</v>
          </cell>
        </row>
        <row r="4557">
          <cell r="B4557" t="e">
            <v>#VALUE!</v>
          </cell>
          <cell r="C4557" t="str">
            <v>Mongolia</v>
          </cell>
        </row>
        <row r="4558">
          <cell r="B4558" t="str">
            <v>Slovenia</v>
          </cell>
          <cell r="C4558" t="str">
            <v>Mongolia</v>
          </cell>
        </row>
        <row r="4559">
          <cell r="B4559">
            <v>5234158.5979340496</v>
          </cell>
          <cell r="C4559" t="str">
            <v>Mongolia</v>
          </cell>
        </row>
        <row r="4560">
          <cell r="B4560" t="e">
            <v>#VALUE!</v>
          </cell>
          <cell r="C4560" t="str">
            <v>Mongolia</v>
          </cell>
        </row>
        <row r="4561">
          <cell r="B4561">
            <v>0</v>
          </cell>
          <cell r="C4561" t="str">
            <v>Mongolia</v>
          </cell>
        </row>
        <row r="4562">
          <cell r="B4562" t="e">
            <v>#VALUE!</v>
          </cell>
          <cell r="C4562" t="str">
            <v>Mongolia</v>
          </cell>
        </row>
        <row r="4563">
          <cell r="B4563" t="e">
            <v>#VALUE!</v>
          </cell>
          <cell r="C4563" t="str">
            <v>Mongolia</v>
          </cell>
        </row>
        <row r="4564">
          <cell r="B4564" t="e">
            <v>#VALUE!</v>
          </cell>
          <cell r="C4564" t="str">
            <v>Mongolia</v>
          </cell>
        </row>
        <row r="4565">
          <cell r="B4565" t="e">
            <v>#VALUE!</v>
          </cell>
          <cell r="C4565" t="str">
            <v>Mongolia</v>
          </cell>
        </row>
        <row r="4566">
          <cell r="B4566" t="str">
            <v>..</v>
          </cell>
          <cell r="C4566" t="str">
            <v>Mongolia</v>
          </cell>
        </row>
        <row r="4567">
          <cell r="B4567" t="e">
            <v>#VALUE!</v>
          </cell>
          <cell r="C4567" t="str">
            <v>Mongolia</v>
          </cell>
        </row>
        <row r="4568">
          <cell r="B4568" t="e">
            <v>#VALUE!</v>
          </cell>
          <cell r="C4568" t="str">
            <v>Mongolia</v>
          </cell>
        </row>
        <row r="4569">
          <cell r="B4569" t="e">
            <v>#VALUE!</v>
          </cell>
          <cell r="C4569" t="str">
            <v>Mongolia</v>
          </cell>
        </row>
        <row r="4570">
          <cell r="B4570" t="e">
            <v>#VALUE!</v>
          </cell>
          <cell r="C4570" t="str">
            <v>Mongolia</v>
          </cell>
        </row>
        <row r="4571">
          <cell r="B4571" t="e">
            <v>#VALUE!</v>
          </cell>
          <cell r="C4571" t="str">
            <v>Mongolia</v>
          </cell>
        </row>
        <row r="4572">
          <cell r="B4572" t="e">
            <v>#VALUE!</v>
          </cell>
          <cell r="C4572" t="str">
            <v>Mongolia</v>
          </cell>
        </row>
        <row r="4573">
          <cell r="B4573" t="e">
            <v>#VALUE!</v>
          </cell>
          <cell r="C4573" t="str">
            <v>Mongolia</v>
          </cell>
        </row>
        <row r="4574">
          <cell r="B4574" t="e">
            <v>#VALUE!</v>
          </cell>
          <cell r="C4574" t="str">
            <v>Mongolia</v>
          </cell>
        </row>
        <row r="4575">
          <cell r="B4575" t="e">
            <v>#VALUE!</v>
          </cell>
          <cell r="C4575" t="str">
            <v>Mongolia</v>
          </cell>
        </row>
        <row r="4576">
          <cell r="B4576">
            <v>0.54049883228799844</v>
          </cell>
          <cell r="C4576" t="str">
            <v>Mongolia</v>
          </cell>
        </row>
        <row r="4577">
          <cell r="B4577">
            <v>0.54193177258520131</v>
          </cell>
          <cell r="C4577" t="str">
            <v>Mongolia</v>
          </cell>
        </row>
        <row r="4578">
          <cell r="B4578">
            <v>0.54336471288240418</v>
          </cell>
          <cell r="C4578" t="str">
            <v>Mongolia</v>
          </cell>
        </row>
        <row r="4579">
          <cell r="B4579">
            <v>0.54479765317960704</v>
          </cell>
          <cell r="C4579" t="str">
            <v>Mongolia</v>
          </cell>
        </row>
        <row r="4580">
          <cell r="B4580">
            <v>0.54623059347680991</v>
          </cell>
          <cell r="C4580" t="str">
            <v>Mongolia</v>
          </cell>
        </row>
        <row r="4581">
          <cell r="B4581">
            <v>0.54766353377401278</v>
          </cell>
          <cell r="C4581" t="str">
            <v>Mongolia</v>
          </cell>
        </row>
        <row r="4582">
          <cell r="B4582">
            <v>0.54909647407121565</v>
          </cell>
          <cell r="C4582" t="str">
            <v>Mongolia</v>
          </cell>
        </row>
        <row r="4583">
          <cell r="B4583">
            <v>0.55052941436841851</v>
          </cell>
          <cell r="C4583" t="str">
            <v>Mongolia</v>
          </cell>
        </row>
        <row r="4584">
          <cell r="B4584">
            <v>0.55196235466562138</v>
          </cell>
          <cell r="C4584" t="str">
            <v>Mongolia</v>
          </cell>
        </row>
        <row r="4585">
          <cell r="B4585">
            <v>0.55339529496282425</v>
          </cell>
          <cell r="C4585" t="str">
            <v>Mongolia</v>
          </cell>
        </row>
        <row r="4586">
          <cell r="B4586">
            <v>0.55482823526002734</v>
          </cell>
          <cell r="C4586" t="str">
            <v>Mongolia</v>
          </cell>
        </row>
        <row r="4587">
          <cell r="B4587">
            <v>0.56614197189053583</v>
          </cell>
          <cell r="C4587" t="str">
            <v>Mongolia</v>
          </cell>
        </row>
        <row r="4588">
          <cell r="B4588">
            <v>0.57745570852104433</v>
          </cell>
          <cell r="C4588" t="str">
            <v>Mongolia</v>
          </cell>
        </row>
        <row r="4589">
          <cell r="B4589">
            <v>0.58876944515155283</v>
          </cell>
          <cell r="C4589" t="str">
            <v>Mongolia</v>
          </cell>
        </row>
        <row r="4590">
          <cell r="B4590">
            <v>0.60008318178206133</v>
          </cell>
          <cell r="C4590" t="str">
            <v>Mongolia</v>
          </cell>
        </row>
        <row r="4591">
          <cell r="B4591">
            <v>0.61139691841257005</v>
          </cell>
          <cell r="C4591" t="str">
            <v>Mongolia</v>
          </cell>
        </row>
        <row r="4592">
          <cell r="B4592">
            <v>0.61915373243571836</v>
          </cell>
          <cell r="C4592" t="str">
            <v>Mongolia</v>
          </cell>
        </row>
        <row r="4593">
          <cell r="B4593">
            <v>0.62691054645886668</v>
          </cell>
          <cell r="C4593" t="str">
            <v>Mongolia</v>
          </cell>
        </row>
        <row r="4594">
          <cell r="B4594">
            <v>0.634667360482015</v>
          </cell>
          <cell r="C4594" t="str">
            <v>Mongolia</v>
          </cell>
        </row>
        <row r="4595">
          <cell r="B4595">
            <v>0.64242417450516354</v>
          </cell>
          <cell r="C4595" t="str">
            <v>Mongolia</v>
          </cell>
        </row>
        <row r="4596">
          <cell r="B4596">
            <v>59469108.733051099</v>
          </cell>
          <cell r="C4596" t="str">
            <v>Moldova (Republic of)</v>
          </cell>
        </row>
        <row r="4597">
          <cell r="B4597" t="e">
            <v>#VALUE!</v>
          </cell>
          <cell r="C4597" t="str">
            <v>Moldova (Republic of)</v>
          </cell>
        </row>
        <row r="4598">
          <cell r="B4598" t="str">
            <v>South Africa</v>
          </cell>
          <cell r="C4598" t="str">
            <v>Moldova (Republic of)</v>
          </cell>
        </row>
        <row r="4599">
          <cell r="B4599">
            <v>59469108.733051099</v>
          </cell>
          <cell r="C4599" t="str">
            <v>Moldova (Republic of)</v>
          </cell>
        </row>
        <row r="4600">
          <cell r="B4600" t="e">
            <v>#VALUE!</v>
          </cell>
          <cell r="C4600" t="str">
            <v>Moldova (Republic of)</v>
          </cell>
        </row>
        <row r="4601">
          <cell r="B4601">
            <v>0</v>
          </cell>
          <cell r="C4601" t="str">
            <v>Moldova (Republic of)</v>
          </cell>
        </row>
        <row r="4602">
          <cell r="B4602" t="e">
            <v>#VALUE!</v>
          </cell>
          <cell r="C4602" t="str">
            <v>Moldova (Republic of)</v>
          </cell>
        </row>
        <row r="4603">
          <cell r="B4603" t="e">
            <v>#VALUE!</v>
          </cell>
          <cell r="C4603" t="str">
            <v>Moldova (Republic of)</v>
          </cell>
        </row>
        <row r="4604">
          <cell r="B4604" t="e">
            <v>#VALUE!</v>
          </cell>
          <cell r="C4604" t="str">
            <v>Moldova (Republic of)</v>
          </cell>
        </row>
        <row r="4605">
          <cell r="B4605" t="e">
            <v>#VALUE!</v>
          </cell>
          <cell r="C4605" t="str">
            <v>Moldova (Republic of)</v>
          </cell>
        </row>
        <row r="4606">
          <cell r="B4606" t="str">
            <v>..</v>
          </cell>
          <cell r="C4606" t="str">
            <v>Moldova (Republic of)</v>
          </cell>
        </row>
        <row r="4607">
          <cell r="B4607" t="e">
            <v>#VALUE!</v>
          </cell>
          <cell r="C4607" t="str">
            <v>Moldova (Republic of)</v>
          </cell>
        </row>
        <row r="4608">
          <cell r="B4608" t="e">
            <v>#VALUE!</v>
          </cell>
          <cell r="C4608" t="str">
            <v>Moldova (Republic of)</v>
          </cell>
        </row>
        <row r="4609">
          <cell r="B4609" t="e">
            <v>#VALUE!</v>
          </cell>
          <cell r="C4609" t="str">
            <v>Moldova (Republic of)</v>
          </cell>
        </row>
        <row r="4610">
          <cell r="B4610" t="e">
            <v>#VALUE!</v>
          </cell>
          <cell r="C4610" t="str">
            <v>Moldova (Republic of)</v>
          </cell>
        </row>
        <row r="4611">
          <cell r="B4611" t="e">
            <v>#VALUE!</v>
          </cell>
          <cell r="C4611" t="str">
            <v>Moldova (Republic of)</v>
          </cell>
        </row>
        <row r="4612">
          <cell r="B4612" t="e">
            <v>#VALUE!</v>
          </cell>
          <cell r="C4612" t="str">
            <v>Moldova (Republic of)</v>
          </cell>
        </row>
        <row r="4613">
          <cell r="B4613" t="e">
            <v>#VALUE!</v>
          </cell>
          <cell r="C4613" t="str">
            <v>Moldova (Republic of)</v>
          </cell>
        </row>
        <row r="4614">
          <cell r="B4614" t="e">
            <v>#VALUE!</v>
          </cell>
          <cell r="C4614" t="str">
            <v>Moldova (Republic of)</v>
          </cell>
        </row>
        <row r="4615">
          <cell r="B4615" t="e">
            <v>#VALUE!</v>
          </cell>
          <cell r="C4615" t="str">
            <v>Moldova (Republic of)</v>
          </cell>
        </row>
        <row r="4616">
          <cell r="B4616" t="str">
            <v>..</v>
          </cell>
          <cell r="C4616" t="str">
            <v>Moldova (Republic of)</v>
          </cell>
        </row>
        <row r="4617">
          <cell r="B4617" t="e">
            <v>#VALUE!</v>
          </cell>
          <cell r="C4617" t="str">
            <v>Moldova (Republic of)</v>
          </cell>
        </row>
        <row r="4618">
          <cell r="B4618" t="e">
            <v>#VALUE!</v>
          </cell>
          <cell r="C4618" t="str">
            <v>Moldova (Republic of)</v>
          </cell>
        </row>
        <row r="4619">
          <cell r="B4619" t="e">
            <v>#VALUE!</v>
          </cell>
          <cell r="C4619" t="str">
            <v>Moldova (Republic of)</v>
          </cell>
        </row>
        <row r="4620">
          <cell r="B4620" t="e">
            <v>#VALUE!</v>
          </cell>
          <cell r="C4620" t="str">
            <v>Moldova (Republic of)</v>
          </cell>
        </row>
        <row r="4621">
          <cell r="B4621" t="e">
            <v>#VALUE!</v>
          </cell>
          <cell r="C4621" t="str">
            <v>Moldova (Republic of)</v>
          </cell>
        </row>
        <row r="4622">
          <cell r="B4622" t="e">
            <v>#VALUE!</v>
          </cell>
          <cell r="C4622" t="str">
            <v>Moldova (Republic of)</v>
          </cell>
        </row>
        <row r="4623">
          <cell r="B4623" t="e">
            <v>#VALUE!</v>
          </cell>
          <cell r="C4623" t="str">
            <v>Moldova (Republic of)</v>
          </cell>
        </row>
        <row r="4624">
          <cell r="B4624" t="e">
            <v>#VALUE!</v>
          </cell>
          <cell r="C4624" t="str">
            <v>Moldova (Republic of)</v>
          </cell>
        </row>
        <row r="4625">
          <cell r="B4625" t="e">
            <v>#VALUE!</v>
          </cell>
          <cell r="C4625" t="str">
            <v>Moldova (Republic of)</v>
          </cell>
        </row>
        <row r="4626">
          <cell r="B4626">
            <v>0.58628518723538581</v>
          </cell>
          <cell r="C4626" t="str">
            <v>Moldova (Republic of)</v>
          </cell>
        </row>
        <row r="4627">
          <cell r="B4627">
            <v>0.5951487392767475</v>
          </cell>
          <cell r="C4627" t="str">
            <v>Moldova (Republic of)</v>
          </cell>
        </row>
        <row r="4628">
          <cell r="B4628">
            <v>0.60401229131810918</v>
          </cell>
          <cell r="C4628" t="str">
            <v>Moldova (Republic of)</v>
          </cell>
        </row>
        <row r="4629">
          <cell r="B4629">
            <v>0.61287584335947087</v>
          </cell>
          <cell r="C4629" t="str">
            <v>Moldova (Republic of)</v>
          </cell>
        </row>
        <row r="4630">
          <cell r="B4630">
            <v>0.62173939540083256</v>
          </cell>
          <cell r="C4630" t="str">
            <v>Moldova (Republic of)</v>
          </cell>
        </row>
        <row r="4631">
          <cell r="B4631">
            <v>0.63060294744219447</v>
          </cell>
          <cell r="C4631" t="str">
            <v>Moldova (Republic of)</v>
          </cell>
        </row>
        <row r="4632">
          <cell r="B4632">
            <v>0.6324916958699438</v>
          </cell>
          <cell r="C4632" t="str">
            <v>Moldova (Republic of)</v>
          </cell>
        </row>
        <row r="4633">
          <cell r="B4633">
            <v>0.63438044429769314</v>
          </cell>
          <cell r="C4633" t="str">
            <v>Moldova (Republic of)</v>
          </cell>
        </row>
        <row r="4634">
          <cell r="B4634">
            <v>0.63626919272544247</v>
          </cell>
          <cell r="C4634" t="str">
            <v>Moldova (Republic of)</v>
          </cell>
        </row>
        <row r="4635">
          <cell r="B4635">
            <v>0.6381579411531918</v>
          </cell>
          <cell r="C4635" t="str">
            <v>Moldova (Republic of)</v>
          </cell>
        </row>
        <row r="4636">
          <cell r="B4636">
            <v>65869338.732984498</v>
          </cell>
          <cell r="C4636" t="str">
            <v>Philippines</v>
          </cell>
        </row>
        <row r="4637">
          <cell r="B4637">
            <v>0.53172579854358215</v>
          </cell>
          <cell r="C4637" t="str">
            <v>Philippines</v>
          </cell>
        </row>
        <row r="4638">
          <cell r="B4638" t="str">
            <v>Spain</v>
          </cell>
          <cell r="C4638" t="str">
            <v>Philippines</v>
          </cell>
        </row>
        <row r="4639">
          <cell r="B4639">
            <v>65869338.732984498</v>
          </cell>
          <cell r="C4639" t="str">
            <v>Philippines</v>
          </cell>
        </row>
        <row r="4640">
          <cell r="B4640">
            <v>0.53792036310474511</v>
          </cell>
          <cell r="C4640" t="str">
            <v>Philippines</v>
          </cell>
        </row>
        <row r="4641">
          <cell r="B4641">
            <v>0</v>
          </cell>
          <cell r="C4641" t="str">
            <v>Philippines</v>
          </cell>
        </row>
        <row r="4642">
          <cell r="B4642">
            <v>0.5420500728121862</v>
          </cell>
          <cell r="C4642" t="str">
            <v>Philippines</v>
          </cell>
        </row>
        <row r="4643">
          <cell r="B4643">
            <v>0.54411492766590719</v>
          </cell>
          <cell r="C4643" t="str">
            <v>Philippines</v>
          </cell>
        </row>
        <row r="4644">
          <cell r="B4644">
            <v>0.54617978251962818</v>
          </cell>
          <cell r="C4644" t="str">
            <v>Philippines</v>
          </cell>
        </row>
        <row r="4645">
          <cell r="B4645">
            <v>0.54824463737334828</v>
          </cell>
          <cell r="C4645" t="str">
            <v>Philippines</v>
          </cell>
        </row>
        <row r="4646">
          <cell r="B4646">
            <v>0.5503094922270696</v>
          </cell>
          <cell r="C4646" t="str">
            <v>Philippines</v>
          </cell>
        </row>
        <row r="4647">
          <cell r="B4647">
            <v>0.55237434708079036</v>
          </cell>
          <cell r="C4647" t="str">
            <v>Philippines</v>
          </cell>
        </row>
        <row r="4648">
          <cell r="B4648">
            <v>0.55443920193451113</v>
          </cell>
          <cell r="C4648" t="str">
            <v>Philippines</v>
          </cell>
        </row>
        <row r="4649">
          <cell r="B4649">
            <v>0.55650405678823189</v>
          </cell>
          <cell r="C4649" t="str">
            <v>Philippines</v>
          </cell>
        </row>
        <row r="4650">
          <cell r="B4650">
            <v>0.55856891164195266</v>
          </cell>
          <cell r="C4650" t="str">
            <v>Philippines</v>
          </cell>
        </row>
        <row r="4651">
          <cell r="B4651">
            <v>0.56063376649567342</v>
          </cell>
          <cell r="C4651" t="str">
            <v>Philippines</v>
          </cell>
        </row>
        <row r="4652">
          <cell r="B4652">
            <v>0.56269862134939419</v>
          </cell>
          <cell r="C4652" t="str">
            <v>Philippines</v>
          </cell>
        </row>
        <row r="4653">
          <cell r="B4653">
            <v>0.56476347620311496</v>
          </cell>
          <cell r="C4653" t="str">
            <v>Philippines</v>
          </cell>
        </row>
        <row r="4654">
          <cell r="B4654">
            <v>0.56682833105683572</v>
          </cell>
          <cell r="C4654" t="str">
            <v>Philippines</v>
          </cell>
        </row>
        <row r="4655">
          <cell r="B4655">
            <v>0.56889318591055649</v>
          </cell>
          <cell r="C4655" t="str">
            <v>Philippines</v>
          </cell>
        </row>
        <row r="4656">
          <cell r="B4656">
            <v>0.57095804076427747</v>
          </cell>
          <cell r="C4656" t="str">
            <v>Philippines</v>
          </cell>
        </row>
        <row r="4657">
          <cell r="B4657">
            <v>0.5740713033612409</v>
          </cell>
          <cell r="C4657" t="str">
            <v>Philippines</v>
          </cell>
        </row>
        <row r="4658">
          <cell r="B4658">
            <v>0.57718456595820433</v>
          </cell>
          <cell r="C4658" t="str">
            <v>Philippines</v>
          </cell>
        </row>
        <row r="4659">
          <cell r="B4659">
            <v>0.58029782855516776</v>
          </cell>
          <cell r="C4659" t="str">
            <v>Philippines</v>
          </cell>
        </row>
        <row r="4660">
          <cell r="B4660">
            <v>0.58341109115213119</v>
          </cell>
          <cell r="C4660" t="str">
            <v>Philippines</v>
          </cell>
        </row>
        <row r="4661">
          <cell r="B4661">
            <v>0.58652435374909462</v>
          </cell>
          <cell r="C4661" t="str">
            <v>Philippines</v>
          </cell>
        </row>
        <row r="4662">
          <cell r="B4662">
            <v>0.58963761634605805</v>
          </cell>
          <cell r="C4662" t="str">
            <v>Philippines</v>
          </cell>
        </row>
        <row r="4663">
          <cell r="B4663">
            <v>0.59275087894302148</v>
          </cell>
          <cell r="C4663" t="str">
            <v>Philippines</v>
          </cell>
        </row>
        <row r="4664">
          <cell r="B4664">
            <v>0.5958641415399849</v>
          </cell>
          <cell r="C4664" t="str">
            <v>Philippines</v>
          </cell>
        </row>
        <row r="4665">
          <cell r="B4665">
            <v>0.59897740413694833</v>
          </cell>
          <cell r="C4665" t="str">
            <v>Philippines</v>
          </cell>
        </row>
        <row r="4666">
          <cell r="B4666">
            <v>0.60209066673391143</v>
          </cell>
          <cell r="C4666" t="str">
            <v>Philippines</v>
          </cell>
        </row>
        <row r="4667">
          <cell r="B4667">
            <v>0.60609351395586286</v>
          </cell>
          <cell r="C4667" t="str">
            <v>Philippines</v>
          </cell>
        </row>
        <row r="4668">
          <cell r="B4668">
            <v>0.61009636117781429</v>
          </cell>
          <cell r="C4668" t="str">
            <v>Philippines</v>
          </cell>
        </row>
        <row r="4669">
          <cell r="B4669">
            <v>0.61409920839976573</v>
          </cell>
          <cell r="C4669" t="str">
            <v>Philippines</v>
          </cell>
        </row>
        <row r="4670">
          <cell r="B4670">
            <v>0.61810205562171716</v>
          </cell>
          <cell r="C4670" t="str">
            <v>Philippines</v>
          </cell>
        </row>
        <row r="4671">
          <cell r="B4671">
            <v>0.62210490284366848</v>
          </cell>
          <cell r="C4671" t="str">
            <v>Philippines</v>
          </cell>
        </row>
        <row r="4672">
          <cell r="B4672">
            <v>0.62564037283908736</v>
          </cell>
          <cell r="C4672" t="str">
            <v>Philippines</v>
          </cell>
        </row>
        <row r="4673">
          <cell r="B4673">
            <v>0.62917584283450623</v>
          </cell>
          <cell r="C4673" t="str">
            <v>Philippines</v>
          </cell>
        </row>
        <row r="4674">
          <cell r="B4674">
            <v>0.6327113128299251</v>
          </cell>
          <cell r="C4674" t="str">
            <v>Philippines</v>
          </cell>
        </row>
        <row r="4675">
          <cell r="B4675">
            <v>0.63624678282534386</v>
          </cell>
          <cell r="C4675" t="str">
            <v>Philippines</v>
          </cell>
        </row>
        <row r="4676">
          <cell r="B4676">
            <v>9485504.2720367704</v>
          </cell>
          <cell r="C4676" t="str">
            <v>Egypt</v>
          </cell>
        </row>
        <row r="4677">
          <cell r="B4677">
            <v>0.32433054268674866</v>
          </cell>
          <cell r="C4677" t="str">
            <v>Egypt</v>
          </cell>
        </row>
        <row r="4678">
          <cell r="B4678" t="str">
            <v>Sri Lanka</v>
          </cell>
          <cell r="C4678" t="str">
            <v>Egypt</v>
          </cell>
        </row>
        <row r="4679">
          <cell r="B4679">
            <v>9485504.2720367704</v>
          </cell>
          <cell r="C4679" t="str">
            <v>Egypt</v>
          </cell>
        </row>
        <row r="4680">
          <cell r="B4680">
            <v>0.35161443190872532</v>
          </cell>
          <cell r="C4680" t="str">
            <v>Egypt</v>
          </cell>
        </row>
        <row r="4681">
          <cell r="B4681">
            <v>0</v>
          </cell>
          <cell r="C4681" t="str">
            <v>Egypt</v>
          </cell>
        </row>
        <row r="4682">
          <cell r="B4682">
            <v>0.3698036913900431</v>
          </cell>
          <cell r="C4682" t="str">
            <v>Egypt</v>
          </cell>
        </row>
        <row r="4683">
          <cell r="B4683">
            <v>0.37889832113070199</v>
          </cell>
          <cell r="C4683" t="str">
            <v>Egypt</v>
          </cell>
        </row>
        <row r="4684">
          <cell r="B4684">
            <v>0.38799295087136088</v>
          </cell>
          <cell r="C4684" t="str">
            <v>Egypt</v>
          </cell>
        </row>
        <row r="4685">
          <cell r="B4685">
            <v>0.39708758061201976</v>
          </cell>
          <cell r="C4685" t="str">
            <v>Egypt</v>
          </cell>
        </row>
        <row r="4686">
          <cell r="B4686">
            <v>0.40618221035267732</v>
          </cell>
          <cell r="C4686" t="str">
            <v>Egypt</v>
          </cell>
        </row>
        <row r="4687">
          <cell r="B4687">
            <v>0.41527684009333621</v>
          </cell>
          <cell r="C4687" t="str">
            <v>Egypt</v>
          </cell>
        </row>
        <row r="4688">
          <cell r="B4688">
            <v>0.4243714698339951</v>
          </cell>
          <cell r="C4688" t="str">
            <v>Egypt</v>
          </cell>
        </row>
        <row r="4689">
          <cell r="B4689">
            <v>0.43346609957465398</v>
          </cell>
          <cell r="C4689" t="str">
            <v>Egypt</v>
          </cell>
        </row>
        <row r="4690">
          <cell r="B4690">
            <v>0.44256072931531287</v>
          </cell>
          <cell r="C4690" t="str">
            <v>Egypt</v>
          </cell>
        </row>
        <row r="4691">
          <cell r="B4691">
            <v>0.45165535905597176</v>
          </cell>
          <cell r="C4691" t="str">
            <v>Egypt</v>
          </cell>
        </row>
        <row r="4692">
          <cell r="B4692">
            <v>0.46074998879663065</v>
          </cell>
          <cell r="C4692" t="str">
            <v>Egypt</v>
          </cell>
        </row>
        <row r="4693">
          <cell r="B4693">
            <v>0.46984461853728954</v>
          </cell>
          <cell r="C4693" t="str">
            <v>Egypt</v>
          </cell>
        </row>
        <row r="4694">
          <cell r="B4694">
            <v>0.47893924827794843</v>
          </cell>
          <cell r="C4694" t="str">
            <v>Egypt</v>
          </cell>
        </row>
        <row r="4695">
          <cell r="B4695">
            <v>0.48803387801860731</v>
          </cell>
          <cell r="C4695" t="str">
            <v>Egypt</v>
          </cell>
        </row>
        <row r="4696">
          <cell r="B4696">
            <v>0.49712850775926648</v>
          </cell>
          <cell r="C4696" t="str">
            <v>Egypt</v>
          </cell>
        </row>
        <row r="4697">
          <cell r="B4697">
            <v>0.50588234732007153</v>
          </cell>
          <cell r="C4697" t="str">
            <v>Egypt</v>
          </cell>
        </row>
        <row r="4698">
          <cell r="B4698">
            <v>0.51463618688087664</v>
          </cell>
          <cell r="C4698" t="str">
            <v>Egypt</v>
          </cell>
        </row>
        <row r="4699">
          <cell r="B4699">
            <v>0.52339002644168175</v>
          </cell>
          <cell r="C4699" t="str">
            <v>Egypt</v>
          </cell>
        </row>
        <row r="4700">
          <cell r="B4700">
            <v>0.53214386600248686</v>
          </cell>
          <cell r="C4700" t="str">
            <v>Egypt</v>
          </cell>
        </row>
        <row r="4701">
          <cell r="B4701">
            <v>0.54089770556329198</v>
          </cell>
          <cell r="C4701" t="str">
            <v>Egypt</v>
          </cell>
        </row>
        <row r="4702">
          <cell r="B4702">
            <v>0.54965154512409709</v>
          </cell>
          <cell r="C4702" t="str">
            <v>Egypt</v>
          </cell>
        </row>
        <row r="4703">
          <cell r="B4703">
            <v>0.5584053846849022</v>
          </cell>
          <cell r="C4703" t="str">
            <v>Egypt</v>
          </cell>
        </row>
        <row r="4704">
          <cell r="B4704">
            <v>0.56715922424570731</v>
          </cell>
          <cell r="C4704" t="str">
            <v>Egypt</v>
          </cell>
        </row>
        <row r="4705">
          <cell r="B4705">
            <v>0.57591306380651242</v>
          </cell>
          <cell r="C4705" t="str">
            <v>Egypt</v>
          </cell>
        </row>
        <row r="4706">
          <cell r="B4706">
            <v>0.5846669033673173</v>
          </cell>
          <cell r="C4706" t="str">
            <v>Egypt</v>
          </cell>
        </row>
        <row r="4707">
          <cell r="B4707">
            <v>0.58985497048436963</v>
          </cell>
          <cell r="C4707" t="str">
            <v>Egypt</v>
          </cell>
        </row>
        <row r="4708">
          <cell r="B4708">
            <v>0.59504303760142196</v>
          </cell>
          <cell r="C4708" t="str">
            <v>Egypt</v>
          </cell>
        </row>
        <row r="4709">
          <cell r="B4709">
            <v>0.6002311047184743</v>
          </cell>
          <cell r="C4709" t="str">
            <v>Egypt</v>
          </cell>
        </row>
        <row r="4710">
          <cell r="B4710">
            <v>0.60541917183552663</v>
          </cell>
          <cell r="C4710" t="str">
            <v>Egypt</v>
          </cell>
        </row>
        <row r="4711">
          <cell r="B4711">
            <v>0.61060723895257873</v>
          </cell>
          <cell r="C4711" t="str">
            <v>Egypt</v>
          </cell>
        </row>
        <row r="4712">
          <cell r="B4712">
            <v>0.61745337139255818</v>
          </cell>
          <cell r="C4712" t="str">
            <v>Egypt</v>
          </cell>
        </row>
        <row r="4713">
          <cell r="B4713">
            <v>0.62429950383253763</v>
          </cell>
          <cell r="C4713" t="str">
            <v>Egypt</v>
          </cell>
        </row>
        <row r="4714">
          <cell r="B4714">
            <v>0.63114563627251707</v>
          </cell>
          <cell r="C4714" t="str">
            <v>Egypt</v>
          </cell>
        </row>
        <row r="4715">
          <cell r="B4715">
            <v>0.63799176871249663</v>
          </cell>
          <cell r="C4715" t="str">
            <v>Egypt</v>
          </cell>
        </row>
        <row r="4716">
          <cell r="B4716">
            <v>96792856.467265204</v>
          </cell>
          <cell r="C4716" t="str">
            <v>Occupied Palestinian Territory</v>
          </cell>
        </row>
        <row r="4717">
          <cell r="B4717" t="e">
            <v>#VALUE!</v>
          </cell>
          <cell r="C4717" t="str">
            <v>Occupied Palestinian Territory</v>
          </cell>
        </row>
        <row r="4718">
          <cell r="B4718" t="str">
            <v>Sudan</v>
          </cell>
          <cell r="C4718" t="str">
            <v>Occupied Palestinian Territory</v>
          </cell>
        </row>
        <row r="4719">
          <cell r="B4719">
            <v>96792856.467265204</v>
          </cell>
          <cell r="C4719" t="str">
            <v>Occupied Palestinian Territory</v>
          </cell>
        </row>
        <row r="4720">
          <cell r="B4720" t="e">
            <v>#VALUE!</v>
          </cell>
          <cell r="C4720" t="str">
            <v>Occupied Palestinian Territory</v>
          </cell>
        </row>
        <row r="4721">
          <cell r="B4721">
            <v>0</v>
          </cell>
          <cell r="C4721" t="str">
            <v>Occupied Palestinian Territory</v>
          </cell>
        </row>
        <row r="4722">
          <cell r="B4722" t="e">
            <v>#VALUE!</v>
          </cell>
          <cell r="C4722" t="str">
            <v>Occupied Palestinian Territory</v>
          </cell>
        </row>
        <row r="4723">
          <cell r="B4723" t="e">
            <v>#VALUE!</v>
          </cell>
          <cell r="C4723" t="str">
            <v>Occupied Palestinian Territory</v>
          </cell>
        </row>
        <row r="4724">
          <cell r="B4724" t="e">
            <v>#VALUE!</v>
          </cell>
          <cell r="C4724" t="str">
            <v>Occupied Palestinian Territory</v>
          </cell>
        </row>
        <row r="4725">
          <cell r="B4725" t="e">
            <v>#VALUE!</v>
          </cell>
          <cell r="C4725" t="str">
            <v>Occupied Palestinian Territory</v>
          </cell>
        </row>
        <row r="4726">
          <cell r="B4726" t="str">
            <v>..</v>
          </cell>
          <cell r="C4726" t="str">
            <v>Occupied Palestinian Territory</v>
          </cell>
        </row>
        <row r="4727">
          <cell r="B4727" t="e">
            <v>#VALUE!</v>
          </cell>
          <cell r="C4727" t="str">
            <v>Occupied Palestinian Territory</v>
          </cell>
        </row>
        <row r="4728">
          <cell r="B4728" t="e">
            <v>#VALUE!</v>
          </cell>
          <cell r="C4728" t="str">
            <v>Occupied Palestinian Territory</v>
          </cell>
        </row>
        <row r="4729">
          <cell r="B4729" t="e">
            <v>#VALUE!</v>
          </cell>
          <cell r="C4729" t="str">
            <v>Occupied Palestinian Territory</v>
          </cell>
        </row>
        <row r="4730">
          <cell r="B4730" t="e">
            <v>#VALUE!</v>
          </cell>
          <cell r="C4730" t="str">
            <v>Occupied Palestinian Territory</v>
          </cell>
        </row>
        <row r="4731">
          <cell r="B4731" t="e">
            <v>#VALUE!</v>
          </cell>
          <cell r="C4731" t="str">
            <v>Occupied Palestinian Territory</v>
          </cell>
        </row>
        <row r="4732">
          <cell r="B4732" t="e">
            <v>#VALUE!</v>
          </cell>
          <cell r="C4732" t="str">
            <v>Occupied Palestinian Territory</v>
          </cell>
        </row>
        <row r="4733">
          <cell r="B4733" t="e">
            <v>#VALUE!</v>
          </cell>
          <cell r="C4733" t="str">
            <v>Occupied Palestinian Territory</v>
          </cell>
        </row>
        <row r="4734">
          <cell r="B4734" t="e">
            <v>#VALUE!</v>
          </cell>
          <cell r="C4734" t="str">
            <v>Occupied Palestinian Territory</v>
          </cell>
        </row>
        <row r="4735">
          <cell r="B4735" t="e">
            <v>#VALUE!</v>
          </cell>
          <cell r="C4735" t="str">
            <v>Occupied Palestinian Territory</v>
          </cell>
        </row>
        <row r="4736">
          <cell r="B4736" t="str">
            <v>..</v>
          </cell>
          <cell r="C4736" t="str">
            <v>Occupied Palestinian Territory</v>
          </cell>
        </row>
        <row r="4737">
          <cell r="B4737" t="e">
            <v>#VALUE!</v>
          </cell>
          <cell r="C4737" t="str">
            <v>Occupied Palestinian Territory</v>
          </cell>
        </row>
        <row r="4738">
          <cell r="B4738" t="e">
            <v>#VALUE!</v>
          </cell>
          <cell r="C4738" t="str">
            <v>Occupied Palestinian Territory</v>
          </cell>
        </row>
        <row r="4739">
          <cell r="B4739" t="e">
            <v>#VALUE!</v>
          </cell>
          <cell r="C4739" t="str">
            <v>Occupied Palestinian Territory</v>
          </cell>
        </row>
        <row r="4740">
          <cell r="B4740" t="e">
            <v>#VALUE!</v>
          </cell>
          <cell r="C4740" t="str">
            <v>Occupied Palestinian Territory</v>
          </cell>
        </row>
        <row r="4741">
          <cell r="B4741" t="e">
            <v>#VALUE!</v>
          </cell>
          <cell r="C4741" t="str">
            <v>Occupied Palestinian Territory</v>
          </cell>
        </row>
        <row r="4742">
          <cell r="B4742" t="e">
            <v>#VALUE!</v>
          </cell>
          <cell r="C4742" t="str">
            <v>Occupied Palestinian Territory</v>
          </cell>
        </row>
        <row r="4743">
          <cell r="B4743" t="e">
            <v>#VALUE!</v>
          </cell>
          <cell r="C4743" t="str">
            <v>Occupied Palestinian Territory</v>
          </cell>
        </row>
        <row r="4744">
          <cell r="B4744" t="e">
            <v>#VALUE!</v>
          </cell>
          <cell r="C4744" t="str">
            <v>Occupied Palestinian Territory</v>
          </cell>
        </row>
        <row r="4745">
          <cell r="B4745" t="e">
            <v>#VALUE!</v>
          </cell>
          <cell r="C4745" t="str">
            <v>Occupied Palestinian Territory</v>
          </cell>
        </row>
        <row r="4746">
          <cell r="B4746" t="str">
            <v>..</v>
          </cell>
          <cell r="C4746" t="str">
            <v>Occupied Palestinian Territory</v>
          </cell>
        </row>
        <row r="4747">
          <cell r="B4747" t="e">
            <v>#VALUE!</v>
          </cell>
          <cell r="C4747" t="str">
            <v>Occupied Palestinian Territory</v>
          </cell>
        </row>
        <row r="4748">
          <cell r="B4748" t="e">
            <v>#VALUE!</v>
          </cell>
          <cell r="C4748" t="str">
            <v>Occupied Palestinian Territory</v>
          </cell>
        </row>
        <row r="4749">
          <cell r="B4749" t="e">
            <v>#VALUE!</v>
          </cell>
          <cell r="C4749" t="str">
            <v>Occupied Palestinian Territory</v>
          </cell>
        </row>
        <row r="4750">
          <cell r="B4750" t="e">
            <v>#VALUE!</v>
          </cell>
          <cell r="C4750" t="str">
            <v>Occupied Palestinian Territory</v>
          </cell>
        </row>
        <row r="4751">
          <cell r="B4751" t="str">
            <v>..</v>
          </cell>
          <cell r="C4751" t="str">
            <v>Occupied Palestinian Territory</v>
          </cell>
        </row>
        <row r="4752">
          <cell r="B4752" t="e">
            <v>#VALUE!</v>
          </cell>
          <cell r="C4752" t="str">
            <v>Occupied Palestinian Territory</v>
          </cell>
        </row>
        <row r="4753">
          <cell r="B4753" t="e">
            <v>#VALUE!</v>
          </cell>
          <cell r="C4753" t="str">
            <v>Occupied Palestinian Territory</v>
          </cell>
        </row>
        <row r="4754">
          <cell r="B4754" t="e">
            <v>#VALUE!</v>
          </cell>
          <cell r="C4754" t="str">
            <v>Occupied Palestinian Territory</v>
          </cell>
        </row>
        <row r="4755">
          <cell r="B4755" t="str">
            <v>..</v>
          </cell>
          <cell r="C4755" t="str">
            <v>Occupied Palestinian Territory</v>
          </cell>
        </row>
        <row r="4756">
          <cell r="B4756">
            <v>1110957.9426224099</v>
          </cell>
          <cell r="C4756" t="str">
            <v>Uzbekistan</v>
          </cell>
        </row>
        <row r="4757">
          <cell r="B4757" t="e">
            <v>#VALUE!</v>
          </cell>
          <cell r="C4757" t="str">
            <v>Uzbekistan</v>
          </cell>
        </row>
        <row r="4758">
          <cell r="B4758" t="str">
            <v>Swaziland</v>
          </cell>
          <cell r="C4758" t="str">
            <v>Uzbekistan</v>
          </cell>
        </row>
        <row r="4759">
          <cell r="B4759">
            <v>1110957.9426224099</v>
          </cell>
          <cell r="C4759" t="str">
            <v>Uzbekistan</v>
          </cell>
        </row>
        <row r="4760">
          <cell r="B4760" t="e">
            <v>#VALUE!</v>
          </cell>
          <cell r="C4760" t="str">
            <v>Uzbekistan</v>
          </cell>
        </row>
        <row r="4761">
          <cell r="B4761">
            <v>0</v>
          </cell>
          <cell r="C4761" t="str">
            <v>Uzbekistan</v>
          </cell>
        </row>
        <row r="4762">
          <cell r="B4762" t="e">
            <v>#VALUE!</v>
          </cell>
          <cell r="C4762" t="str">
            <v>Uzbekistan</v>
          </cell>
        </row>
        <row r="4763">
          <cell r="B4763" t="e">
            <v>#VALUE!</v>
          </cell>
          <cell r="C4763" t="str">
            <v>Uzbekistan</v>
          </cell>
        </row>
        <row r="4764">
          <cell r="B4764" t="e">
            <v>#VALUE!</v>
          </cell>
          <cell r="C4764" t="str">
            <v>Uzbekistan</v>
          </cell>
        </row>
        <row r="4765">
          <cell r="B4765" t="e">
            <v>#VALUE!</v>
          </cell>
          <cell r="C4765" t="str">
            <v>Uzbekistan</v>
          </cell>
        </row>
        <row r="4766">
          <cell r="B4766" t="str">
            <v>..</v>
          </cell>
          <cell r="C4766" t="str">
            <v>Uzbekistan</v>
          </cell>
        </row>
        <row r="4767">
          <cell r="B4767" t="e">
            <v>#VALUE!</v>
          </cell>
          <cell r="C4767" t="str">
            <v>Uzbekistan</v>
          </cell>
        </row>
        <row r="4768">
          <cell r="B4768" t="e">
            <v>#VALUE!</v>
          </cell>
          <cell r="C4768" t="str">
            <v>Uzbekistan</v>
          </cell>
        </row>
        <row r="4769">
          <cell r="B4769" t="e">
            <v>#VALUE!</v>
          </cell>
          <cell r="C4769" t="str">
            <v>Uzbekistan</v>
          </cell>
        </row>
        <row r="4770">
          <cell r="B4770" t="e">
            <v>#VALUE!</v>
          </cell>
          <cell r="C4770" t="str">
            <v>Uzbekistan</v>
          </cell>
        </row>
        <row r="4771">
          <cell r="B4771" t="e">
            <v>#VALUE!</v>
          </cell>
          <cell r="C4771" t="str">
            <v>Uzbekistan</v>
          </cell>
        </row>
        <row r="4772">
          <cell r="B4772" t="e">
            <v>#VALUE!</v>
          </cell>
          <cell r="C4772" t="str">
            <v>Uzbekistan</v>
          </cell>
        </row>
        <row r="4773">
          <cell r="B4773" t="e">
            <v>#VALUE!</v>
          </cell>
          <cell r="C4773" t="str">
            <v>Uzbekistan</v>
          </cell>
        </row>
        <row r="4774">
          <cell r="B4774" t="e">
            <v>#VALUE!</v>
          </cell>
          <cell r="C4774" t="str">
            <v>Uzbekistan</v>
          </cell>
        </row>
        <row r="4775">
          <cell r="B4775" t="e">
            <v>#VALUE!</v>
          </cell>
          <cell r="C4775" t="str">
            <v>Uzbekistan</v>
          </cell>
        </row>
        <row r="4776">
          <cell r="B4776" t="str">
            <v>..</v>
          </cell>
          <cell r="C4776" t="str">
            <v>Uzbekistan</v>
          </cell>
        </row>
        <row r="4777">
          <cell r="B4777" t="e">
            <v>#VALUE!</v>
          </cell>
          <cell r="C4777" t="str">
            <v>Uzbekistan</v>
          </cell>
        </row>
        <row r="4778">
          <cell r="B4778" t="e">
            <v>#VALUE!</v>
          </cell>
          <cell r="C4778" t="str">
            <v>Uzbekistan</v>
          </cell>
        </row>
        <row r="4779">
          <cell r="B4779" t="e">
            <v>#VALUE!</v>
          </cell>
          <cell r="C4779" t="str">
            <v>Uzbekistan</v>
          </cell>
        </row>
        <row r="4780">
          <cell r="B4780" t="e">
            <v>#VALUE!</v>
          </cell>
          <cell r="C4780" t="str">
            <v>Uzbekistan</v>
          </cell>
        </row>
        <row r="4781">
          <cell r="B4781" t="e">
            <v>#VALUE!</v>
          </cell>
          <cell r="C4781" t="str">
            <v>Uzbekistan</v>
          </cell>
        </row>
        <row r="4782">
          <cell r="B4782" t="e">
            <v>#VALUE!</v>
          </cell>
          <cell r="C4782" t="str">
            <v>Uzbekistan</v>
          </cell>
        </row>
        <row r="4783">
          <cell r="B4783" t="e">
            <v>#VALUE!</v>
          </cell>
          <cell r="C4783" t="str">
            <v>Uzbekistan</v>
          </cell>
        </row>
        <row r="4784">
          <cell r="B4784" t="e">
            <v>#VALUE!</v>
          </cell>
          <cell r="C4784" t="str">
            <v>Uzbekistan</v>
          </cell>
        </row>
        <row r="4785">
          <cell r="B4785" t="e">
            <v>#VALUE!</v>
          </cell>
          <cell r="C4785" t="str">
            <v>Uzbekistan</v>
          </cell>
        </row>
        <row r="4786">
          <cell r="B4786" t="str">
            <v>..</v>
          </cell>
          <cell r="C4786" t="str">
            <v>Uzbekistan</v>
          </cell>
        </row>
        <row r="4787">
          <cell r="B4787" t="e">
            <v>#VALUE!</v>
          </cell>
          <cell r="C4787" t="str">
            <v>Uzbekistan</v>
          </cell>
        </row>
        <row r="4788">
          <cell r="B4788" t="e">
            <v>#VALUE!</v>
          </cell>
          <cell r="C4788" t="str">
            <v>Uzbekistan</v>
          </cell>
        </row>
        <row r="4789">
          <cell r="B4789" t="e">
            <v>#VALUE!</v>
          </cell>
          <cell r="C4789" t="str">
            <v>Uzbekistan</v>
          </cell>
        </row>
        <row r="4790">
          <cell r="B4790" t="e">
            <v>#VALUE!</v>
          </cell>
          <cell r="C4790" t="str">
            <v>Uzbekistan</v>
          </cell>
        </row>
        <row r="4791">
          <cell r="B4791">
            <v>0.61110605617799829</v>
          </cell>
          <cell r="C4791" t="str">
            <v>Uzbekistan</v>
          </cell>
        </row>
        <row r="4792">
          <cell r="B4792">
            <v>0.61596159772830661</v>
          </cell>
          <cell r="C4792" t="str">
            <v>Uzbekistan</v>
          </cell>
        </row>
        <row r="4793">
          <cell r="B4793">
            <v>0.62081713927861482</v>
          </cell>
          <cell r="C4793" t="str">
            <v>Uzbekistan</v>
          </cell>
        </row>
        <row r="4794">
          <cell r="B4794">
            <v>0.62567268082892302</v>
          </cell>
          <cell r="C4794" t="str">
            <v>Uzbekistan</v>
          </cell>
        </row>
        <row r="4795">
          <cell r="B4795">
            <v>0.63052822237923134</v>
          </cell>
          <cell r="C4795" t="str">
            <v>Uzbekistan</v>
          </cell>
        </row>
        <row r="4796">
          <cell r="B4796">
            <v>87820299.350250006</v>
          </cell>
          <cell r="C4796" t="str">
            <v>Micronesia (Federated States of)</v>
          </cell>
        </row>
        <row r="4797">
          <cell r="B4797" t="e">
            <v>#VALUE!</v>
          </cell>
          <cell r="C4797" t="str">
            <v>Micronesia (Federated States of)</v>
          </cell>
        </row>
        <row r="4798">
          <cell r="B4798" t="str">
            <v>Sweden</v>
          </cell>
          <cell r="C4798" t="str">
            <v>Micronesia (Federated States of)</v>
          </cell>
        </row>
        <row r="4799">
          <cell r="B4799">
            <v>87820299.350250006</v>
          </cell>
          <cell r="C4799" t="str">
            <v>Micronesia (Federated States of)</v>
          </cell>
        </row>
        <row r="4800">
          <cell r="B4800" t="e">
            <v>#VALUE!</v>
          </cell>
          <cell r="C4800" t="str">
            <v>Micronesia (Federated States of)</v>
          </cell>
        </row>
        <row r="4801">
          <cell r="B4801">
            <v>0</v>
          </cell>
          <cell r="C4801" t="str">
            <v>Micronesia (Federated States of)</v>
          </cell>
        </row>
        <row r="4802">
          <cell r="B4802" t="e">
            <v>#VALUE!</v>
          </cell>
          <cell r="C4802" t="str">
            <v>Micronesia (Federated States of)</v>
          </cell>
        </row>
        <row r="4803">
          <cell r="B4803" t="e">
            <v>#VALUE!</v>
          </cell>
          <cell r="C4803" t="str">
            <v>Micronesia (Federated States of)</v>
          </cell>
        </row>
        <row r="4804">
          <cell r="B4804" t="e">
            <v>#VALUE!</v>
          </cell>
          <cell r="C4804" t="str">
            <v>Micronesia (Federated States of)</v>
          </cell>
        </row>
        <row r="4805">
          <cell r="B4805" t="e">
            <v>#VALUE!</v>
          </cell>
          <cell r="C4805" t="str">
            <v>Micronesia (Federated States of)</v>
          </cell>
        </row>
        <row r="4806">
          <cell r="B4806" t="str">
            <v>..</v>
          </cell>
          <cell r="C4806" t="str">
            <v>Micronesia (Federated States of)</v>
          </cell>
        </row>
        <row r="4807">
          <cell r="B4807" t="e">
            <v>#VALUE!</v>
          </cell>
          <cell r="C4807" t="str">
            <v>Micronesia (Federated States of)</v>
          </cell>
        </row>
        <row r="4808">
          <cell r="B4808" t="e">
            <v>#VALUE!</v>
          </cell>
          <cell r="C4808" t="str">
            <v>Micronesia (Federated States of)</v>
          </cell>
        </row>
        <row r="4809">
          <cell r="B4809" t="e">
            <v>#VALUE!</v>
          </cell>
          <cell r="C4809" t="str">
            <v>Micronesia (Federated States of)</v>
          </cell>
        </row>
        <row r="4810">
          <cell r="B4810" t="e">
            <v>#VALUE!</v>
          </cell>
          <cell r="C4810" t="str">
            <v>Micronesia (Federated States of)</v>
          </cell>
        </row>
        <row r="4811">
          <cell r="B4811" t="e">
            <v>#VALUE!</v>
          </cell>
          <cell r="C4811" t="str">
            <v>Micronesia (Federated States of)</v>
          </cell>
        </row>
        <row r="4812">
          <cell r="B4812" t="e">
            <v>#VALUE!</v>
          </cell>
          <cell r="C4812" t="str">
            <v>Micronesia (Federated States of)</v>
          </cell>
        </row>
        <row r="4813">
          <cell r="B4813" t="e">
            <v>#VALUE!</v>
          </cell>
          <cell r="C4813" t="str">
            <v>Micronesia (Federated States of)</v>
          </cell>
        </row>
        <row r="4814">
          <cell r="B4814" t="e">
            <v>#VALUE!</v>
          </cell>
          <cell r="C4814" t="str">
            <v>Micronesia (Federated States of)</v>
          </cell>
        </row>
        <row r="4815">
          <cell r="B4815" t="e">
            <v>#VALUE!</v>
          </cell>
          <cell r="C4815" t="str">
            <v>Micronesia (Federated States of)</v>
          </cell>
        </row>
        <row r="4816">
          <cell r="B4816" t="str">
            <v>..</v>
          </cell>
          <cell r="C4816" t="str">
            <v>Micronesia (Federated States of)</v>
          </cell>
        </row>
        <row r="4817">
          <cell r="B4817" t="e">
            <v>#VALUE!</v>
          </cell>
          <cell r="C4817" t="str">
            <v>Micronesia (Federated States of)</v>
          </cell>
        </row>
        <row r="4818">
          <cell r="B4818" t="e">
            <v>#VALUE!</v>
          </cell>
          <cell r="C4818" t="str">
            <v>Micronesia (Federated States of)</v>
          </cell>
        </row>
        <row r="4819">
          <cell r="B4819" t="e">
            <v>#VALUE!</v>
          </cell>
          <cell r="C4819" t="str">
            <v>Micronesia (Federated States of)</v>
          </cell>
        </row>
        <row r="4820">
          <cell r="B4820" t="e">
            <v>#VALUE!</v>
          </cell>
          <cell r="C4820" t="str">
            <v>Micronesia (Federated States of)</v>
          </cell>
        </row>
        <row r="4821">
          <cell r="B4821" t="e">
            <v>#VALUE!</v>
          </cell>
          <cell r="C4821" t="str">
            <v>Micronesia (Federated States of)</v>
          </cell>
        </row>
        <row r="4822">
          <cell r="B4822" t="e">
            <v>#VALUE!</v>
          </cell>
          <cell r="C4822" t="str">
            <v>Micronesia (Federated States of)</v>
          </cell>
        </row>
        <row r="4823">
          <cell r="B4823" t="e">
            <v>#VALUE!</v>
          </cell>
          <cell r="C4823" t="str">
            <v>Micronesia (Federated States of)</v>
          </cell>
        </row>
        <row r="4824">
          <cell r="B4824" t="e">
            <v>#VALUE!</v>
          </cell>
          <cell r="C4824" t="str">
            <v>Micronesia (Federated States of)</v>
          </cell>
        </row>
        <row r="4825">
          <cell r="B4825" t="e">
            <v>#VALUE!</v>
          </cell>
          <cell r="C4825" t="str">
            <v>Micronesia (Federated States of)</v>
          </cell>
        </row>
        <row r="4826">
          <cell r="B4826" t="str">
            <v>..</v>
          </cell>
          <cell r="C4826" t="str">
            <v>Micronesia (Federated States of)</v>
          </cell>
        </row>
        <row r="4827">
          <cell r="B4827" t="e">
            <v>#VALUE!</v>
          </cell>
          <cell r="C4827" t="str">
            <v>Micronesia (Federated States of)</v>
          </cell>
        </row>
        <row r="4828">
          <cell r="B4828" t="e">
            <v>#VALUE!</v>
          </cell>
          <cell r="C4828" t="str">
            <v>Micronesia (Federated States of)</v>
          </cell>
        </row>
        <row r="4829">
          <cell r="B4829" t="e">
            <v>#VALUE!</v>
          </cell>
          <cell r="C4829" t="str">
            <v>Micronesia (Federated States of)</v>
          </cell>
        </row>
        <row r="4830">
          <cell r="B4830" t="e">
            <v>#VALUE!</v>
          </cell>
          <cell r="C4830" t="str">
            <v>Micronesia (Federated States of)</v>
          </cell>
        </row>
        <row r="4831">
          <cell r="B4831">
            <v>0.63281831382107212</v>
          </cell>
          <cell r="C4831" t="str">
            <v>Micronesia (Federated States of)</v>
          </cell>
        </row>
        <row r="4832">
          <cell r="B4832">
            <v>0.63331292202435396</v>
          </cell>
          <cell r="C4832" t="str">
            <v>Micronesia (Federated States of)</v>
          </cell>
        </row>
        <row r="4833">
          <cell r="B4833">
            <v>0.63380753022763581</v>
          </cell>
          <cell r="C4833" t="str">
            <v>Micronesia (Federated States of)</v>
          </cell>
        </row>
        <row r="4834">
          <cell r="B4834">
            <v>0.63430213843091765</v>
          </cell>
          <cell r="C4834" t="str">
            <v>Micronesia (Federated States of)</v>
          </cell>
        </row>
        <row r="4835">
          <cell r="B4835">
            <v>0.6347967466341996</v>
          </cell>
          <cell r="C4835" t="str">
            <v>Micronesia (Federated States of)</v>
          </cell>
        </row>
        <row r="4836">
          <cell r="B4836">
            <v>9049900.0617320295</v>
          </cell>
          <cell r="C4836" t="str">
            <v>Guyana</v>
          </cell>
        </row>
        <row r="4837">
          <cell r="B4837">
            <v>0.51124929514890383</v>
          </cell>
          <cell r="C4837" t="str">
            <v>Guyana</v>
          </cell>
        </row>
        <row r="4838">
          <cell r="B4838" t="str">
            <v>Switzerland</v>
          </cell>
          <cell r="C4838" t="str">
            <v>Guyana</v>
          </cell>
        </row>
        <row r="4839">
          <cell r="B4839">
            <v>9049900.0617320295</v>
          </cell>
          <cell r="C4839" t="str">
            <v>Guyana</v>
          </cell>
        </row>
        <row r="4840">
          <cell r="B4840">
            <v>0.50778681773281109</v>
          </cell>
          <cell r="C4840" t="str">
            <v>Guyana</v>
          </cell>
        </row>
        <row r="4841">
          <cell r="B4841">
            <v>0</v>
          </cell>
          <cell r="C4841" t="str">
            <v>Guyana</v>
          </cell>
        </row>
        <row r="4842">
          <cell r="B4842">
            <v>0.50547849945541579</v>
          </cell>
          <cell r="C4842" t="str">
            <v>Guyana</v>
          </cell>
        </row>
        <row r="4843">
          <cell r="B4843">
            <v>0.50432434031671836</v>
          </cell>
          <cell r="C4843" t="str">
            <v>Guyana</v>
          </cell>
        </row>
        <row r="4844">
          <cell r="B4844">
            <v>0.50317018117802048</v>
          </cell>
          <cell r="C4844" t="str">
            <v>Guyana</v>
          </cell>
        </row>
        <row r="4845">
          <cell r="B4845">
            <v>0.50201602203932261</v>
          </cell>
          <cell r="C4845" t="str">
            <v>Guyana</v>
          </cell>
        </row>
        <row r="4846">
          <cell r="B4846">
            <v>0.50086186290062529</v>
          </cell>
          <cell r="C4846" t="str">
            <v>Guyana</v>
          </cell>
        </row>
        <row r="4847">
          <cell r="B4847">
            <v>0.49970770376192764</v>
          </cell>
          <cell r="C4847" t="str">
            <v>Guyana</v>
          </cell>
        </row>
        <row r="4848">
          <cell r="B4848">
            <v>0.49855354462322998</v>
          </cell>
          <cell r="C4848" t="str">
            <v>Guyana</v>
          </cell>
        </row>
        <row r="4849">
          <cell r="B4849">
            <v>0.49739938548453233</v>
          </cell>
          <cell r="C4849" t="str">
            <v>Guyana</v>
          </cell>
        </row>
        <row r="4850">
          <cell r="B4850">
            <v>0.49624522634583468</v>
          </cell>
          <cell r="C4850" t="str">
            <v>Guyana</v>
          </cell>
        </row>
        <row r="4851">
          <cell r="B4851">
            <v>0.49509106720713703</v>
          </cell>
          <cell r="C4851" t="str">
            <v>Guyana</v>
          </cell>
        </row>
        <row r="4852">
          <cell r="B4852">
            <v>0.49393690806843937</v>
          </cell>
          <cell r="C4852" t="str">
            <v>Guyana</v>
          </cell>
        </row>
        <row r="4853">
          <cell r="B4853">
            <v>0.49278274892974172</v>
          </cell>
          <cell r="C4853" t="str">
            <v>Guyana</v>
          </cell>
        </row>
        <row r="4854">
          <cell r="B4854">
            <v>0.49162858979104407</v>
          </cell>
          <cell r="C4854" t="str">
            <v>Guyana</v>
          </cell>
        </row>
        <row r="4855">
          <cell r="B4855">
            <v>0.49047443065234642</v>
          </cell>
          <cell r="C4855" t="str">
            <v>Guyana</v>
          </cell>
        </row>
        <row r="4856">
          <cell r="B4856">
            <v>0.48932027151364876</v>
          </cell>
          <cell r="C4856" t="str">
            <v>Guyana</v>
          </cell>
        </row>
        <row r="4857">
          <cell r="B4857">
            <v>0.49830120677493306</v>
          </cell>
          <cell r="C4857" t="str">
            <v>Guyana</v>
          </cell>
        </row>
        <row r="4858">
          <cell r="B4858">
            <v>0.50728214203621735</v>
          </cell>
          <cell r="C4858" t="str">
            <v>Guyana</v>
          </cell>
        </row>
        <row r="4859">
          <cell r="B4859">
            <v>0.51626307729750165</v>
          </cell>
          <cell r="C4859" t="str">
            <v>Guyana</v>
          </cell>
        </row>
        <row r="4860">
          <cell r="B4860">
            <v>0.52524401255878594</v>
          </cell>
          <cell r="C4860" t="str">
            <v>Guyana</v>
          </cell>
        </row>
        <row r="4861">
          <cell r="B4861">
            <v>0.53422494782007024</v>
          </cell>
          <cell r="C4861" t="str">
            <v>Guyana</v>
          </cell>
        </row>
        <row r="4862">
          <cell r="B4862">
            <v>0.54320588308135453</v>
          </cell>
          <cell r="C4862" t="str">
            <v>Guyana</v>
          </cell>
        </row>
        <row r="4863">
          <cell r="B4863">
            <v>0.55218681834263883</v>
          </cell>
          <cell r="C4863" t="str">
            <v>Guyana</v>
          </cell>
        </row>
        <row r="4864">
          <cell r="B4864">
            <v>0.56116775360392313</v>
          </cell>
          <cell r="C4864" t="str">
            <v>Guyana</v>
          </cell>
        </row>
        <row r="4865">
          <cell r="B4865">
            <v>0.57014868886520742</v>
          </cell>
          <cell r="C4865" t="str">
            <v>Guyana</v>
          </cell>
        </row>
        <row r="4866">
          <cell r="B4866">
            <v>0.57912962412649149</v>
          </cell>
          <cell r="C4866" t="str">
            <v>Guyana</v>
          </cell>
        </row>
        <row r="4867">
          <cell r="B4867">
            <v>0.5845793726303482</v>
          </cell>
          <cell r="C4867" t="str">
            <v>Guyana</v>
          </cell>
        </row>
        <row r="4868">
          <cell r="B4868">
            <v>0.59002912113420491</v>
          </cell>
          <cell r="C4868" t="str">
            <v>Guyana</v>
          </cell>
        </row>
        <row r="4869">
          <cell r="B4869">
            <v>0.59547886963806163</v>
          </cell>
          <cell r="C4869" t="str">
            <v>Guyana</v>
          </cell>
        </row>
        <row r="4870">
          <cell r="B4870">
            <v>0.60092861814191834</v>
          </cell>
          <cell r="C4870" t="str">
            <v>Guyana</v>
          </cell>
        </row>
        <row r="4871">
          <cell r="B4871">
            <v>0.60637836664577494</v>
          </cell>
          <cell r="C4871" t="str">
            <v>Guyana</v>
          </cell>
        </row>
        <row r="4872">
          <cell r="B4872">
            <v>0.61088328456529517</v>
          </cell>
          <cell r="C4872" t="str">
            <v>Guyana</v>
          </cell>
        </row>
        <row r="4873">
          <cell r="B4873">
            <v>0.61538820248481541</v>
          </cell>
          <cell r="C4873" t="str">
            <v>Guyana</v>
          </cell>
        </row>
        <row r="4874">
          <cell r="B4874">
            <v>0.61989312040433564</v>
          </cell>
          <cell r="C4874" t="str">
            <v>Guyana</v>
          </cell>
        </row>
        <row r="4875">
          <cell r="B4875">
            <v>0.62439803832385565</v>
          </cell>
          <cell r="C4875" t="str">
            <v>Guyana</v>
          </cell>
        </row>
        <row r="4876">
          <cell r="B4876">
            <v>11255840.951848401</v>
          </cell>
          <cell r="C4876" t="str">
            <v>Botswana</v>
          </cell>
        </row>
        <row r="4877">
          <cell r="B4877">
            <v>0.3116397466661418</v>
          </cell>
          <cell r="C4877" t="str">
            <v>Botswana</v>
          </cell>
        </row>
        <row r="4878">
          <cell r="B4878" t="str">
            <v>Syrian Arab Republic</v>
          </cell>
          <cell r="C4878" t="str">
            <v>Botswana</v>
          </cell>
        </row>
        <row r="4879">
          <cell r="B4879">
            <v>11255840.951848401</v>
          </cell>
          <cell r="C4879" t="str">
            <v>Botswana</v>
          </cell>
        </row>
        <row r="4880">
          <cell r="B4880">
            <v>0.35629310273543524</v>
          </cell>
          <cell r="C4880" t="str">
            <v>Botswana</v>
          </cell>
        </row>
        <row r="4881">
          <cell r="B4881">
            <v>0</v>
          </cell>
          <cell r="C4881" t="str">
            <v>Botswana</v>
          </cell>
        </row>
        <row r="4882">
          <cell r="B4882">
            <v>0.3860620067816285</v>
          </cell>
          <cell r="C4882" t="str">
            <v>Botswana</v>
          </cell>
        </row>
        <row r="4883">
          <cell r="B4883">
            <v>0.40094645880472513</v>
          </cell>
          <cell r="C4883" t="str">
            <v>Botswana</v>
          </cell>
        </row>
        <row r="4884">
          <cell r="B4884">
            <v>0.41583091082782175</v>
          </cell>
          <cell r="C4884" t="str">
            <v>Botswana</v>
          </cell>
        </row>
        <row r="4885">
          <cell r="B4885">
            <v>0.43071536285092193</v>
          </cell>
          <cell r="C4885" t="str">
            <v>Botswana</v>
          </cell>
        </row>
        <row r="4886">
          <cell r="B4886">
            <v>0.44559981487402023</v>
          </cell>
          <cell r="C4886" t="str">
            <v>Botswana</v>
          </cell>
        </row>
        <row r="4887">
          <cell r="B4887">
            <v>0.46048426689711747</v>
          </cell>
          <cell r="C4887" t="str">
            <v>Botswana</v>
          </cell>
        </row>
        <row r="4888">
          <cell r="B4888">
            <v>0.47536871892021471</v>
          </cell>
          <cell r="C4888" t="str">
            <v>Botswana</v>
          </cell>
        </row>
        <row r="4889">
          <cell r="B4889">
            <v>0.49025317094331194</v>
          </cell>
          <cell r="C4889" t="str">
            <v>Botswana</v>
          </cell>
        </row>
        <row r="4890">
          <cell r="B4890">
            <v>0.50513762296640918</v>
          </cell>
          <cell r="C4890" t="str">
            <v>Botswana</v>
          </cell>
        </row>
        <row r="4891">
          <cell r="B4891">
            <v>0.52002207498950648</v>
          </cell>
          <cell r="C4891" t="str">
            <v>Botswana</v>
          </cell>
        </row>
        <row r="4892">
          <cell r="B4892">
            <v>0.53490652701260377</v>
          </cell>
          <cell r="C4892" t="str">
            <v>Botswana</v>
          </cell>
        </row>
        <row r="4893">
          <cell r="B4893">
            <v>0.54979097903570107</v>
          </cell>
          <cell r="C4893" t="str">
            <v>Botswana</v>
          </cell>
        </row>
        <row r="4894">
          <cell r="B4894">
            <v>0.56467543105879836</v>
          </cell>
          <cell r="C4894" t="str">
            <v>Botswana</v>
          </cell>
        </row>
        <row r="4895">
          <cell r="B4895">
            <v>0.57955988308189565</v>
          </cell>
          <cell r="C4895" t="str">
            <v>Botswana</v>
          </cell>
        </row>
        <row r="4896">
          <cell r="B4896">
            <v>0.59444433510499284</v>
          </cell>
          <cell r="C4896" t="str">
            <v>Botswana</v>
          </cell>
        </row>
        <row r="4897">
          <cell r="B4897">
            <v>0.59350650602426147</v>
          </cell>
          <cell r="C4897" t="str">
            <v>Botswana</v>
          </cell>
        </row>
        <row r="4898">
          <cell r="B4898">
            <v>0.5925686769435301</v>
          </cell>
          <cell r="C4898" t="str">
            <v>Botswana</v>
          </cell>
        </row>
        <row r="4899">
          <cell r="B4899">
            <v>0.59163084786279874</v>
          </cell>
          <cell r="C4899" t="str">
            <v>Botswana</v>
          </cell>
        </row>
        <row r="4900">
          <cell r="B4900">
            <v>0.59069301878206737</v>
          </cell>
          <cell r="C4900" t="str">
            <v>Botswana</v>
          </cell>
        </row>
        <row r="4901">
          <cell r="B4901">
            <v>0.589755189701336</v>
          </cell>
          <cell r="C4901" t="str">
            <v>Botswana</v>
          </cell>
        </row>
        <row r="4902">
          <cell r="B4902">
            <v>0.58881736062060464</v>
          </cell>
          <cell r="C4902" t="str">
            <v>Botswana</v>
          </cell>
        </row>
        <row r="4903">
          <cell r="B4903">
            <v>0.58787953153987327</v>
          </cell>
          <cell r="C4903" t="str">
            <v>Botswana</v>
          </cell>
        </row>
        <row r="4904">
          <cell r="B4904">
            <v>0.5869417024591419</v>
          </cell>
          <cell r="C4904" t="str">
            <v>Botswana</v>
          </cell>
        </row>
        <row r="4905">
          <cell r="B4905">
            <v>0.58600387337841053</v>
          </cell>
          <cell r="C4905" t="str">
            <v>Botswana</v>
          </cell>
        </row>
        <row r="4906">
          <cell r="B4906">
            <v>0.58506604429767906</v>
          </cell>
          <cell r="C4906" t="str">
            <v>Botswana</v>
          </cell>
        </row>
        <row r="4907">
          <cell r="B4907">
            <v>0.5883499081266097</v>
          </cell>
          <cell r="C4907" t="str">
            <v>Botswana</v>
          </cell>
        </row>
        <row r="4908">
          <cell r="B4908">
            <v>0.59163377195554034</v>
          </cell>
          <cell r="C4908" t="str">
            <v>Botswana</v>
          </cell>
        </row>
        <row r="4909">
          <cell r="B4909">
            <v>0.59491763578447099</v>
          </cell>
          <cell r="C4909" t="str">
            <v>Botswana</v>
          </cell>
        </row>
        <row r="4910">
          <cell r="B4910">
            <v>0.59820149961340163</v>
          </cell>
          <cell r="C4910" t="str">
            <v>Botswana</v>
          </cell>
        </row>
        <row r="4911">
          <cell r="B4911">
            <v>0.60148536344233228</v>
          </cell>
          <cell r="C4911" t="str">
            <v>Botswana</v>
          </cell>
        </row>
        <row r="4912">
          <cell r="B4912">
            <v>0.60765538655939055</v>
          </cell>
          <cell r="C4912" t="str">
            <v>Botswana</v>
          </cell>
        </row>
        <row r="4913">
          <cell r="B4913">
            <v>0.61382540967644883</v>
          </cell>
          <cell r="C4913" t="str">
            <v>Botswana</v>
          </cell>
        </row>
        <row r="4914">
          <cell r="B4914">
            <v>0.61999543279350711</v>
          </cell>
          <cell r="C4914" t="str">
            <v>Botswana</v>
          </cell>
        </row>
        <row r="4915">
          <cell r="B4915">
            <v>0.62616545591056538</v>
          </cell>
          <cell r="C4915" t="str">
            <v>Botswana</v>
          </cell>
        </row>
        <row r="4916">
          <cell r="B4916">
            <v>3716206.6056567999</v>
          </cell>
          <cell r="C4916" t="str">
            <v>Syrian Arab Republic</v>
          </cell>
        </row>
        <row r="4917">
          <cell r="B4917">
            <v>0.45093833122527194</v>
          </cell>
          <cell r="C4917" t="str">
            <v>Syrian Arab Republic</v>
          </cell>
        </row>
        <row r="4918">
          <cell r="B4918" t="str">
            <v>Tajikistan</v>
          </cell>
          <cell r="C4918" t="str">
            <v>Syrian Arab Republic</v>
          </cell>
        </row>
        <row r="4919">
          <cell r="B4919">
            <v>3716206.6056567999</v>
          </cell>
          <cell r="C4919" t="str">
            <v>Syrian Arab Republic</v>
          </cell>
        </row>
        <row r="4920">
          <cell r="B4920">
            <v>0.46623339707717193</v>
          </cell>
          <cell r="C4920" t="str">
            <v>Syrian Arab Republic</v>
          </cell>
        </row>
        <row r="4921">
          <cell r="B4921">
            <v>0</v>
          </cell>
          <cell r="C4921" t="str">
            <v>Syrian Arab Republic</v>
          </cell>
        </row>
        <row r="4922">
          <cell r="B4922">
            <v>0.47643010764510763</v>
          </cell>
          <cell r="C4922" t="str">
            <v>Syrian Arab Republic</v>
          </cell>
        </row>
        <row r="4923">
          <cell r="B4923">
            <v>0.4815284629290737</v>
          </cell>
          <cell r="C4923" t="str">
            <v>Syrian Arab Republic</v>
          </cell>
        </row>
        <row r="4924">
          <cell r="B4924">
            <v>0.48662681821304155</v>
          </cell>
          <cell r="C4924" t="str">
            <v>Syrian Arab Republic</v>
          </cell>
        </row>
        <row r="4925">
          <cell r="B4925">
            <v>0.49172517349700762</v>
          </cell>
          <cell r="C4925" t="str">
            <v>Syrian Arab Republic</v>
          </cell>
        </row>
        <row r="4926">
          <cell r="B4926">
            <v>0.49682352878097363</v>
          </cell>
          <cell r="C4926" t="str">
            <v>Syrian Arab Republic</v>
          </cell>
        </row>
        <row r="4927">
          <cell r="B4927">
            <v>0.50192188406494065</v>
          </cell>
          <cell r="C4927" t="str">
            <v>Syrian Arab Republic</v>
          </cell>
        </row>
        <row r="4928">
          <cell r="B4928">
            <v>0.50702023934890761</v>
          </cell>
          <cell r="C4928" t="str">
            <v>Syrian Arab Republic</v>
          </cell>
        </row>
        <row r="4929">
          <cell r="B4929">
            <v>0.51211859463287457</v>
          </cell>
          <cell r="C4929" t="str">
            <v>Syrian Arab Republic</v>
          </cell>
        </row>
        <row r="4930">
          <cell r="B4930">
            <v>0.51721694991684153</v>
          </cell>
          <cell r="C4930" t="str">
            <v>Syrian Arab Republic</v>
          </cell>
        </row>
        <row r="4931">
          <cell r="B4931">
            <v>0.52231530520080849</v>
          </cell>
          <cell r="C4931" t="str">
            <v>Syrian Arab Republic</v>
          </cell>
        </row>
        <row r="4932">
          <cell r="B4932">
            <v>0.52741366048477545</v>
          </cell>
          <cell r="C4932" t="str">
            <v>Syrian Arab Republic</v>
          </cell>
        </row>
        <row r="4933">
          <cell r="B4933">
            <v>0.53251201576874241</v>
          </cell>
          <cell r="C4933" t="str">
            <v>Syrian Arab Republic</v>
          </cell>
        </row>
        <row r="4934">
          <cell r="B4934">
            <v>0.53761037105270937</v>
          </cell>
          <cell r="C4934" t="str">
            <v>Syrian Arab Republic</v>
          </cell>
        </row>
        <row r="4935">
          <cell r="B4935">
            <v>0.54270872633667633</v>
          </cell>
          <cell r="C4935" t="str">
            <v>Syrian Arab Republic</v>
          </cell>
        </row>
        <row r="4936">
          <cell r="B4936">
            <v>0.54780708162064351</v>
          </cell>
          <cell r="C4936" t="str">
            <v>Syrian Arab Republic</v>
          </cell>
        </row>
        <row r="4937">
          <cell r="B4937">
            <v>0.55135689426880918</v>
          </cell>
          <cell r="C4937" t="str">
            <v>Syrian Arab Republic</v>
          </cell>
        </row>
        <row r="4938">
          <cell r="B4938">
            <v>0.55490670691697486</v>
          </cell>
          <cell r="C4938" t="str">
            <v>Syrian Arab Republic</v>
          </cell>
        </row>
        <row r="4939">
          <cell r="B4939">
            <v>0.55845651956514053</v>
          </cell>
          <cell r="C4939" t="str">
            <v>Syrian Arab Republic</v>
          </cell>
        </row>
        <row r="4940">
          <cell r="B4940">
            <v>0.5620063322133062</v>
          </cell>
          <cell r="C4940" t="str">
            <v>Syrian Arab Republic</v>
          </cell>
        </row>
        <row r="4941">
          <cell r="B4941">
            <v>0.56555614486147188</v>
          </cell>
          <cell r="C4941" t="str">
            <v>Syrian Arab Republic</v>
          </cell>
        </row>
        <row r="4942">
          <cell r="B4942">
            <v>0.56910595750963755</v>
          </cell>
          <cell r="C4942" t="str">
            <v>Syrian Arab Republic</v>
          </cell>
        </row>
        <row r="4943">
          <cell r="B4943">
            <v>0.57265577015780322</v>
          </cell>
          <cell r="C4943" t="str">
            <v>Syrian Arab Republic</v>
          </cell>
        </row>
        <row r="4944">
          <cell r="B4944">
            <v>0.5762055828059689</v>
          </cell>
          <cell r="C4944" t="str">
            <v>Syrian Arab Republic</v>
          </cell>
        </row>
        <row r="4945">
          <cell r="B4945">
            <v>0.57975539545413457</v>
          </cell>
          <cell r="C4945" t="str">
            <v>Syrian Arab Republic</v>
          </cell>
        </row>
        <row r="4946">
          <cell r="B4946">
            <v>0.5833052081023008</v>
          </cell>
          <cell r="C4946" t="str">
            <v>Syrian Arab Republic</v>
          </cell>
        </row>
        <row r="4947">
          <cell r="B4947">
            <v>0.59080325623675389</v>
          </cell>
          <cell r="C4947" t="str">
            <v>Syrian Arab Republic</v>
          </cell>
        </row>
        <row r="4948">
          <cell r="B4948">
            <v>0.59830130437120699</v>
          </cell>
          <cell r="C4948" t="str">
            <v>Syrian Arab Republic</v>
          </cell>
        </row>
        <row r="4949">
          <cell r="B4949">
            <v>0.60579935250566008</v>
          </cell>
          <cell r="C4949" t="str">
            <v>Syrian Arab Republic</v>
          </cell>
        </row>
        <row r="4950">
          <cell r="B4950">
            <v>0.61329740064011318</v>
          </cell>
          <cell r="C4950" t="str">
            <v>Syrian Arab Republic</v>
          </cell>
        </row>
        <row r="4951">
          <cell r="B4951">
            <v>0.62079544877456627</v>
          </cell>
          <cell r="C4951" t="str">
            <v>Syrian Arab Republic</v>
          </cell>
        </row>
        <row r="4952">
          <cell r="B4952">
            <v>0.62317159316240878</v>
          </cell>
          <cell r="C4952" t="str">
            <v>Syrian Arab Republic</v>
          </cell>
        </row>
        <row r="4953">
          <cell r="B4953">
            <v>0.62554773755025128</v>
          </cell>
          <cell r="C4953" t="str">
            <v>Syrian Arab Republic</v>
          </cell>
        </row>
        <row r="4954">
          <cell r="B4954">
            <v>0.62792388193809379</v>
          </cell>
          <cell r="C4954" t="str">
            <v>Syrian Arab Republic</v>
          </cell>
        </row>
        <row r="4955">
          <cell r="B4955">
            <v>0.63030002632593618</v>
          </cell>
          <cell r="C4955" t="str">
            <v>Syrian Arab Republic</v>
          </cell>
        </row>
        <row r="4956">
          <cell r="B4956">
            <v>43109731.447584704</v>
          </cell>
          <cell r="C4956" t="str">
            <v>Namibia</v>
          </cell>
        </row>
        <row r="4957">
          <cell r="B4957" t="e">
            <v>#VALUE!</v>
          </cell>
          <cell r="C4957" t="str">
            <v>Namibia</v>
          </cell>
        </row>
        <row r="4958">
          <cell r="B4958" t="str">
            <v>Tanzania, United Republic of</v>
          </cell>
          <cell r="C4958" t="str">
            <v>Namibia</v>
          </cell>
        </row>
        <row r="4959">
          <cell r="B4959">
            <v>43109731.447584704</v>
          </cell>
          <cell r="C4959" t="str">
            <v>Namibia</v>
          </cell>
        </row>
        <row r="4960">
          <cell r="B4960" t="e">
            <v>#VALUE!</v>
          </cell>
          <cell r="C4960" t="str">
            <v>Namibia</v>
          </cell>
        </row>
        <row r="4961">
          <cell r="B4961">
            <v>0</v>
          </cell>
          <cell r="C4961" t="str">
            <v>Namibia</v>
          </cell>
        </row>
        <row r="4962">
          <cell r="B4962" t="e">
            <v>#VALUE!</v>
          </cell>
          <cell r="C4962" t="str">
            <v>Namibia</v>
          </cell>
        </row>
        <row r="4963">
          <cell r="B4963" t="e">
            <v>#VALUE!</v>
          </cell>
          <cell r="C4963" t="str">
            <v>Namibia</v>
          </cell>
        </row>
        <row r="4964">
          <cell r="B4964" t="e">
            <v>#VALUE!</v>
          </cell>
          <cell r="C4964" t="str">
            <v>Namibia</v>
          </cell>
        </row>
        <row r="4965">
          <cell r="B4965" t="e">
            <v>#VALUE!</v>
          </cell>
          <cell r="C4965" t="str">
            <v>Namibia</v>
          </cell>
        </row>
        <row r="4966">
          <cell r="B4966" t="str">
            <v>..</v>
          </cell>
          <cell r="C4966" t="str">
            <v>Namibia</v>
          </cell>
        </row>
        <row r="4967">
          <cell r="B4967" t="e">
            <v>#VALUE!</v>
          </cell>
          <cell r="C4967" t="str">
            <v>Namibia</v>
          </cell>
        </row>
        <row r="4968">
          <cell r="B4968" t="e">
            <v>#VALUE!</v>
          </cell>
          <cell r="C4968" t="str">
            <v>Namibia</v>
          </cell>
        </row>
        <row r="4969">
          <cell r="B4969" t="e">
            <v>#VALUE!</v>
          </cell>
          <cell r="C4969" t="str">
            <v>Namibia</v>
          </cell>
        </row>
        <row r="4970">
          <cell r="B4970" t="e">
            <v>#VALUE!</v>
          </cell>
          <cell r="C4970" t="str">
            <v>Namibia</v>
          </cell>
        </row>
        <row r="4971">
          <cell r="B4971" t="e">
            <v>#VALUE!</v>
          </cell>
          <cell r="C4971" t="str">
            <v>Namibia</v>
          </cell>
        </row>
        <row r="4972">
          <cell r="B4972" t="e">
            <v>#VALUE!</v>
          </cell>
          <cell r="C4972" t="str">
            <v>Namibia</v>
          </cell>
        </row>
        <row r="4973">
          <cell r="B4973" t="e">
            <v>#VALUE!</v>
          </cell>
          <cell r="C4973" t="str">
            <v>Namibia</v>
          </cell>
        </row>
        <row r="4974">
          <cell r="B4974" t="e">
            <v>#VALUE!</v>
          </cell>
          <cell r="C4974" t="str">
            <v>Namibia</v>
          </cell>
        </row>
        <row r="4975">
          <cell r="B4975" t="e">
            <v>#VALUE!</v>
          </cell>
          <cell r="C4975" t="str">
            <v>Namibia</v>
          </cell>
        </row>
        <row r="4976">
          <cell r="B4976">
            <v>0.56355744216691761</v>
          </cell>
          <cell r="C4976" t="str">
            <v>Namibia</v>
          </cell>
        </row>
        <row r="4977">
          <cell r="B4977">
            <v>0.56493749439897711</v>
          </cell>
          <cell r="C4977" t="str">
            <v>Namibia</v>
          </cell>
        </row>
        <row r="4978">
          <cell r="B4978">
            <v>0.56631754663103662</v>
          </cell>
          <cell r="C4978" t="str">
            <v>Namibia</v>
          </cell>
        </row>
        <row r="4979">
          <cell r="B4979">
            <v>0.56769759886309612</v>
          </cell>
          <cell r="C4979" t="str">
            <v>Namibia</v>
          </cell>
        </row>
        <row r="4980">
          <cell r="B4980">
            <v>0.56907765109515562</v>
          </cell>
          <cell r="C4980" t="str">
            <v>Namibia</v>
          </cell>
        </row>
        <row r="4981">
          <cell r="B4981">
            <v>0.57045770332721513</v>
          </cell>
          <cell r="C4981" t="str">
            <v>Namibia</v>
          </cell>
        </row>
        <row r="4982">
          <cell r="B4982">
            <v>0.57183775555927463</v>
          </cell>
          <cell r="C4982" t="str">
            <v>Namibia</v>
          </cell>
        </row>
        <row r="4983">
          <cell r="B4983">
            <v>0.57321780779133413</v>
          </cell>
          <cell r="C4983" t="str">
            <v>Namibia</v>
          </cell>
        </row>
        <row r="4984">
          <cell r="B4984">
            <v>0.57459786002339364</v>
          </cell>
          <cell r="C4984" t="str">
            <v>Namibia</v>
          </cell>
        </row>
        <row r="4985">
          <cell r="B4985">
            <v>0.57597791225545314</v>
          </cell>
          <cell r="C4985" t="str">
            <v>Namibia</v>
          </cell>
        </row>
        <row r="4986">
          <cell r="B4986">
            <v>0.57735796448751253</v>
          </cell>
          <cell r="C4986" t="str">
            <v>Namibia</v>
          </cell>
        </row>
        <row r="4987">
          <cell r="B4987">
            <v>0.58047849811521535</v>
          </cell>
          <cell r="C4987" t="str">
            <v>Namibia</v>
          </cell>
        </row>
        <row r="4988">
          <cell r="B4988">
            <v>0.58359903174291816</v>
          </cell>
          <cell r="C4988" t="str">
            <v>Namibia</v>
          </cell>
        </row>
        <row r="4989">
          <cell r="B4989">
            <v>0.58671956537062098</v>
          </cell>
          <cell r="C4989" t="str">
            <v>Namibia</v>
          </cell>
        </row>
        <row r="4990">
          <cell r="B4990">
            <v>0.58984009899832379</v>
          </cell>
          <cell r="C4990" t="str">
            <v>Namibia</v>
          </cell>
        </row>
        <row r="4991">
          <cell r="B4991">
            <v>0.59296063262602683</v>
          </cell>
          <cell r="C4991" t="str">
            <v>Namibia</v>
          </cell>
        </row>
        <row r="4992">
          <cell r="B4992">
            <v>0.59892204788379455</v>
          </cell>
          <cell r="C4992" t="str">
            <v>Namibia</v>
          </cell>
        </row>
        <row r="4993">
          <cell r="B4993">
            <v>0.60488346314156227</v>
          </cell>
          <cell r="C4993" t="str">
            <v>Namibia</v>
          </cell>
        </row>
        <row r="4994">
          <cell r="B4994">
            <v>0.61084487839932999</v>
          </cell>
          <cell r="C4994" t="str">
            <v>Namibia</v>
          </cell>
        </row>
        <row r="4995">
          <cell r="B4995">
            <v>0.61680629365709783</v>
          </cell>
          <cell r="C4995" t="str">
            <v>Namibia</v>
          </cell>
        </row>
        <row r="4996">
          <cell r="B4996">
            <v>80073513.964469999</v>
          </cell>
          <cell r="C4996" t="str">
            <v>Honduras</v>
          </cell>
        </row>
        <row r="4997">
          <cell r="B4997">
            <v>0.3952652651732933</v>
          </cell>
          <cell r="C4997" t="str">
            <v>Honduras</v>
          </cell>
        </row>
        <row r="4998">
          <cell r="B4998" t="str">
            <v>Thailand</v>
          </cell>
          <cell r="C4998" t="str">
            <v>Honduras</v>
          </cell>
        </row>
        <row r="4999">
          <cell r="B4999">
            <v>80073513.964469999</v>
          </cell>
          <cell r="C4999" t="str">
            <v>Honduras</v>
          </cell>
        </row>
        <row r="5000">
          <cell r="B5000">
            <v>0.41388827476539092</v>
          </cell>
          <cell r="C5000" t="str">
            <v>Honduras</v>
          </cell>
        </row>
        <row r="5001">
          <cell r="B5001">
            <v>0</v>
          </cell>
          <cell r="C5001" t="str">
            <v>Honduras</v>
          </cell>
        </row>
        <row r="5002">
          <cell r="B5002">
            <v>0.426303614493456</v>
          </cell>
          <cell r="C5002" t="str">
            <v>Honduras</v>
          </cell>
        </row>
        <row r="5003">
          <cell r="B5003">
            <v>0.43251128435748853</v>
          </cell>
          <cell r="C5003" t="str">
            <v>Honduras</v>
          </cell>
        </row>
        <row r="5004">
          <cell r="B5004">
            <v>0.43871895422152107</v>
          </cell>
          <cell r="C5004" t="str">
            <v>Honduras</v>
          </cell>
        </row>
        <row r="5005">
          <cell r="B5005">
            <v>0.44492662408555361</v>
          </cell>
          <cell r="C5005" t="str">
            <v>Honduras</v>
          </cell>
        </row>
        <row r="5006">
          <cell r="B5006">
            <v>0.45113429394958615</v>
          </cell>
          <cell r="C5006" t="str">
            <v>Honduras</v>
          </cell>
        </row>
        <row r="5007">
          <cell r="B5007">
            <v>0.45734196381361869</v>
          </cell>
          <cell r="C5007" t="str">
            <v>Honduras</v>
          </cell>
        </row>
        <row r="5008">
          <cell r="B5008">
            <v>0.46354963367765123</v>
          </cell>
          <cell r="C5008" t="str">
            <v>Honduras</v>
          </cell>
        </row>
        <row r="5009">
          <cell r="B5009">
            <v>0.46975730354168377</v>
          </cell>
          <cell r="C5009" t="str">
            <v>Honduras</v>
          </cell>
        </row>
        <row r="5010">
          <cell r="B5010">
            <v>0.47596497340571631</v>
          </cell>
          <cell r="C5010" t="str">
            <v>Honduras</v>
          </cell>
        </row>
        <row r="5011">
          <cell r="B5011">
            <v>0.48217264326974885</v>
          </cell>
          <cell r="C5011" t="str">
            <v>Honduras</v>
          </cell>
        </row>
        <row r="5012">
          <cell r="B5012">
            <v>0.48838031313378139</v>
          </cell>
          <cell r="C5012" t="str">
            <v>Honduras</v>
          </cell>
        </row>
        <row r="5013">
          <cell r="B5013">
            <v>0.49458798299781392</v>
          </cell>
          <cell r="C5013" t="str">
            <v>Honduras</v>
          </cell>
        </row>
        <row r="5014">
          <cell r="B5014">
            <v>0.50079565286184646</v>
          </cell>
          <cell r="C5014" t="str">
            <v>Honduras</v>
          </cell>
        </row>
        <row r="5015">
          <cell r="B5015">
            <v>0.507003322725879</v>
          </cell>
          <cell r="C5015" t="str">
            <v>Honduras</v>
          </cell>
        </row>
        <row r="5016">
          <cell r="B5016">
            <v>0.51321099258991132</v>
          </cell>
          <cell r="C5016" t="str">
            <v>Honduras</v>
          </cell>
        </row>
        <row r="5017">
          <cell r="B5017">
            <v>0.51876841562724962</v>
          </cell>
          <cell r="C5017" t="str">
            <v>Honduras</v>
          </cell>
        </row>
        <row r="5018">
          <cell r="B5018">
            <v>0.52432583866458793</v>
          </cell>
          <cell r="C5018" t="str">
            <v>Honduras</v>
          </cell>
        </row>
        <row r="5019">
          <cell r="B5019">
            <v>0.52988326170192623</v>
          </cell>
          <cell r="C5019" t="str">
            <v>Honduras</v>
          </cell>
        </row>
        <row r="5020">
          <cell r="B5020">
            <v>0.53544068473926454</v>
          </cell>
          <cell r="C5020" t="str">
            <v>Honduras</v>
          </cell>
        </row>
        <row r="5021">
          <cell r="B5021">
            <v>0.54099810777660284</v>
          </cell>
          <cell r="C5021" t="str">
            <v>Honduras</v>
          </cell>
        </row>
        <row r="5022">
          <cell r="B5022">
            <v>0.54655553081394115</v>
          </cell>
          <cell r="C5022" t="str">
            <v>Honduras</v>
          </cell>
        </row>
        <row r="5023">
          <cell r="B5023">
            <v>0.55211295385127945</v>
          </cell>
          <cell r="C5023" t="str">
            <v>Honduras</v>
          </cell>
        </row>
        <row r="5024">
          <cell r="B5024">
            <v>0.55767037688861776</v>
          </cell>
          <cell r="C5024" t="str">
            <v>Honduras</v>
          </cell>
        </row>
        <row r="5025">
          <cell r="B5025">
            <v>0.56322779992595606</v>
          </cell>
          <cell r="C5025" t="str">
            <v>Honduras</v>
          </cell>
        </row>
        <row r="5026">
          <cell r="B5026">
            <v>0.56878522296329426</v>
          </cell>
          <cell r="C5026" t="str">
            <v>Honduras</v>
          </cell>
        </row>
        <row r="5027">
          <cell r="B5027">
            <v>0.57448684292780805</v>
          </cell>
          <cell r="C5027" t="str">
            <v>Honduras</v>
          </cell>
        </row>
        <row r="5028">
          <cell r="B5028">
            <v>0.58018846289232184</v>
          </cell>
          <cell r="C5028" t="str">
            <v>Honduras</v>
          </cell>
        </row>
        <row r="5029">
          <cell r="B5029">
            <v>0.58589008285683564</v>
          </cell>
          <cell r="C5029" t="str">
            <v>Honduras</v>
          </cell>
        </row>
        <row r="5030">
          <cell r="B5030">
            <v>0.59159170282134943</v>
          </cell>
          <cell r="C5030" t="str">
            <v>Honduras</v>
          </cell>
        </row>
        <row r="5031">
          <cell r="B5031">
            <v>0.59729332278586333</v>
          </cell>
          <cell r="C5031" t="str">
            <v>Honduras</v>
          </cell>
        </row>
        <row r="5032">
          <cell r="B5032">
            <v>0.60274991718293935</v>
          </cell>
          <cell r="C5032" t="str">
            <v>Honduras</v>
          </cell>
        </row>
        <row r="5033">
          <cell r="B5033">
            <v>0.60820651158001537</v>
          </cell>
          <cell r="C5033" t="str">
            <v>Honduras</v>
          </cell>
        </row>
        <row r="5034">
          <cell r="B5034">
            <v>0.61366310597709139</v>
          </cell>
          <cell r="C5034" t="str">
            <v>Honduras</v>
          </cell>
        </row>
        <row r="5035">
          <cell r="B5035">
            <v>0.61911970037416741</v>
          </cell>
          <cell r="C5035" t="str">
            <v>Honduras</v>
          </cell>
        </row>
        <row r="5036">
          <cell r="B5036">
            <v>929834.70239693997</v>
          </cell>
          <cell r="C5036" t="str">
            <v>Kiribati</v>
          </cell>
        </row>
        <row r="5037">
          <cell r="B5037" t="e">
            <v>#VALUE!</v>
          </cell>
          <cell r="C5037" t="str">
            <v>Kiribati</v>
          </cell>
        </row>
        <row r="5038">
          <cell r="B5038" t="str">
            <v>Timor-Leste</v>
          </cell>
          <cell r="C5038" t="str">
            <v>Kiribati</v>
          </cell>
        </row>
        <row r="5039">
          <cell r="B5039">
            <v>929834.70239693997</v>
          </cell>
          <cell r="C5039" t="str">
            <v>Kiribati</v>
          </cell>
        </row>
        <row r="5040">
          <cell r="B5040" t="e">
            <v>#VALUE!</v>
          </cell>
          <cell r="C5040" t="str">
            <v>Kiribati</v>
          </cell>
        </row>
        <row r="5041">
          <cell r="B5041">
            <v>0</v>
          </cell>
          <cell r="C5041" t="str">
            <v>Kiribati</v>
          </cell>
        </row>
        <row r="5042">
          <cell r="B5042" t="e">
            <v>#VALUE!</v>
          </cell>
          <cell r="C5042" t="str">
            <v>Kiribati</v>
          </cell>
        </row>
        <row r="5043">
          <cell r="B5043" t="e">
            <v>#VALUE!</v>
          </cell>
          <cell r="C5043" t="str">
            <v>Kiribati</v>
          </cell>
        </row>
        <row r="5044">
          <cell r="B5044" t="e">
            <v>#VALUE!</v>
          </cell>
          <cell r="C5044" t="str">
            <v>Kiribati</v>
          </cell>
        </row>
        <row r="5045">
          <cell r="B5045" t="e">
            <v>#VALUE!</v>
          </cell>
          <cell r="C5045" t="str">
            <v>Kiribati</v>
          </cell>
        </row>
        <row r="5046">
          <cell r="B5046" t="str">
            <v>..</v>
          </cell>
          <cell r="C5046" t="str">
            <v>Kiribati</v>
          </cell>
        </row>
        <row r="5047">
          <cell r="B5047" t="e">
            <v>#VALUE!</v>
          </cell>
          <cell r="C5047" t="str">
            <v>Kiribati</v>
          </cell>
        </row>
        <row r="5048">
          <cell r="B5048" t="e">
            <v>#VALUE!</v>
          </cell>
          <cell r="C5048" t="str">
            <v>Kiribati</v>
          </cell>
        </row>
        <row r="5049">
          <cell r="B5049" t="e">
            <v>#VALUE!</v>
          </cell>
          <cell r="C5049" t="str">
            <v>Kiribati</v>
          </cell>
        </row>
        <row r="5050">
          <cell r="B5050" t="e">
            <v>#VALUE!</v>
          </cell>
          <cell r="C5050" t="str">
            <v>Kiribati</v>
          </cell>
        </row>
        <row r="5051">
          <cell r="B5051" t="e">
            <v>#VALUE!</v>
          </cell>
          <cell r="C5051" t="str">
            <v>Kiribati</v>
          </cell>
        </row>
        <row r="5052">
          <cell r="B5052" t="e">
            <v>#VALUE!</v>
          </cell>
          <cell r="C5052" t="str">
            <v>Kiribati</v>
          </cell>
        </row>
        <row r="5053">
          <cell r="B5053" t="e">
            <v>#VALUE!</v>
          </cell>
          <cell r="C5053" t="str">
            <v>Kiribati</v>
          </cell>
        </row>
        <row r="5054">
          <cell r="B5054" t="e">
            <v>#VALUE!</v>
          </cell>
          <cell r="C5054" t="str">
            <v>Kiribati</v>
          </cell>
        </row>
        <row r="5055">
          <cell r="B5055" t="e">
            <v>#VALUE!</v>
          </cell>
          <cell r="C5055" t="str">
            <v>Kiribati</v>
          </cell>
        </row>
        <row r="5056">
          <cell r="B5056" t="str">
            <v>..</v>
          </cell>
          <cell r="C5056" t="str">
            <v>Kiribati</v>
          </cell>
        </row>
        <row r="5057">
          <cell r="B5057" t="e">
            <v>#VALUE!</v>
          </cell>
          <cell r="C5057" t="str">
            <v>Kiribati</v>
          </cell>
        </row>
        <row r="5058">
          <cell r="B5058" t="e">
            <v>#VALUE!</v>
          </cell>
          <cell r="C5058" t="str">
            <v>Kiribati</v>
          </cell>
        </row>
        <row r="5059">
          <cell r="B5059" t="e">
            <v>#VALUE!</v>
          </cell>
          <cell r="C5059" t="str">
            <v>Kiribati</v>
          </cell>
        </row>
        <row r="5060">
          <cell r="B5060" t="e">
            <v>#VALUE!</v>
          </cell>
          <cell r="C5060" t="str">
            <v>Kiribati</v>
          </cell>
        </row>
        <row r="5061">
          <cell r="B5061" t="e">
            <v>#VALUE!</v>
          </cell>
          <cell r="C5061" t="str">
            <v>Kiribati</v>
          </cell>
        </row>
        <row r="5062">
          <cell r="B5062" t="e">
            <v>#VALUE!</v>
          </cell>
          <cell r="C5062" t="str">
            <v>Kiribati</v>
          </cell>
        </row>
        <row r="5063">
          <cell r="B5063" t="e">
            <v>#VALUE!</v>
          </cell>
          <cell r="C5063" t="str">
            <v>Kiribati</v>
          </cell>
        </row>
        <row r="5064">
          <cell r="B5064" t="e">
            <v>#VALUE!</v>
          </cell>
          <cell r="C5064" t="str">
            <v>Kiribati</v>
          </cell>
        </row>
        <row r="5065">
          <cell r="B5065" t="e">
            <v>#VALUE!</v>
          </cell>
          <cell r="C5065" t="str">
            <v>Kiribati</v>
          </cell>
        </row>
        <row r="5066">
          <cell r="B5066" t="str">
            <v>..</v>
          </cell>
          <cell r="C5066" t="str">
            <v>Kiribati</v>
          </cell>
        </row>
        <row r="5067">
          <cell r="B5067" t="e">
            <v>#VALUE!</v>
          </cell>
          <cell r="C5067" t="str">
            <v>Kiribati</v>
          </cell>
        </row>
        <row r="5068">
          <cell r="B5068" t="e">
            <v>#VALUE!</v>
          </cell>
          <cell r="C5068" t="str">
            <v>Kiribati</v>
          </cell>
        </row>
        <row r="5069">
          <cell r="B5069" t="e">
            <v>#VALUE!</v>
          </cell>
          <cell r="C5069" t="str">
            <v>Kiribati</v>
          </cell>
        </row>
        <row r="5070">
          <cell r="B5070" t="e">
            <v>#VALUE!</v>
          </cell>
          <cell r="C5070" t="str">
            <v>Kiribati</v>
          </cell>
        </row>
        <row r="5071">
          <cell r="B5071" t="str">
            <v>..</v>
          </cell>
          <cell r="C5071" t="str">
            <v>Kiribati</v>
          </cell>
        </row>
        <row r="5072">
          <cell r="B5072" t="e">
            <v>#VALUE!</v>
          </cell>
          <cell r="C5072" t="str">
            <v>Kiribati</v>
          </cell>
        </row>
        <row r="5073">
          <cell r="B5073" t="e">
            <v>#VALUE!</v>
          </cell>
          <cell r="C5073" t="str">
            <v>Kiribati</v>
          </cell>
        </row>
        <row r="5074">
          <cell r="B5074" t="e">
            <v>#VALUE!</v>
          </cell>
          <cell r="C5074" t="str">
            <v>Kiribati</v>
          </cell>
        </row>
        <row r="5075">
          <cell r="B5075" t="str">
            <v>..</v>
          </cell>
          <cell r="C5075" t="str">
            <v>Kiribati</v>
          </cell>
        </row>
        <row r="5076">
          <cell r="B5076">
            <v>3883679.7780884001</v>
          </cell>
          <cell r="C5076" t="str">
            <v>South Africa</v>
          </cell>
        </row>
        <row r="5077">
          <cell r="B5077">
            <v>0.51817527722995749</v>
          </cell>
          <cell r="C5077" t="str">
            <v>South Africa</v>
          </cell>
        </row>
        <row r="5078">
          <cell r="B5078" t="str">
            <v>Togo</v>
          </cell>
          <cell r="C5078" t="str">
            <v>South Africa</v>
          </cell>
        </row>
        <row r="5079">
          <cell r="B5079">
            <v>3883679.7780884001</v>
          </cell>
          <cell r="C5079" t="str">
            <v>South Africa</v>
          </cell>
        </row>
        <row r="5080">
          <cell r="B5080">
            <v>0.53352036181236251</v>
          </cell>
          <cell r="C5080" t="str">
            <v>South Africa</v>
          </cell>
        </row>
        <row r="5081">
          <cell r="B5081">
            <v>0</v>
          </cell>
          <cell r="C5081" t="str">
            <v>South Africa</v>
          </cell>
        </row>
        <row r="5082">
          <cell r="B5082">
            <v>0.54375041820063252</v>
          </cell>
          <cell r="C5082" t="str">
            <v>South Africa</v>
          </cell>
        </row>
        <row r="5083">
          <cell r="B5083">
            <v>0.54886544639476753</v>
          </cell>
          <cell r="C5083" t="str">
            <v>South Africa</v>
          </cell>
        </row>
        <row r="5084">
          <cell r="B5084">
            <v>0.55398047458890254</v>
          </cell>
          <cell r="C5084" t="str">
            <v>South Africa</v>
          </cell>
        </row>
        <row r="5085">
          <cell r="B5085">
            <v>0.55909550278303755</v>
          </cell>
          <cell r="C5085" t="str">
            <v>South Africa</v>
          </cell>
        </row>
        <row r="5086">
          <cell r="B5086">
            <v>0.564210530977173</v>
          </cell>
          <cell r="C5086" t="str">
            <v>South Africa</v>
          </cell>
        </row>
        <row r="5087">
          <cell r="B5087">
            <v>0.569325559171308</v>
          </cell>
          <cell r="C5087" t="str">
            <v>South Africa</v>
          </cell>
        </row>
        <row r="5088">
          <cell r="B5088">
            <v>0.57444058736544301</v>
          </cell>
          <cell r="C5088" t="str">
            <v>South Africa</v>
          </cell>
        </row>
        <row r="5089">
          <cell r="B5089">
            <v>0.57955561555957802</v>
          </cell>
          <cell r="C5089" t="str">
            <v>South Africa</v>
          </cell>
        </row>
        <row r="5090">
          <cell r="B5090">
            <v>0.58467064375371303</v>
          </cell>
          <cell r="C5090" t="str">
            <v>South Africa</v>
          </cell>
        </row>
        <row r="5091">
          <cell r="B5091">
            <v>0.58978567194784803</v>
          </cell>
          <cell r="C5091" t="str">
            <v>South Africa</v>
          </cell>
        </row>
        <row r="5092">
          <cell r="B5092">
            <v>0.59490070014198304</v>
          </cell>
          <cell r="C5092" t="str">
            <v>South Africa</v>
          </cell>
        </row>
        <row r="5093">
          <cell r="B5093">
            <v>0.60001572833611805</v>
          </cell>
          <cell r="C5093" t="str">
            <v>South Africa</v>
          </cell>
        </row>
        <row r="5094">
          <cell r="B5094">
            <v>0.60513075653025306</v>
          </cell>
          <cell r="C5094" t="str">
            <v>South Africa</v>
          </cell>
        </row>
        <row r="5095">
          <cell r="B5095">
            <v>0.61024578472438806</v>
          </cell>
          <cell r="C5095" t="str">
            <v>South Africa</v>
          </cell>
        </row>
        <row r="5096">
          <cell r="B5096">
            <v>0.61536081291852296</v>
          </cell>
          <cell r="C5096" t="str">
            <v>South Africa</v>
          </cell>
        </row>
        <row r="5097">
          <cell r="B5097">
            <v>0.61542329348927027</v>
          </cell>
          <cell r="C5097" t="str">
            <v>South Africa</v>
          </cell>
        </row>
        <row r="5098">
          <cell r="B5098">
            <v>0.61548577406001759</v>
          </cell>
          <cell r="C5098" t="str">
            <v>South Africa</v>
          </cell>
        </row>
        <row r="5099">
          <cell r="B5099">
            <v>0.6155482546307649</v>
          </cell>
          <cell r="C5099" t="str">
            <v>South Africa</v>
          </cell>
        </row>
        <row r="5100">
          <cell r="B5100">
            <v>0.61561073520151222</v>
          </cell>
          <cell r="C5100" t="str">
            <v>South Africa</v>
          </cell>
        </row>
        <row r="5101">
          <cell r="B5101">
            <v>0.61567321577225953</v>
          </cell>
          <cell r="C5101" t="str">
            <v>South Africa</v>
          </cell>
        </row>
        <row r="5102">
          <cell r="B5102">
            <v>0.61573569634300684</v>
          </cell>
          <cell r="C5102" t="str">
            <v>South Africa</v>
          </cell>
        </row>
        <row r="5103">
          <cell r="B5103">
            <v>0.61579817691375416</v>
          </cell>
          <cell r="C5103" t="str">
            <v>South Africa</v>
          </cell>
        </row>
        <row r="5104">
          <cell r="B5104">
            <v>0.61586065748450147</v>
          </cell>
          <cell r="C5104" t="str">
            <v>South Africa</v>
          </cell>
        </row>
        <row r="5105">
          <cell r="B5105">
            <v>0.61592313805524879</v>
          </cell>
          <cell r="C5105" t="str">
            <v>South Africa</v>
          </cell>
        </row>
        <row r="5106">
          <cell r="B5106">
            <v>0.6159856186259961</v>
          </cell>
          <cell r="C5106" t="str">
            <v>South Africa</v>
          </cell>
        </row>
        <row r="5107">
          <cell r="B5107">
            <v>0.61259279913937281</v>
          </cell>
          <cell r="C5107" t="str">
            <v>South Africa</v>
          </cell>
        </row>
        <row r="5108">
          <cell r="B5108">
            <v>0.60919997965274952</v>
          </cell>
          <cell r="C5108" t="str">
            <v>South Africa</v>
          </cell>
        </row>
        <row r="5109">
          <cell r="B5109">
            <v>0.60580716016612624</v>
          </cell>
          <cell r="C5109" t="str">
            <v>South Africa</v>
          </cell>
        </row>
        <row r="5110">
          <cell r="B5110">
            <v>0.60241434067950295</v>
          </cell>
          <cell r="C5110" t="str">
            <v>South Africa</v>
          </cell>
        </row>
        <row r="5111">
          <cell r="B5111">
            <v>0.59902152119287988</v>
          </cell>
          <cell r="C5111" t="str">
            <v>South Africa</v>
          </cell>
        </row>
        <row r="5112">
          <cell r="B5112">
            <v>0.60181154784390278</v>
          </cell>
          <cell r="C5112" t="str">
            <v>South Africa</v>
          </cell>
        </row>
        <row r="5113">
          <cell r="B5113">
            <v>0.6046015744949258</v>
          </cell>
          <cell r="C5113" t="str">
            <v>South Africa</v>
          </cell>
        </row>
        <row r="5114">
          <cell r="B5114">
            <v>0.60739160114594881</v>
          </cell>
          <cell r="C5114" t="str">
            <v>South Africa</v>
          </cell>
        </row>
        <row r="5115">
          <cell r="B5115">
            <v>0.61018162779697172</v>
          </cell>
          <cell r="C5115" t="str">
            <v>South Africa</v>
          </cell>
        </row>
        <row r="5116">
          <cell r="B5116">
            <v>9823016.0980819799</v>
          </cell>
          <cell r="C5116" t="str">
            <v>Indonesia</v>
          </cell>
        </row>
        <row r="5117">
          <cell r="B5117">
            <v>0.3710554613403616</v>
          </cell>
          <cell r="C5117" t="str">
            <v>Indonesia</v>
          </cell>
        </row>
        <row r="5118">
          <cell r="B5118" t="str">
            <v>Tunisia</v>
          </cell>
          <cell r="C5118" t="str">
            <v>Indonesia</v>
          </cell>
        </row>
        <row r="5119">
          <cell r="B5119">
            <v>9823016.0980819799</v>
          </cell>
          <cell r="C5119" t="str">
            <v>Indonesia</v>
          </cell>
        </row>
        <row r="5120">
          <cell r="B5120">
            <v>0.38843651975242466</v>
          </cell>
          <cell r="C5120" t="str">
            <v>Indonesia</v>
          </cell>
        </row>
        <row r="5121">
          <cell r="B5121">
            <v>0</v>
          </cell>
          <cell r="C5121" t="str">
            <v>Indonesia</v>
          </cell>
        </row>
        <row r="5122">
          <cell r="B5122">
            <v>0.40002389202713395</v>
          </cell>
          <cell r="C5122" t="str">
            <v>Indonesia</v>
          </cell>
        </row>
        <row r="5123">
          <cell r="B5123">
            <v>0.40581757816448771</v>
          </cell>
          <cell r="C5123" t="str">
            <v>Indonesia</v>
          </cell>
        </row>
        <row r="5124">
          <cell r="B5124">
            <v>0.41161126430184325</v>
          </cell>
          <cell r="C5124" t="str">
            <v>Indonesia</v>
          </cell>
        </row>
        <row r="5125">
          <cell r="B5125">
            <v>0.41740495043919701</v>
          </cell>
          <cell r="C5125" t="str">
            <v>Indonesia</v>
          </cell>
        </row>
        <row r="5126">
          <cell r="B5126">
            <v>0.42319863657655155</v>
          </cell>
          <cell r="C5126" t="str">
            <v>Indonesia</v>
          </cell>
        </row>
        <row r="5127">
          <cell r="B5127">
            <v>0.42899232271390608</v>
          </cell>
          <cell r="C5127" t="str">
            <v>Indonesia</v>
          </cell>
        </row>
        <row r="5128">
          <cell r="B5128">
            <v>0.43478600885126062</v>
          </cell>
          <cell r="C5128" t="str">
            <v>Indonesia</v>
          </cell>
        </row>
        <row r="5129">
          <cell r="B5129">
            <v>0.44057969498861516</v>
          </cell>
          <cell r="C5129" t="str">
            <v>Indonesia</v>
          </cell>
        </row>
        <row r="5130">
          <cell r="B5130">
            <v>0.44637338112596969</v>
          </cell>
          <cell r="C5130" t="str">
            <v>Indonesia</v>
          </cell>
        </row>
        <row r="5131">
          <cell r="B5131">
            <v>0.45216706726332423</v>
          </cell>
          <cell r="C5131" t="str">
            <v>Indonesia</v>
          </cell>
        </row>
        <row r="5132">
          <cell r="B5132">
            <v>0.45796075340067877</v>
          </cell>
          <cell r="C5132" t="str">
            <v>Indonesia</v>
          </cell>
        </row>
        <row r="5133">
          <cell r="B5133">
            <v>0.4637544395380333</v>
          </cell>
          <cell r="C5133" t="str">
            <v>Indonesia</v>
          </cell>
        </row>
        <row r="5134">
          <cell r="B5134">
            <v>0.46954812567538784</v>
          </cell>
          <cell r="C5134" t="str">
            <v>Indonesia</v>
          </cell>
        </row>
        <row r="5135">
          <cell r="B5135">
            <v>0.47534181181274238</v>
          </cell>
          <cell r="C5135" t="str">
            <v>Indonesia</v>
          </cell>
        </row>
        <row r="5136">
          <cell r="B5136">
            <v>0.48113549795009675</v>
          </cell>
          <cell r="C5136" t="str">
            <v>Indonesia</v>
          </cell>
        </row>
        <row r="5137">
          <cell r="B5137">
            <v>0.48735677435905489</v>
          </cell>
          <cell r="C5137" t="str">
            <v>Indonesia</v>
          </cell>
        </row>
        <row r="5138">
          <cell r="B5138">
            <v>0.49357805076801309</v>
          </cell>
          <cell r="C5138" t="str">
            <v>Indonesia</v>
          </cell>
        </row>
        <row r="5139">
          <cell r="B5139">
            <v>0.49979932717697129</v>
          </cell>
          <cell r="C5139" t="str">
            <v>Indonesia</v>
          </cell>
        </row>
        <row r="5140">
          <cell r="B5140">
            <v>0.50602060358592948</v>
          </cell>
          <cell r="C5140" t="str">
            <v>Indonesia</v>
          </cell>
        </row>
        <row r="5141">
          <cell r="B5141">
            <v>0.51224187999488768</v>
          </cell>
          <cell r="C5141" t="str">
            <v>Indonesia</v>
          </cell>
        </row>
        <row r="5142">
          <cell r="B5142">
            <v>0.51846315640384588</v>
          </cell>
          <cell r="C5142" t="str">
            <v>Indonesia</v>
          </cell>
        </row>
        <row r="5143">
          <cell r="B5143">
            <v>0.52468443281280408</v>
          </cell>
          <cell r="C5143" t="str">
            <v>Indonesia</v>
          </cell>
        </row>
        <row r="5144">
          <cell r="B5144">
            <v>0.53090570922176228</v>
          </cell>
          <cell r="C5144" t="str">
            <v>Indonesia</v>
          </cell>
        </row>
        <row r="5145">
          <cell r="B5145">
            <v>0.53712698563072048</v>
          </cell>
          <cell r="C5145" t="str">
            <v>Indonesia</v>
          </cell>
        </row>
        <row r="5146">
          <cell r="B5146">
            <v>0.54334826203967845</v>
          </cell>
          <cell r="C5146" t="str">
            <v>Indonesia</v>
          </cell>
        </row>
        <row r="5147">
          <cell r="B5147">
            <v>0.5491316862973098</v>
          </cell>
          <cell r="C5147" t="str">
            <v>Indonesia</v>
          </cell>
        </row>
        <row r="5148">
          <cell r="B5148">
            <v>0.55491511055494114</v>
          </cell>
          <cell r="C5148" t="str">
            <v>Indonesia</v>
          </cell>
        </row>
        <row r="5149">
          <cell r="B5149">
            <v>0.56069853481257248</v>
          </cell>
          <cell r="C5149" t="str">
            <v>Indonesia</v>
          </cell>
        </row>
        <row r="5150">
          <cell r="B5150">
            <v>0.56648195907020382</v>
          </cell>
          <cell r="C5150" t="str">
            <v>Indonesia</v>
          </cell>
        </row>
        <row r="5151">
          <cell r="B5151">
            <v>0.57226538332783494</v>
          </cell>
          <cell r="C5151" t="str">
            <v>Indonesia</v>
          </cell>
        </row>
        <row r="5152">
          <cell r="B5152">
            <v>0.58084589491434957</v>
          </cell>
          <cell r="C5152" t="str">
            <v>Indonesia</v>
          </cell>
        </row>
        <row r="5153">
          <cell r="B5153">
            <v>0.58942640650086431</v>
          </cell>
          <cell r="C5153" t="str">
            <v>Indonesia</v>
          </cell>
        </row>
        <row r="5154">
          <cell r="B5154">
            <v>0.59800691808737905</v>
          </cell>
          <cell r="C5154" t="str">
            <v>Indonesia</v>
          </cell>
        </row>
        <row r="5155">
          <cell r="B5155">
            <v>0.60658742967389367</v>
          </cell>
          <cell r="C5155" t="str">
            <v>Indonesia</v>
          </cell>
        </row>
        <row r="5156">
          <cell r="B5156">
            <v>92728112.993662804</v>
          </cell>
          <cell r="C5156" t="str">
            <v>Vanuatu</v>
          </cell>
        </row>
        <row r="5157">
          <cell r="B5157" t="e">
            <v>#VALUE!</v>
          </cell>
          <cell r="C5157" t="str">
            <v>Vanuatu</v>
          </cell>
        </row>
        <row r="5158">
          <cell r="B5158" t="str">
            <v>Turkey</v>
          </cell>
          <cell r="C5158" t="str">
            <v>Vanuatu</v>
          </cell>
        </row>
        <row r="5159">
          <cell r="B5159">
            <v>92728112.993662804</v>
          </cell>
          <cell r="C5159" t="str">
            <v>Vanuatu</v>
          </cell>
        </row>
        <row r="5160">
          <cell r="B5160" t="e">
            <v>#VALUE!</v>
          </cell>
          <cell r="C5160" t="str">
            <v>Vanuatu</v>
          </cell>
        </row>
        <row r="5161">
          <cell r="B5161">
            <v>0</v>
          </cell>
          <cell r="C5161" t="str">
            <v>Vanuatu</v>
          </cell>
        </row>
        <row r="5162">
          <cell r="B5162" t="e">
            <v>#VALUE!</v>
          </cell>
          <cell r="C5162" t="str">
            <v>Vanuatu</v>
          </cell>
        </row>
        <row r="5163">
          <cell r="B5163" t="e">
            <v>#VALUE!</v>
          </cell>
          <cell r="C5163" t="str">
            <v>Vanuatu</v>
          </cell>
        </row>
        <row r="5164">
          <cell r="B5164" t="e">
            <v>#VALUE!</v>
          </cell>
          <cell r="C5164" t="str">
            <v>Vanuatu</v>
          </cell>
        </row>
        <row r="5165">
          <cell r="B5165" t="e">
            <v>#VALUE!</v>
          </cell>
          <cell r="C5165" t="str">
            <v>Vanuatu</v>
          </cell>
        </row>
        <row r="5166">
          <cell r="B5166" t="str">
            <v>..</v>
          </cell>
          <cell r="C5166" t="str">
            <v>Vanuatu</v>
          </cell>
        </row>
        <row r="5167">
          <cell r="B5167" t="e">
            <v>#VALUE!</v>
          </cell>
          <cell r="C5167" t="str">
            <v>Vanuatu</v>
          </cell>
        </row>
        <row r="5168">
          <cell r="B5168" t="e">
            <v>#VALUE!</v>
          </cell>
          <cell r="C5168" t="str">
            <v>Vanuatu</v>
          </cell>
        </row>
        <row r="5169">
          <cell r="B5169" t="e">
            <v>#VALUE!</v>
          </cell>
          <cell r="C5169" t="str">
            <v>Vanuatu</v>
          </cell>
        </row>
        <row r="5170">
          <cell r="B5170" t="e">
            <v>#VALUE!</v>
          </cell>
          <cell r="C5170" t="str">
            <v>Vanuatu</v>
          </cell>
        </row>
        <row r="5171">
          <cell r="B5171" t="e">
            <v>#VALUE!</v>
          </cell>
          <cell r="C5171" t="str">
            <v>Vanuatu</v>
          </cell>
        </row>
        <row r="5172">
          <cell r="B5172" t="e">
            <v>#VALUE!</v>
          </cell>
          <cell r="C5172" t="str">
            <v>Vanuatu</v>
          </cell>
        </row>
        <row r="5173">
          <cell r="B5173" t="e">
            <v>#VALUE!</v>
          </cell>
          <cell r="C5173" t="str">
            <v>Vanuatu</v>
          </cell>
        </row>
        <row r="5174">
          <cell r="B5174" t="e">
            <v>#VALUE!</v>
          </cell>
          <cell r="C5174" t="str">
            <v>Vanuatu</v>
          </cell>
        </row>
        <row r="5175">
          <cell r="B5175" t="e">
            <v>#VALUE!</v>
          </cell>
          <cell r="C5175" t="str">
            <v>Vanuatu</v>
          </cell>
        </row>
        <row r="5176">
          <cell r="B5176" t="str">
            <v>..</v>
          </cell>
          <cell r="C5176" t="str">
            <v>Vanuatu</v>
          </cell>
        </row>
        <row r="5177">
          <cell r="B5177" t="e">
            <v>#VALUE!</v>
          </cell>
          <cell r="C5177" t="str">
            <v>Vanuatu</v>
          </cell>
        </row>
        <row r="5178">
          <cell r="B5178" t="e">
            <v>#VALUE!</v>
          </cell>
          <cell r="C5178" t="str">
            <v>Vanuatu</v>
          </cell>
        </row>
        <row r="5179">
          <cell r="B5179" t="e">
            <v>#VALUE!</v>
          </cell>
          <cell r="C5179" t="str">
            <v>Vanuatu</v>
          </cell>
        </row>
        <row r="5180">
          <cell r="B5180" t="e">
            <v>#VALUE!</v>
          </cell>
          <cell r="C5180" t="str">
            <v>Vanuatu</v>
          </cell>
        </row>
        <row r="5181">
          <cell r="B5181" t="e">
            <v>#VALUE!</v>
          </cell>
          <cell r="C5181" t="str">
            <v>Vanuatu</v>
          </cell>
        </row>
        <row r="5182">
          <cell r="B5182" t="e">
            <v>#VALUE!</v>
          </cell>
          <cell r="C5182" t="str">
            <v>Vanuatu</v>
          </cell>
        </row>
        <row r="5183">
          <cell r="B5183" t="e">
            <v>#VALUE!</v>
          </cell>
          <cell r="C5183" t="str">
            <v>Vanuatu</v>
          </cell>
        </row>
        <row r="5184">
          <cell r="B5184" t="e">
            <v>#VALUE!</v>
          </cell>
          <cell r="C5184" t="str">
            <v>Vanuatu</v>
          </cell>
        </row>
        <row r="5185">
          <cell r="B5185" t="e">
            <v>#VALUE!</v>
          </cell>
          <cell r="C5185" t="str">
            <v>Vanuatu</v>
          </cell>
        </row>
        <row r="5186">
          <cell r="B5186" t="str">
            <v>..</v>
          </cell>
          <cell r="C5186" t="str">
            <v>Vanuatu</v>
          </cell>
        </row>
        <row r="5187">
          <cell r="B5187" t="e">
            <v>#VALUE!</v>
          </cell>
          <cell r="C5187" t="str">
            <v>Vanuatu</v>
          </cell>
        </row>
        <row r="5188">
          <cell r="B5188" t="e">
            <v>#VALUE!</v>
          </cell>
          <cell r="C5188" t="str">
            <v>Vanuatu</v>
          </cell>
        </row>
        <row r="5189">
          <cell r="B5189" t="e">
            <v>#VALUE!</v>
          </cell>
          <cell r="C5189" t="str">
            <v>Vanuatu</v>
          </cell>
        </row>
        <row r="5190">
          <cell r="B5190" t="e">
            <v>#VALUE!</v>
          </cell>
          <cell r="C5190" t="str">
            <v>Vanuatu</v>
          </cell>
        </row>
        <row r="5191">
          <cell r="B5191" t="str">
            <v>..</v>
          </cell>
          <cell r="C5191" t="str">
            <v>Vanuatu</v>
          </cell>
        </row>
        <row r="5192">
          <cell r="B5192" t="e">
            <v>#VALUE!</v>
          </cell>
          <cell r="C5192" t="str">
            <v>Vanuatu</v>
          </cell>
        </row>
        <row r="5193">
          <cell r="B5193" t="e">
            <v>#VALUE!</v>
          </cell>
          <cell r="C5193" t="str">
            <v>Vanuatu</v>
          </cell>
        </row>
        <row r="5194">
          <cell r="B5194" t="e">
            <v>#VALUE!</v>
          </cell>
          <cell r="C5194" t="str">
            <v>Vanuatu</v>
          </cell>
        </row>
        <row r="5195">
          <cell r="B5195" t="str">
            <v>..</v>
          </cell>
          <cell r="C5195" t="str">
            <v>Vanuatu</v>
          </cell>
        </row>
        <row r="5196">
          <cell r="B5196">
            <v>15696313.1833537</v>
          </cell>
          <cell r="C5196" t="str">
            <v>Kyrgyzstan</v>
          </cell>
        </row>
        <row r="5197">
          <cell r="B5197" t="e">
            <v>#VALUE!</v>
          </cell>
          <cell r="C5197" t="str">
            <v>Kyrgyzstan</v>
          </cell>
        </row>
        <row r="5198">
          <cell r="B5198" t="str">
            <v>Turkmenistan</v>
          </cell>
          <cell r="C5198" t="str">
            <v>Kyrgyzstan</v>
          </cell>
        </row>
        <row r="5199">
          <cell r="B5199">
            <v>15696313.1833537</v>
          </cell>
          <cell r="C5199" t="str">
            <v>Kyrgyzstan</v>
          </cell>
        </row>
        <row r="5200">
          <cell r="B5200" t="e">
            <v>#VALUE!</v>
          </cell>
          <cell r="C5200" t="str">
            <v>Kyrgyzstan</v>
          </cell>
        </row>
        <row r="5201">
          <cell r="B5201">
            <v>0</v>
          </cell>
          <cell r="C5201" t="str">
            <v>Kyrgyzstan</v>
          </cell>
        </row>
        <row r="5202">
          <cell r="B5202" t="e">
            <v>#VALUE!</v>
          </cell>
          <cell r="C5202" t="str">
            <v>Kyrgyzstan</v>
          </cell>
        </row>
        <row r="5203">
          <cell r="B5203" t="e">
            <v>#VALUE!</v>
          </cell>
          <cell r="C5203" t="str">
            <v>Kyrgyzstan</v>
          </cell>
        </row>
        <row r="5204">
          <cell r="B5204" t="e">
            <v>#VALUE!</v>
          </cell>
          <cell r="C5204" t="str">
            <v>Kyrgyzstan</v>
          </cell>
        </row>
        <row r="5205">
          <cell r="B5205" t="e">
            <v>#VALUE!</v>
          </cell>
          <cell r="C5205" t="str">
            <v>Kyrgyzstan</v>
          </cell>
        </row>
        <row r="5206">
          <cell r="B5206" t="str">
            <v>..</v>
          </cell>
          <cell r="C5206" t="str">
            <v>Kyrgyzstan</v>
          </cell>
        </row>
        <row r="5207">
          <cell r="B5207" t="e">
            <v>#VALUE!</v>
          </cell>
          <cell r="C5207" t="str">
            <v>Kyrgyzstan</v>
          </cell>
        </row>
        <row r="5208">
          <cell r="B5208" t="e">
            <v>#VALUE!</v>
          </cell>
          <cell r="C5208" t="str">
            <v>Kyrgyzstan</v>
          </cell>
        </row>
        <row r="5209">
          <cell r="B5209" t="e">
            <v>#VALUE!</v>
          </cell>
          <cell r="C5209" t="str">
            <v>Kyrgyzstan</v>
          </cell>
        </row>
        <row r="5210">
          <cell r="B5210" t="e">
            <v>#VALUE!</v>
          </cell>
          <cell r="C5210" t="str">
            <v>Kyrgyzstan</v>
          </cell>
        </row>
        <row r="5211">
          <cell r="B5211" t="e">
            <v>#VALUE!</v>
          </cell>
          <cell r="C5211" t="str">
            <v>Kyrgyzstan</v>
          </cell>
        </row>
        <row r="5212">
          <cell r="B5212" t="e">
            <v>#VALUE!</v>
          </cell>
          <cell r="C5212" t="str">
            <v>Kyrgyzstan</v>
          </cell>
        </row>
        <row r="5213">
          <cell r="B5213" t="e">
            <v>#VALUE!</v>
          </cell>
          <cell r="C5213" t="str">
            <v>Kyrgyzstan</v>
          </cell>
        </row>
        <row r="5214">
          <cell r="B5214" t="e">
            <v>#VALUE!</v>
          </cell>
          <cell r="C5214" t="str">
            <v>Kyrgyzstan</v>
          </cell>
        </row>
        <row r="5215">
          <cell r="B5215" t="e">
            <v>#VALUE!</v>
          </cell>
          <cell r="C5215" t="str">
            <v>Kyrgyzstan</v>
          </cell>
        </row>
        <row r="5216">
          <cell r="B5216" t="str">
            <v>..</v>
          </cell>
          <cell r="C5216" t="str">
            <v>Kyrgyzstan</v>
          </cell>
        </row>
        <row r="5217">
          <cell r="B5217" t="e">
            <v>#VALUE!</v>
          </cell>
          <cell r="C5217" t="str">
            <v>Kyrgyzstan</v>
          </cell>
        </row>
        <row r="5218">
          <cell r="B5218" t="e">
            <v>#VALUE!</v>
          </cell>
          <cell r="C5218" t="str">
            <v>Kyrgyzstan</v>
          </cell>
        </row>
        <row r="5219">
          <cell r="B5219" t="e">
            <v>#VALUE!</v>
          </cell>
          <cell r="C5219" t="str">
            <v>Kyrgyzstan</v>
          </cell>
        </row>
        <row r="5220">
          <cell r="B5220" t="e">
            <v>#VALUE!</v>
          </cell>
          <cell r="C5220" t="str">
            <v>Kyrgyzstan</v>
          </cell>
        </row>
        <row r="5221">
          <cell r="B5221" t="e">
            <v>#VALUE!</v>
          </cell>
          <cell r="C5221" t="str">
            <v>Kyrgyzstan</v>
          </cell>
        </row>
        <row r="5222">
          <cell r="B5222" t="e">
            <v>#VALUE!</v>
          </cell>
          <cell r="C5222" t="str">
            <v>Kyrgyzstan</v>
          </cell>
        </row>
        <row r="5223">
          <cell r="B5223" t="e">
            <v>#VALUE!</v>
          </cell>
          <cell r="C5223" t="str">
            <v>Kyrgyzstan</v>
          </cell>
        </row>
        <row r="5224">
          <cell r="B5224" t="e">
            <v>#VALUE!</v>
          </cell>
          <cell r="C5224" t="str">
            <v>Kyrgyzstan</v>
          </cell>
        </row>
        <row r="5225">
          <cell r="B5225" t="e">
            <v>#VALUE!</v>
          </cell>
          <cell r="C5225" t="str">
            <v>Kyrgyzstan</v>
          </cell>
        </row>
        <row r="5226">
          <cell r="B5226">
            <v>0.57686229417513857</v>
          </cell>
          <cell r="C5226" t="str">
            <v>Kyrgyzstan</v>
          </cell>
        </row>
        <row r="5227">
          <cell r="B5227">
            <v>0.58040619776947133</v>
          </cell>
          <cell r="C5227" t="str">
            <v>Kyrgyzstan</v>
          </cell>
        </row>
        <row r="5228">
          <cell r="B5228">
            <v>0.5839501013638041</v>
          </cell>
          <cell r="C5228" t="str">
            <v>Kyrgyzstan</v>
          </cell>
        </row>
        <row r="5229">
          <cell r="B5229">
            <v>0.58749400495813686</v>
          </cell>
          <cell r="C5229" t="str">
            <v>Kyrgyzstan</v>
          </cell>
        </row>
        <row r="5230">
          <cell r="B5230">
            <v>0.59103790855246963</v>
          </cell>
          <cell r="C5230" t="str">
            <v>Kyrgyzstan</v>
          </cell>
        </row>
        <row r="5231">
          <cell r="B5231">
            <v>0.59458181214680261</v>
          </cell>
          <cell r="C5231" t="str">
            <v>Kyrgyzstan</v>
          </cell>
        </row>
        <row r="5232">
          <cell r="B5232">
            <v>0.59868929809936766</v>
          </cell>
          <cell r="C5232" t="str">
            <v>Kyrgyzstan</v>
          </cell>
        </row>
        <row r="5233">
          <cell r="B5233">
            <v>0.60279678405193271</v>
          </cell>
          <cell r="C5233" t="str">
            <v>Kyrgyzstan</v>
          </cell>
        </row>
        <row r="5234">
          <cell r="B5234">
            <v>0.60690427000449776</v>
          </cell>
          <cell r="C5234" t="str">
            <v>Kyrgyzstan</v>
          </cell>
        </row>
        <row r="5235">
          <cell r="B5235">
            <v>0.61101175595706281</v>
          </cell>
          <cell r="C5235" t="str">
            <v>Kyrgyzstan</v>
          </cell>
        </row>
        <row r="5236">
          <cell r="B5236">
            <v>25413669.173181102</v>
          </cell>
          <cell r="C5236" t="str">
            <v>Tajikistan</v>
          </cell>
        </row>
        <row r="5237">
          <cell r="B5237" t="e">
            <v>#VALUE!</v>
          </cell>
          <cell r="C5237" t="str">
            <v>Tajikistan</v>
          </cell>
        </row>
        <row r="5238">
          <cell r="B5238" t="str">
            <v>Uganda</v>
          </cell>
          <cell r="C5238" t="str">
            <v>Tajikistan</v>
          </cell>
        </row>
        <row r="5239">
          <cell r="B5239">
            <v>25413669.173181102</v>
          </cell>
          <cell r="C5239" t="str">
            <v>Tajikistan</v>
          </cell>
        </row>
        <row r="5240">
          <cell r="B5240" t="e">
            <v>#VALUE!</v>
          </cell>
          <cell r="C5240" t="str">
            <v>Tajikistan</v>
          </cell>
        </row>
        <row r="5241">
          <cell r="B5241">
            <v>0</v>
          </cell>
          <cell r="C5241" t="str">
            <v>Tajikistan</v>
          </cell>
        </row>
        <row r="5242">
          <cell r="B5242" t="e">
            <v>#VALUE!</v>
          </cell>
          <cell r="C5242" t="str">
            <v>Tajikistan</v>
          </cell>
        </row>
        <row r="5243">
          <cell r="B5243" t="e">
            <v>#VALUE!</v>
          </cell>
          <cell r="C5243" t="str">
            <v>Tajikistan</v>
          </cell>
        </row>
        <row r="5244">
          <cell r="B5244" t="e">
            <v>#VALUE!</v>
          </cell>
          <cell r="C5244" t="str">
            <v>Tajikistan</v>
          </cell>
        </row>
        <row r="5245">
          <cell r="B5245" t="e">
            <v>#VALUE!</v>
          </cell>
          <cell r="C5245" t="str">
            <v>Tajikistan</v>
          </cell>
        </row>
        <row r="5246">
          <cell r="B5246" t="str">
            <v>..</v>
          </cell>
          <cell r="C5246" t="str">
            <v>Tajikistan</v>
          </cell>
        </row>
        <row r="5247">
          <cell r="B5247" t="e">
            <v>#VALUE!</v>
          </cell>
          <cell r="C5247" t="str">
            <v>Tajikistan</v>
          </cell>
        </row>
        <row r="5248">
          <cell r="B5248" t="e">
            <v>#VALUE!</v>
          </cell>
          <cell r="C5248" t="str">
            <v>Tajikistan</v>
          </cell>
        </row>
        <row r="5249">
          <cell r="B5249" t="e">
            <v>#VALUE!</v>
          </cell>
          <cell r="C5249" t="str">
            <v>Tajikistan</v>
          </cell>
        </row>
        <row r="5250">
          <cell r="B5250" t="e">
            <v>#VALUE!</v>
          </cell>
          <cell r="C5250" t="str">
            <v>Tajikistan</v>
          </cell>
        </row>
        <row r="5251">
          <cell r="B5251" t="e">
            <v>#VALUE!</v>
          </cell>
          <cell r="C5251" t="str">
            <v>Tajikistan</v>
          </cell>
        </row>
        <row r="5252">
          <cell r="B5252" t="e">
            <v>#VALUE!</v>
          </cell>
          <cell r="C5252" t="str">
            <v>Tajikistan</v>
          </cell>
        </row>
        <row r="5253">
          <cell r="B5253" t="e">
            <v>#VALUE!</v>
          </cell>
          <cell r="C5253" t="str">
            <v>Tajikistan</v>
          </cell>
        </row>
        <row r="5254">
          <cell r="B5254" t="e">
            <v>#VALUE!</v>
          </cell>
          <cell r="C5254" t="str">
            <v>Tajikistan</v>
          </cell>
        </row>
        <row r="5255">
          <cell r="B5255" t="e">
            <v>#VALUE!</v>
          </cell>
          <cell r="C5255" t="str">
            <v>Tajikistan</v>
          </cell>
        </row>
        <row r="5256">
          <cell r="B5256" t="str">
            <v>..</v>
          </cell>
          <cell r="C5256" t="str">
            <v>Tajikistan</v>
          </cell>
        </row>
        <row r="5257">
          <cell r="B5257" t="e">
            <v>#VALUE!</v>
          </cell>
          <cell r="C5257" t="str">
            <v>Tajikistan</v>
          </cell>
        </row>
        <row r="5258">
          <cell r="B5258" t="e">
            <v>#VALUE!</v>
          </cell>
          <cell r="C5258" t="str">
            <v>Tajikistan</v>
          </cell>
        </row>
        <row r="5259">
          <cell r="B5259" t="e">
            <v>#VALUE!</v>
          </cell>
          <cell r="C5259" t="str">
            <v>Tajikistan</v>
          </cell>
        </row>
        <row r="5260">
          <cell r="B5260" t="e">
            <v>#VALUE!</v>
          </cell>
          <cell r="C5260" t="str">
            <v>Tajikistan</v>
          </cell>
        </row>
        <row r="5261">
          <cell r="B5261" t="e">
            <v>#VALUE!</v>
          </cell>
          <cell r="C5261" t="str">
            <v>Tajikistan</v>
          </cell>
        </row>
        <row r="5262">
          <cell r="B5262" t="e">
            <v>#VALUE!</v>
          </cell>
          <cell r="C5262" t="str">
            <v>Tajikistan</v>
          </cell>
        </row>
        <row r="5263">
          <cell r="B5263" t="e">
            <v>#VALUE!</v>
          </cell>
          <cell r="C5263" t="str">
            <v>Tajikistan</v>
          </cell>
        </row>
        <row r="5264">
          <cell r="B5264" t="e">
            <v>#VALUE!</v>
          </cell>
          <cell r="C5264" t="str">
            <v>Tajikistan</v>
          </cell>
        </row>
        <row r="5265">
          <cell r="B5265" t="e">
            <v>#VALUE!</v>
          </cell>
          <cell r="C5265" t="str">
            <v>Tajikistan</v>
          </cell>
        </row>
        <row r="5266">
          <cell r="B5266">
            <v>0.52676645859591897</v>
          </cell>
          <cell r="C5266" t="str">
            <v>Tajikistan</v>
          </cell>
        </row>
        <row r="5267">
          <cell r="B5267">
            <v>0.53649050094790407</v>
          </cell>
          <cell r="C5267" t="str">
            <v>Tajikistan</v>
          </cell>
        </row>
        <row r="5268">
          <cell r="B5268">
            <v>0.54621454329988917</v>
          </cell>
          <cell r="C5268" t="str">
            <v>Tajikistan</v>
          </cell>
        </row>
        <row r="5269">
          <cell r="B5269">
            <v>0.55593858565187426</v>
          </cell>
          <cell r="C5269" t="str">
            <v>Tajikistan</v>
          </cell>
        </row>
        <row r="5270">
          <cell r="B5270">
            <v>0.56566262800385936</v>
          </cell>
          <cell r="C5270" t="str">
            <v>Tajikistan</v>
          </cell>
        </row>
        <row r="5271">
          <cell r="B5271">
            <v>0.57538667035584468</v>
          </cell>
          <cell r="C5271" t="str">
            <v>Tajikistan</v>
          </cell>
        </row>
        <row r="5272">
          <cell r="B5272">
            <v>0.58145124663677628</v>
          </cell>
          <cell r="C5272" t="str">
            <v>Tajikistan</v>
          </cell>
        </row>
        <row r="5273">
          <cell r="B5273">
            <v>0.58751582291770788</v>
          </cell>
          <cell r="C5273" t="str">
            <v>Tajikistan</v>
          </cell>
        </row>
        <row r="5274">
          <cell r="B5274">
            <v>0.59358039919863947</v>
          </cell>
          <cell r="C5274" t="str">
            <v>Tajikistan</v>
          </cell>
        </row>
        <row r="5275">
          <cell r="B5275">
            <v>0.59964497547957096</v>
          </cell>
          <cell r="C5275" t="str">
            <v>Tajikistan</v>
          </cell>
        </row>
        <row r="5276">
          <cell r="B5276">
            <v>102502059.696814</v>
          </cell>
          <cell r="C5276" t="str">
            <v>Viet Nam</v>
          </cell>
        </row>
        <row r="5277">
          <cell r="B5277" t="e">
            <v>#VALUE!</v>
          </cell>
          <cell r="C5277" t="str">
            <v>Viet Nam</v>
          </cell>
        </row>
        <row r="5278">
          <cell r="B5278" t="str">
            <v>Ukraine</v>
          </cell>
          <cell r="C5278" t="str">
            <v>Viet Nam</v>
          </cell>
        </row>
        <row r="5279">
          <cell r="B5279">
            <v>102502059.696814</v>
          </cell>
          <cell r="C5279" t="str">
            <v>Viet Nam</v>
          </cell>
        </row>
        <row r="5280">
          <cell r="B5280" t="e">
            <v>#VALUE!</v>
          </cell>
          <cell r="C5280" t="str">
            <v>Viet Nam</v>
          </cell>
        </row>
        <row r="5281">
          <cell r="B5281">
            <v>0</v>
          </cell>
          <cell r="C5281" t="str">
            <v>Viet Nam</v>
          </cell>
        </row>
        <row r="5282">
          <cell r="B5282" t="e">
            <v>#VALUE!</v>
          </cell>
          <cell r="C5282" t="str">
            <v>Viet Nam</v>
          </cell>
        </row>
        <row r="5283">
          <cell r="B5283" t="e">
            <v>#VALUE!</v>
          </cell>
          <cell r="C5283" t="str">
            <v>Viet Nam</v>
          </cell>
        </row>
        <row r="5284">
          <cell r="B5284" t="e">
            <v>#VALUE!</v>
          </cell>
          <cell r="C5284" t="str">
            <v>Viet Nam</v>
          </cell>
        </row>
        <row r="5285">
          <cell r="B5285" t="e">
            <v>#VALUE!</v>
          </cell>
          <cell r="C5285" t="str">
            <v>Viet Nam</v>
          </cell>
        </row>
        <row r="5286">
          <cell r="B5286" t="str">
            <v>..</v>
          </cell>
          <cell r="C5286" t="str">
            <v>Viet Nam</v>
          </cell>
        </row>
        <row r="5287">
          <cell r="B5287" t="e">
            <v>#VALUE!</v>
          </cell>
          <cell r="C5287" t="str">
            <v>Viet Nam</v>
          </cell>
        </row>
        <row r="5288">
          <cell r="B5288" t="e">
            <v>#VALUE!</v>
          </cell>
          <cell r="C5288" t="str">
            <v>Viet Nam</v>
          </cell>
        </row>
        <row r="5289">
          <cell r="B5289" t="e">
            <v>#VALUE!</v>
          </cell>
          <cell r="C5289" t="str">
            <v>Viet Nam</v>
          </cell>
        </row>
        <row r="5290">
          <cell r="B5290" t="e">
            <v>#VALUE!</v>
          </cell>
          <cell r="C5290" t="str">
            <v>Viet Nam</v>
          </cell>
        </row>
        <row r="5291">
          <cell r="B5291" t="e">
            <v>#VALUE!</v>
          </cell>
          <cell r="C5291" t="str">
            <v>Viet Nam</v>
          </cell>
        </row>
        <row r="5292">
          <cell r="B5292" t="e">
            <v>#VALUE!</v>
          </cell>
          <cell r="C5292" t="str">
            <v>Viet Nam</v>
          </cell>
        </row>
        <row r="5293">
          <cell r="B5293" t="e">
            <v>#VALUE!</v>
          </cell>
          <cell r="C5293" t="str">
            <v>Viet Nam</v>
          </cell>
        </row>
        <row r="5294">
          <cell r="B5294" t="e">
            <v>#VALUE!</v>
          </cell>
          <cell r="C5294" t="str">
            <v>Viet Nam</v>
          </cell>
        </row>
        <row r="5295">
          <cell r="B5295" t="e">
            <v>#VALUE!</v>
          </cell>
          <cell r="C5295" t="str">
            <v>Viet Nam</v>
          </cell>
        </row>
        <row r="5296">
          <cell r="B5296">
            <v>0.43450370638643349</v>
          </cell>
          <cell r="C5296" t="str">
            <v>Viet Nam</v>
          </cell>
        </row>
        <row r="5297">
          <cell r="B5297">
            <v>0.4438857828885035</v>
          </cell>
          <cell r="C5297" t="str">
            <v>Viet Nam</v>
          </cell>
        </row>
        <row r="5298">
          <cell r="B5298">
            <v>0.45326785939057351</v>
          </cell>
          <cell r="C5298" t="str">
            <v>Viet Nam</v>
          </cell>
        </row>
        <row r="5299">
          <cell r="B5299">
            <v>0.46264993589264353</v>
          </cell>
          <cell r="C5299" t="str">
            <v>Viet Nam</v>
          </cell>
        </row>
        <row r="5300">
          <cell r="B5300">
            <v>0.47203201239471354</v>
          </cell>
          <cell r="C5300" t="str">
            <v>Viet Nam</v>
          </cell>
        </row>
        <row r="5301">
          <cell r="B5301">
            <v>0.48141408889678355</v>
          </cell>
          <cell r="C5301" t="str">
            <v>Viet Nam</v>
          </cell>
        </row>
        <row r="5302">
          <cell r="B5302">
            <v>0.49079616539885357</v>
          </cell>
          <cell r="C5302" t="str">
            <v>Viet Nam</v>
          </cell>
        </row>
        <row r="5303">
          <cell r="B5303">
            <v>0.50017824190092353</v>
          </cell>
          <cell r="C5303" t="str">
            <v>Viet Nam</v>
          </cell>
        </row>
        <row r="5304">
          <cell r="B5304">
            <v>0.50956031840299354</v>
          </cell>
          <cell r="C5304" t="str">
            <v>Viet Nam</v>
          </cell>
        </row>
        <row r="5305">
          <cell r="B5305">
            <v>0.51894239490506355</v>
          </cell>
          <cell r="C5305" t="str">
            <v>Viet Nam</v>
          </cell>
        </row>
        <row r="5306">
          <cell r="B5306">
            <v>0.52832447140713357</v>
          </cell>
          <cell r="C5306" t="str">
            <v>Viet Nam</v>
          </cell>
        </row>
        <row r="5307">
          <cell r="B5307">
            <v>0.53488774229444336</v>
          </cell>
          <cell r="C5307" t="str">
            <v>Viet Nam</v>
          </cell>
        </row>
        <row r="5308">
          <cell r="B5308">
            <v>0.54145101318175315</v>
          </cell>
          <cell r="C5308" t="str">
            <v>Viet Nam</v>
          </cell>
        </row>
        <row r="5309">
          <cell r="B5309">
            <v>0.54801428406906294</v>
          </cell>
          <cell r="C5309" t="str">
            <v>Viet Nam</v>
          </cell>
        </row>
        <row r="5310">
          <cell r="B5310">
            <v>0.55457755495637273</v>
          </cell>
          <cell r="C5310" t="str">
            <v>Viet Nam</v>
          </cell>
        </row>
        <row r="5311">
          <cell r="B5311">
            <v>0.56114082584368274</v>
          </cell>
          <cell r="C5311" t="str">
            <v>Viet Nam</v>
          </cell>
        </row>
        <row r="5312">
          <cell r="B5312">
            <v>0.56679813570614068</v>
          </cell>
          <cell r="C5312" t="str">
            <v>Viet Nam</v>
          </cell>
        </row>
        <row r="5313">
          <cell r="B5313">
            <v>0.57245544556859862</v>
          </cell>
          <cell r="C5313" t="str">
            <v>Viet Nam</v>
          </cell>
        </row>
        <row r="5314">
          <cell r="B5314">
            <v>0.57811275543105656</v>
          </cell>
          <cell r="C5314" t="str">
            <v>Viet Nam</v>
          </cell>
        </row>
        <row r="5315">
          <cell r="B5315">
            <v>0.58377006529351472</v>
          </cell>
          <cell r="C5315" t="str">
            <v>Viet Nam</v>
          </cell>
        </row>
        <row r="5316">
          <cell r="B5316">
            <v>5179622.5806727596</v>
          </cell>
          <cell r="C5316" t="str">
            <v>Nicaragua</v>
          </cell>
        </row>
        <row r="5317">
          <cell r="B5317">
            <v>0.44124167253075841</v>
          </cell>
          <cell r="C5317" t="str">
            <v>Nicaragua</v>
          </cell>
        </row>
        <row r="5318">
          <cell r="B5318" t="str">
            <v>United Arab Emirates</v>
          </cell>
          <cell r="C5318" t="str">
            <v>Nicaragua</v>
          </cell>
        </row>
        <row r="5319">
          <cell r="B5319">
            <v>5179622.5806727596</v>
          </cell>
          <cell r="C5319" t="str">
            <v>Nicaragua</v>
          </cell>
        </row>
        <row r="5320">
          <cell r="B5320">
            <v>0.44633382886754758</v>
          </cell>
          <cell r="C5320" t="str">
            <v>Nicaragua</v>
          </cell>
        </row>
        <row r="5321">
          <cell r="B5321">
            <v>0</v>
          </cell>
          <cell r="C5321" t="str">
            <v>Nicaragua</v>
          </cell>
        </row>
        <row r="5322">
          <cell r="B5322">
            <v>0.44972859975873991</v>
          </cell>
          <cell r="C5322" t="str">
            <v>Nicaragua</v>
          </cell>
        </row>
        <row r="5323">
          <cell r="B5323">
            <v>0.4514259852043363</v>
          </cell>
          <cell r="C5323" t="str">
            <v>Nicaragua</v>
          </cell>
        </row>
        <row r="5324">
          <cell r="B5324">
            <v>0.45312337064993224</v>
          </cell>
          <cell r="C5324" t="str">
            <v>Nicaragua</v>
          </cell>
        </row>
        <row r="5325">
          <cell r="B5325">
            <v>0.45482075609552863</v>
          </cell>
          <cell r="C5325" t="str">
            <v>Nicaragua</v>
          </cell>
        </row>
        <row r="5326">
          <cell r="B5326">
            <v>0.45651814154112519</v>
          </cell>
          <cell r="C5326" t="str">
            <v>Nicaragua</v>
          </cell>
        </row>
        <row r="5327">
          <cell r="B5327">
            <v>0.45821552698672141</v>
          </cell>
          <cell r="C5327" t="str">
            <v>Nicaragua</v>
          </cell>
        </row>
        <row r="5328">
          <cell r="B5328">
            <v>0.45991291243231769</v>
          </cell>
          <cell r="C5328" t="str">
            <v>Nicaragua</v>
          </cell>
        </row>
        <row r="5329">
          <cell r="B5329">
            <v>0.46161029787791397</v>
          </cell>
          <cell r="C5329" t="str">
            <v>Nicaragua</v>
          </cell>
        </row>
        <row r="5330">
          <cell r="B5330">
            <v>0.46330768332351024</v>
          </cell>
          <cell r="C5330" t="str">
            <v>Nicaragua</v>
          </cell>
        </row>
        <row r="5331">
          <cell r="B5331">
            <v>0.46500506876910652</v>
          </cell>
          <cell r="C5331" t="str">
            <v>Nicaragua</v>
          </cell>
        </row>
        <row r="5332">
          <cell r="B5332">
            <v>0.4667024542147028</v>
          </cell>
          <cell r="C5332" t="str">
            <v>Nicaragua</v>
          </cell>
        </row>
        <row r="5333">
          <cell r="B5333">
            <v>0.46839983966029908</v>
          </cell>
          <cell r="C5333" t="str">
            <v>Nicaragua</v>
          </cell>
        </row>
        <row r="5334">
          <cell r="B5334">
            <v>0.47009722510589536</v>
          </cell>
          <cell r="C5334" t="str">
            <v>Nicaragua</v>
          </cell>
        </row>
        <row r="5335">
          <cell r="B5335">
            <v>0.47179461055149163</v>
          </cell>
          <cell r="C5335" t="str">
            <v>Nicaragua</v>
          </cell>
        </row>
        <row r="5336">
          <cell r="B5336">
            <v>0.47349199599708769</v>
          </cell>
          <cell r="C5336" t="str">
            <v>Nicaragua</v>
          </cell>
        </row>
        <row r="5337">
          <cell r="B5337">
            <v>0.47942776662233133</v>
          </cell>
          <cell r="C5337" t="str">
            <v>Nicaragua</v>
          </cell>
        </row>
        <row r="5338">
          <cell r="B5338">
            <v>0.48536353724757497</v>
          </cell>
          <cell r="C5338" t="str">
            <v>Nicaragua</v>
          </cell>
        </row>
        <row r="5339">
          <cell r="B5339">
            <v>0.49129930787281861</v>
          </cell>
          <cell r="C5339" t="str">
            <v>Nicaragua</v>
          </cell>
        </row>
        <row r="5340">
          <cell r="B5340">
            <v>0.49723507849806226</v>
          </cell>
          <cell r="C5340" t="str">
            <v>Nicaragua</v>
          </cell>
        </row>
        <row r="5341">
          <cell r="B5341">
            <v>0.5031708491233059</v>
          </cell>
          <cell r="C5341" t="str">
            <v>Nicaragua</v>
          </cell>
        </row>
        <row r="5342">
          <cell r="B5342">
            <v>0.50910661974854954</v>
          </cell>
          <cell r="C5342" t="str">
            <v>Nicaragua</v>
          </cell>
        </row>
        <row r="5343">
          <cell r="B5343">
            <v>0.51504239037379318</v>
          </cell>
          <cell r="C5343" t="str">
            <v>Nicaragua</v>
          </cell>
        </row>
        <row r="5344">
          <cell r="B5344">
            <v>0.52097816099903682</v>
          </cell>
          <cell r="C5344" t="str">
            <v>Nicaragua</v>
          </cell>
        </row>
        <row r="5345">
          <cell r="B5345">
            <v>0.52691393162428046</v>
          </cell>
          <cell r="C5345" t="str">
            <v>Nicaragua</v>
          </cell>
        </row>
        <row r="5346">
          <cell r="B5346">
            <v>0.5328497022495241</v>
          </cell>
          <cell r="C5346" t="str">
            <v>Nicaragua</v>
          </cell>
        </row>
        <row r="5347">
          <cell r="B5347">
            <v>0.53951235921038709</v>
          </cell>
          <cell r="C5347" t="str">
            <v>Nicaragua</v>
          </cell>
        </row>
        <row r="5348">
          <cell r="B5348">
            <v>0.54617501617125008</v>
          </cell>
          <cell r="C5348" t="str">
            <v>Nicaragua</v>
          </cell>
        </row>
        <row r="5349">
          <cell r="B5349">
            <v>0.55283767313211307</v>
          </cell>
          <cell r="C5349" t="str">
            <v>Nicaragua</v>
          </cell>
        </row>
        <row r="5350">
          <cell r="B5350">
            <v>0.55950033009297606</v>
          </cell>
          <cell r="C5350" t="str">
            <v>Nicaragua</v>
          </cell>
        </row>
        <row r="5351">
          <cell r="B5351">
            <v>0.56616298705383927</v>
          </cell>
          <cell r="C5351" t="str">
            <v>Nicaragua</v>
          </cell>
        </row>
        <row r="5352">
          <cell r="B5352">
            <v>0.57007723923284603</v>
          </cell>
          <cell r="C5352" t="str">
            <v>Nicaragua</v>
          </cell>
        </row>
        <row r="5353">
          <cell r="B5353">
            <v>0.57399149141185279</v>
          </cell>
          <cell r="C5353" t="str">
            <v>Nicaragua</v>
          </cell>
        </row>
        <row r="5354">
          <cell r="B5354">
            <v>0.57790574359085956</v>
          </cell>
          <cell r="C5354" t="str">
            <v>Nicaragua</v>
          </cell>
        </row>
        <row r="5355">
          <cell r="B5355">
            <v>0.58181999576986643</v>
          </cell>
          <cell r="C5355" t="str">
            <v>Nicaragua</v>
          </cell>
        </row>
        <row r="5356">
          <cell r="B5356">
            <v>82533551.619034097</v>
          </cell>
          <cell r="C5356" t="str">
            <v>Morocco</v>
          </cell>
        </row>
        <row r="5357">
          <cell r="B5357">
            <v>0.29994161249984685</v>
          </cell>
          <cell r="C5357" t="str">
            <v>Morocco</v>
          </cell>
        </row>
        <row r="5358">
          <cell r="B5358" t="str">
            <v>United Kingdom</v>
          </cell>
          <cell r="C5358" t="str">
            <v>Morocco</v>
          </cell>
        </row>
        <row r="5359">
          <cell r="B5359">
            <v>82533551.619034097</v>
          </cell>
          <cell r="C5359" t="str">
            <v>Morocco</v>
          </cell>
        </row>
        <row r="5360">
          <cell r="B5360">
            <v>0.32130686837982303</v>
          </cell>
          <cell r="C5360" t="str">
            <v>Morocco</v>
          </cell>
        </row>
        <row r="5361">
          <cell r="B5361">
            <v>0</v>
          </cell>
          <cell r="C5361" t="str">
            <v>Morocco</v>
          </cell>
        </row>
        <row r="5362">
          <cell r="B5362">
            <v>0.33555037229980655</v>
          </cell>
          <cell r="C5362" t="str">
            <v>Morocco</v>
          </cell>
        </row>
        <row r="5363">
          <cell r="B5363">
            <v>0.3426721242597992</v>
          </cell>
          <cell r="C5363" t="str">
            <v>Morocco</v>
          </cell>
        </row>
        <row r="5364">
          <cell r="B5364">
            <v>0.34979387621979185</v>
          </cell>
          <cell r="C5364" t="str">
            <v>Morocco</v>
          </cell>
        </row>
        <row r="5365">
          <cell r="B5365">
            <v>0.35691562817978273</v>
          </cell>
          <cell r="C5365" t="str">
            <v>Morocco</v>
          </cell>
        </row>
        <row r="5366">
          <cell r="B5366">
            <v>0.36403738013977388</v>
          </cell>
          <cell r="C5366" t="str">
            <v>Morocco</v>
          </cell>
        </row>
        <row r="5367">
          <cell r="B5367">
            <v>0.37115913209976598</v>
          </cell>
          <cell r="C5367" t="str">
            <v>Morocco</v>
          </cell>
        </row>
        <row r="5368">
          <cell r="B5368">
            <v>0.37828088405975807</v>
          </cell>
          <cell r="C5368" t="str">
            <v>Morocco</v>
          </cell>
        </row>
        <row r="5369">
          <cell r="B5369">
            <v>0.38540263601975017</v>
          </cell>
          <cell r="C5369" t="str">
            <v>Morocco</v>
          </cell>
        </row>
        <row r="5370">
          <cell r="B5370">
            <v>0.39252438797974226</v>
          </cell>
          <cell r="C5370" t="str">
            <v>Morocco</v>
          </cell>
        </row>
        <row r="5371">
          <cell r="B5371">
            <v>0.39964613993973436</v>
          </cell>
          <cell r="C5371" t="str">
            <v>Morocco</v>
          </cell>
        </row>
        <row r="5372">
          <cell r="B5372">
            <v>0.40676789189972645</v>
          </cell>
          <cell r="C5372" t="str">
            <v>Morocco</v>
          </cell>
        </row>
        <row r="5373">
          <cell r="B5373">
            <v>0.41388964385971855</v>
          </cell>
          <cell r="C5373" t="str">
            <v>Morocco</v>
          </cell>
        </row>
        <row r="5374">
          <cell r="B5374">
            <v>0.42101139581971064</v>
          </cell>
          <cell r="C5374" t="str">
            <v>Morocco</v>
          </cell>
        </row>
        <row r="5375">
          <cell r="B5375">
            <v>0.42813314777970274</v>
          </cell>
          <cell r="C5375" t="str">
            <v>Morocco</v>
          </cell>
        </row>
        <row r="5376">
          <cell r="B5376">
            <v>0.435254899739695</v>
          </cell>
          <cell r="C5376" t="str">
            <v>Morocco</v>
          </cell>
        </row>
        <row r="5377">
          <cell r="B5377">
            <v>0.44243674981163122</v>
          </cell>
          <cell r="C5377" t="str">
            <v>Morocco</v>
          </cell>
        </row>
        <row r="5378">
          <cell r="B5378">
            <v>0.44961859988356745</v>
          </cell>
          <cell r="C5378" t="str">
            <v>Morocco</v>
          </cell>
        </row>
        <row r="5379">
          <cell r="B5379">
            <v>0.45680044995550367</v>
          </cell>
          <cell r="C5379" t="str">
            <v>Morocco</v>
          </cell>
        </row>
        <row r="5380">
          <cell r="B5380">
            <v>0.4639823000274399</v>
          </cell>
          <cell r="C5380" t="str">
            <v>Morocco</v>
          </cell>
        </row>
        <row r="5381">
          <cell r="B5381">
            <v>0.47116415009937612</v>
          </cell>
          <cell r="C5381" t="str">
            <v>Morocco</v>
          </cell>
        </row>
        <row r="5382">
          <cell r="B5382">
            <v>0.47834600017131235</v>
          </cell>
          <cell r="C5382" t="str">
            <v>Morocco</v>
          </cell>
        </row>
        <row r="5383">
          <cell r="B5383">
            <v>0.48552785024324857</v>
          </cell>
          <cell r="C5383" t="str">
            <v>Morocco</v>
          </cell>
        </row>
        <row r="5384">
          <cell r="B5384">
            <v>0.4927097003151848</v>
          </cell>
          <cell r="C5384" t="str">
            <v>Morocco</v>
          </cell>
        </row>
        <row r="5385">
          <cell r="B5385">
            <v>0.49989155038712102</v>
          </cell>
          <cell r="C5385" t="str">
            <v>Morocco</v>
          </cell>
        </row>
        <row r="5386">
          <cell r="B5386">
            <v>0.50707340045905702</v>
          </cell>
          <cell r="C5386" t="str">
            <v>Morocco</v>
          </cell>
        </row>
        <row r="5387">
          <cell r="B5387">
            <v>0.51614592042323859</v>
          </cell>
          <cell r="C5387" t="str">
            <v>Morocco</v>
          </cell>
        </row>
        <row r="5388">
          <cell r="B5388">
            <v>0.52521844038742016</v>
          </cell>
          <cell r="C5388" t="str">
            <v>Morocco</v>
          </cell>
        </row>
        <row r="5389">
          <cell r="B5389">
            <v>0.53429096035160173</v>
          </cell>
          <cell r="C5389" t="str">
            <v>Morocco</v>
          </cell>
        </row>
        <row r="5390">
          <cell r="B5390">
            <v>0.5433634803157833</v>
          </cell>
          <cell r="C5390" t="str">
            <v>Morocco</v>
          </cell>
        </row>
        <row r="5391">
          <cell r="B5391">
            <v>0.55243600027996476</v>
          </cell>
          <cell r="C5391" t="str">
            <v>Morocco</v>
          </cell>
        </row>
        <row r="5392">
          <cell r="B5392">
            <v>0.55810561704221129</v>
          </cell>
          <cell r="C5392" t="str">
            <v>Morocco</v>
          </cell>
        </row>
        <row r="5393">
          <cell r="B5393">
            <v>0.56377523380445782</v>
          </cell>
          <cell r="C5393" t="str">
            <v>Morocco</v>
          </cell>
        </row>
        <row r="5394">
          <cell r="B5394">
            <v>0.56944485056670435</v>
          </cell>
          <cell r="C5394" t="str">
            <v>Morocco</v>
          </cell>
        </row>
        <row r="5395">
          <cell r="B5395">
            <v>0.57511446732895077</v>
          </cell>
          <cell r="C5395" t="str">
            <v>Morocco</v>
          </cell>
        </row>
        <row r="5396">
          <cell r="B5396">
            <v>1177762975.5308399</v>
          </cell>
          <cell r="C5396" t="str">
            <v>Guatemala</v>
          </cell>
        </row>
        <row r="5397">
          <cell r="B5397">
            <v>0.39707969170403423</v>
          </cell>
          <cell r="C5397" t="str">
            <v>Guatemala</v>
          </cell>
        </row>
        <row r="5398">
          <cell r="B5398" t="str">
            <v>United States of America</v>
          </cell>
          <cell r="C5398" t="str">
            <v>Guatemala</v>
          </cell>
        </row>
        <row r="5399">
          <cell r="B5399">
            <v>1177762975.5308399</v>
          </cell>
          <cell r="C5399" t="str">
            <v>Guatemala</v>
          </cell>
        </row>
        <row r="5400">
          <cell r="B5400">
            <v>0.40726968284917486</v>
          </cell>
          <cell r="C5400" t="str">
            <v>Guatemala</v>
          </cell>
        </row>
        <row r="5401">
          <cell r="B5401">
            <v>0</v>
          </cell>
          <cell r="C5401" t="str">
            <v>Guatemala</v>
          </cell>
        </row>
        <row r="5402">
          <cell r="B5402">
            <v>0.41406301027926862</v>
          </cell>
          <cell r="C5402" t="str">
            <v>Guatemala</v>
          </cell>
        </row>
        <row r="5403">
          <cell r="B5403">
            <v>0.41745967399431549</v>
          </cell>
          <cell r="C5403" t="str">
            <v>Guatemala</v>
          </cell>
        </row>
        <row r="5404">
          <cell r="B5404">
            <v>0.42085633770936237</v>
          </cell>
          <cell r="C5404" t="str">
            <v>Guatemala</v>
          </cell>
        </row>
        <row r="5405">
          <cell r="B5405">
            <v>0.42425300142440925</v>
          </cell>
          <cell r="C5405" t="str">
            <v>Guatemala</v>
          </cell>
        </row>
        <row r="5406">
          <cell r="B5406">
            <v>0.42764966513945707</v>
          </cell>
          <cell r="C5406" t="str">
            <v>Guatemala</v>
          </cell>
        </row>
        <row r="5407">
          <cell r="B5407">
            <v>0.431046328854504</v>
          </cell>
          <cell r="C5407" t="str">
            <v>Guatemala</v>
          </cell>
        </row>
        <row r="5408">
          <cell r="B5408">
            <v>0.43444299256955093</v>
          </cell>
          <cell r="C5408" t="str">
            <v>Guatemala</v>
          </cell>
        </row>
        <row r="5409">
          <cell r="B5409">
            <v>0.43783965628459787</v>
          </cell>
          <cell r="C5409" t="str">
            <v>Guatemala</v>
          </cell>
        </row>
        <row r="5410">
          <cell r="B5410">
            <v>0.4412363199996448</v>
          </cell>
          <cell r="C5410" t="str">
            <v>Guatemala</v>
          </cell>
        </row>
        <row r="5411">
          <cell r="B5411">
            <v>0.44463298371469173</v>
          </cell>
          <cell r="C5411" t="str">
            <v>Guatemala</v>
          </cell>
        </row>
        <row r="5412">
          <cell r="B5412">
            <v>0.44802964742973866</v>
          </cell>
          <cell r="C5412" t="str">
            <v>Guatemala</v>
          </cell>
        </row>
        <row r="5413">
          <cell r="B5413">
            <v>0.4514263111447856</v>
          </cell>
          <cell r="C5413" t="str">
            <v>Guatemala</v>
          </cell>
        </row>
        <row r="5414">
          <cell r="B5414">
            <v>0.45482297485983253</v>
          </cell>
          <cell r="C5414" t="str">
            <v>Guatemala</v>
          </cell>
        </row>
        <row r="5415">
          <cell r="B5415">
            <v>0.45821963857487946</v>
          </cell>
          <cell r="C5415" t="str">
            <v>Guatemala</v>
          </cell>
        </row>
        <row r="5416">
          <cell r="B5416">
            <v>0.46161630228992617</v>
          </cell>
          <cell r="C5416" t="str">
            <v>Guatemala</v>
          </cell>
        </row>
        <row r="5417">
          <cell r="B5417">
            <v>0.46798664162197823</v>
          </cell>
          <cell r="C5417" t="str">
            <v>Guatemala</v>
          </cell>
        </row>
        <row r="5418">
          <cell r="B5418">
            <v>0.47435698095403028</v>
          </cell>
          <cell r="C5418" t="str">
            <v>Guatemala</v>
          </cell>
        </row>
        <row r="5419">
          <cell r="B5419">
            <v>0.48072732028608234</v>
          </cell>
          <cell r="C5419" t="str">
            <v>Guatemala</v>
          </cell>
        </row>
        <row r="5420">
          <cell r="B5420">
            <v>0.48709765961813439</v>
          </cell>
          <cell r="C5420" t="str">
            <v>Guatemala</v>
          </cell>
        </row>
        <row r="5421">
          <cell r="B5421">
            <v>0.49346799895018645</v>
          </cell>
          <cell r="C5421" t="str">
            <v>Guatemala</v>
          </cell>
        </row>
        <row r="5422">
          <cell r="B5422">
            <v>0.4998383382822385</v>
          </cell>
          <cell r="C5422" t="str">
            <v>Guatemala</v>
          </cell>
        </row>
        <row r="5423">
          <cell r="B5423">
            <v>0.50620867761429056</v>
          </cell>
          <cell r="C5423" t="str">
            <v>Guatemala</v>
          </cell>
        </row>
        <row r="5424">
          <cell r="B5424">
            <v>0.51257901694634267</v>
          </cell>
          <cell r="C5424" t="str">
            <v>Guatemala</v>
          </cell>
        </row>
        <row r="5425">
          <cell r="B5425">
            <v>0.51894935627839478</v>
          </cell>
          <cell r="C5425" t="str">
            <v>Guatemala</v>
          </cell>
        </row>
        <row r="5426">
          <cell r="B5426">
            <v>0.52531969561044678</v>
          </cell>
          <cell r="C5426" t="str">
            <v>Guatemala</v>
          </cell>
        </row>
        <row r="5427">
          <cell r="B5427">
            <v>0.53022705786959312</v>
          </cell>
          <cell r="C5427" t="str">
            <v>Guatemala</v>
          </cell>
        </row>
        <row r="5428">
          <cell r="B5428">
            <v>0.53513442012873946</v>
          </cell>
          <cell r="C5428" t="str">
            <v>Guatemala</v>
          </cell>
        </row>
        <row r="5429">
          <cell r="B5429">
            <v>0.5400417823878858</v>
          </cell>
          <cell r="C5429" t="str">
            <v>Guatemala</v>
          </cell>
        </row>
        <row r="5430">
          <cell r="B5430">
            <v>0.54494914464703215</v>
          </cell>
          <cell r="C5430" t="str">
            <v>Guatemala</v>
          </cell>
        </row>
        <row r="5431">
          <cell r="B5431">
            <v>0.54985650690617849</v>
          </cell>
          <cell r="C5431" t="str">
            <v>Guatemala</v>
          </cell>
        </row>
        <row r="5432">
          <cell r="B5432">
            <v>0.55476343551109297</v>
          </cell>
          <cell r="C5432" t="str">
            <v>Guatemala</v>
          </cell>
        </row>
        <row r="5433">
          <cell r="B5433">
            <v>0.55967036411600746</v>
          </cell>
          <cell r="C5433" t="str">
            <v>Guatemala</v>
          </cell>
        </row>
        <row r="5434">
          <cell r="B5434">
            <v>0.56457729272092194</v>
          </cell>
          <cell r="C5434" t="str">
            <v>Guatemala</v>
          </cell>
        </row>
        <row r="5435">
          <cell r="B5435">
            <v>0.56948422132583654</v>
          </cell>
          <cell r="C5435" t="str">
            <v>Guatemala</v>
          </cell>
        </row>
        <row r="5436">
          <cell r="B5436">
            <v>33575700.892823599</v>
          </cell>
          <cell r="C5436" t="str">
            <v>Iraq</v>
          </cell>
        </row>
        <row r="5437">
          <cell r="B5437" t="e">
            <v>#VALUE!</v>
          </cell>
          <cell r="C5437" t="str">
            <v>Iraq</v>
          </cell>
        </row>
        <row r="5438">
          <cell r="B5438" t="str">
            <v>Uruguay</v>
          </cell>
          <cell r="C5438" t="str">
            <v>Iraq</v>
          </cell>
        </row>
        <row r="5439">
          <cell r="B5439">
            <v>33575700.892823599</v>
          </cell>
          <cell r="C5439" t="str">
            <v>Iraq</v>
          </cell>
        </row>
        <row r="5440">
          <cell r="B5440" t="e">
            <v>#VALUE!</v>
          </cell>
          <cell r="C5440" t="str">
            <v>Iraq</v>
          </cell>
        </row>
        <row r="5441">
          <cell r="B5441">
            <v>0</v>
          </cell>
          <cell r="C5441" t="str">
            <v>Iraq</v>
          </cell>
        </row>
        <row r="5442">
          <cell r="B5442" t="e">
            <v>#VALUE!</v>
          </cell>
          <cell r="C5442" t="str">
            <v>Iraq</v>
          </cell>
        </row>
        <row r="5443">
          <cell r="B5443" t="e">
            <v>#VALUE!</v>
          </cell>
          <cell r="C5443" t="str">
            <v>Iraq</v>
          </cell>
        </row>
        <row r="5444">
          <cell r="B5444" t="e">
            <v>#VALUE!</v>
          </cell>
          <cell r="C5444" t="str">
            <v>Iraq</v>
          </cell>
        </row>
        <row r="5445">
          <cell r="B5445" t="e">
            <v>#VALUE!</v>
          </cell>
          <cell r="C5445" t="str">
            <v>Iraq</v>
          </cell>
        </row>
        <row r="5446">
          <cell r="B5446" t="str">
            <v>..</v>
          </cell>
          <cell r="C5446" t="str">
            <v>Iraq</v>
          </cell>
        </row>
        <row r="5447">
          <cell r="B5447" t="e">
            <v>#VALUE!</v>
          </cell>
          <cell r="C5447" t="str">
            <v>Iraq</v>
          </cell>
        </row>
        <row r="5448">
          <cell r="B5448" t="e">
            <v>#VALUE!</v>
          </cell>
          <cell r="C5448" t="str">
            <v>Iraq</v>
          </cell>
        </row>
        <row r="5449">
          <cell r="B5449" t="e">
            <v>#VALUE!</v>
          </cell>
          <cell r="C5449" t="str">
            <v>Iraq</v>
          </cell>
        </row>
        <row r="5450">
          <cell r="B5450" t="e">
            <v>#VALUE!</v>
          </cell>
          <cell r="C5450" t="str">
            <v>Iraq</v>
          </cell>
        </row>
        <row r="5451">
          <cell r="B5451" t="e">
            <v>#VALUE!</v>
          </cell>
          <cell r="C5451" t="str">
            <v>Iraq</v>
          </cell>
        </row>
        <row r="5452">
          <cell r="B5452" t="e">
            <v>#VALUE!</v>
          </cell>
          <cell r="C5452" t="str">
            <v>Iraq</v>
          </cell>
        </row>
        <row r="5453">
          <cell r="B5453" t="e">
            <v>#VALUE!</v>
          </cell>
          <cell r="C5453" t="str">
            <v>Iraq</v>
          </cell>
        </row>
        <row r="5454">
          <cell r="B5454" t="e">
            <v>#VALUE!</v>
          </cell>
          <cell r="C5454" t="str">
            <v>Iraq</v>
          </cell>
        </row>
        <row r="5455">
          <cell r="B5455" t="e">
            <v>#VALUE!</v>
          </cell>
          <cell r="C5455" t="str">
            <v>Iraq</v>
          </cell>
        </row>
        <row r="5456">
          <cell r="B5456" t="str">
            <v>..</v>
          </cell>
          <cell r="C5456" t="str">
            <v>Iraq</v>
          </cell>
        </row>
        <row r="5457">
          <cell r="B5457" t="e">
            <v>#VALUE!</v>
          </cell>
          <cell r="C5457" t="str">
            <v>Iraq</v>
          </cell>
        </row>
        <row r="5458">
          <cell r="B5458" t="e">
            <v>#VALUE!</v>
          </cell>
          <cell r="C5458" t="str">
            <v>Iraq</v>
          </cell>
        </row>
        <row r="5459">
          <cell r="B5459" t="e">
            <v>#VALUE!</v>
          </cell>
          <cell r="C5459" t="str">
            <v>Iraq</v>
          </cell>
        </row>
        <row r="5460">
          <cell r="B5460" t="e">
            <v>#VALUE!</v>
          </cell>
          <cell r="C5460" t="str">
            <v>Iraq</v>
          </cell>
        </row>
        <row r="5461">
          <cell r="B5461" t="e">
            <v>#VALUE!</v>
          </cell>
          <cell r="C5461" t="str">
            <v>Iraq</v>
          </cell>
        </row>
        <row r="5462">
          <cell r="B5462" t="e">
            <v>#VALUE!</v>
          </cell>
          <cell r="C5462" t="str">
            <v>Iraq</v>
          </cell>
        </row>
        <row r="5463">
          <cell r="B5463" t="e">
            <v>#VALUE!</v>
          </cell>
          <cell r="C5463" t="str">
            <v>Iraq</v>
          </cell>
        </row>
        <row r="5464">
          <cell r="B5464" t="e">
            <v>#VALUE!</v>
          </cell>
          <cell r="C5464" t="str">
            <v>Iraq</v>
          </cell>
        </row>
        <row r="5465">
          <cell r="B5465" t="e">
            <v>#VALUE!</v>
          </cell>
          <cell r="C5465" t="str">
            <v>Iraq</v>
          </cell>
        </row>
        <row r="5466">
          <cell r="B5466" t="str">
            <v>..</v>
          </cell>
          <cell r="C5466" t="str">
            <v>Iraq</v>
          </cell>
        </row>
        <row r="5467">
          <cell r="B5467" t="e">
            <v>#VALUE!</v>
          </cell>
          <cell r="C5467" t="str">
            <v>Iraq</v>
          </cell>
        </row>
        <row r="5468">
          <cell r="B5468" t="e">
            <v>#VALUE!</v>
          </cell>
          <cell r="C5468" t="str">
            <v>Iraq</v>
          </cell>
        </row>
        <row r="5469">
          <cell r="B5469" t="e">
            <v>#VALUE!</v>
          </cell>
          <cell r="C5469" t="str">
            <v>Iraq</v>
          </cell>
        </row>
        <row r="5470">
          <cell r="B5470" t="e">
            <v>#VALUE!</v>
          </cell>
          <cell r="C5470" t="str">
            <v>Iraq</v>
          </cell>
        </row>
        <row r="5471">
          <cell r="B5471">
            <v>0.55162729607491434</v>
          </cell>
          <cell r="C5471" t="str">
            <v>Iraq</v>
          </cell>
        </row>
        <row r="5472">
          <cell r="B5472">
            <v>0.55505161047548446</v>
          </cell>
          <cell r="C5472" t="str">
            <v>Iraq</v>
          </cell>
        </row>
        <row r="5473">
          <cell r="B5473">
            <v>0.55847592487605457</v>
          </cell>
          <cell r="C5473" t="str">
            <v>Iraq</v>
          </cell>
        </row>
        <row r="5474">
          <cell r="B5474">
            <v>0.56190023927662469</v>
          </cell>
          <cell r="C5474" t="str">
            <v>Iraq</v>
          </cell>
        </row>
        <row r="5475">
          <cell r="B5475">
            <v>0.56532455367719492</v>
          </cell>
          <cell r="C5475" t="str">
            <v>Iraq</v>
          </cell>
        </row>
        <row r="5476">
          <cell r="B5476">
            <v>24303517.5125864</v>
          </cell>
          <cell r="C5476" t="str">
            <v>Cape Verde</v>
          </cell>
        </row>
        <row r="5477">
          <cell r="B5477" t="e">
            <v>#VALUE!</v>
          </cell>
          <cell r="C5477" t="str">
            <v>Cape Verde</v>
          </cell>
        </row>
        <row r="5478">
          <cell r="B5478" t="str">
            <v>Uzbekistan</v>
          </cell>
          <cell r="C5478" t="str">
            <v>Cape Verde</v>
          </cell>
        </row>
        <row r="5479">
          <cell r="B5479">
            <v>24303517.5125864</v>
          </cell>
          <cell r="C5479" t="str">
            <v>Cape Verde</v>
          </cell>
        </row>
        <row r="5480">
          <cell r="B5480" t="e">
            <v>#VALUE!</v>
          </cell>
          <cell r="C5480" t="str">
            <v>Cape Verde</v>
          </cell>
        </row>
        <row r="5481">
          <cell r="B5481">
            <v>0</v>
          </cell>
          <cell r="C5481" t="str">
            <v>Cape Verde</v>
          </cell>
        </row>
        <row r="5482">
          <cell r="B5482" t="e">
            <v>#VALUE!</v>
          </cell>
          <cell r="C5482" t="str">
            <v>Cape Verde</v>
          </cell>
        </row>
        <row r="5483">
          <cell r="B5483" t="e">
            <v>#VALUE!</v>
          </cell>
          <cell r="C5483" t="str">
            <v>Cape Verde</v>
          </cell>
        </row>
        <row r="5484">
          <cell r="B5484" t="e">
            <v>#VALUE!</v>
          </cell>
          <cell r="C5484" t="str">
            <v>Cape Verde</v>
          </cell>
        </row>
        <row r="5485">
          <cell r="B5485" t="e">
            <v>#VALUE!</v>
          </cell>
          <cell r="C5485" t="str">
            <v>Cape Verde</v>
          </cell>
        </row>
        <row r="5486">
          <cell r="B5486" t="str">
            <v>..</v>
          </cell>
          <cell r="C5486" t="str">
            <v>Cape Verde</v>
          </cell>
        </row>
        <row r="5487">
          <cell r="B5487" t="e">
            <v>#VALUE!</v>
          </cell>
          <cell r="C5487" t="str">
            <v>Cape Verde</v>
          </cell>
        </row>
        <row r="5488">
          <cell r="B5488" t="e">
            <v>#VALUE!</v>
          </cell>
          <cell r="C5488" t="str">
            <v>Cape Verde</v>
          </cell>
        </row>
        <row r="5489">
          <cell r="B5489" t="e">
            <v>#VALUE!</v>
          </cell>
          <cell r="C5489" t="str">
            <v>Cape Verde</v>
          </cell>
        </row>
        <row r="5490">
          <cell r="B5490" t="e">
            <v>#VALUE!</v>
          </cell>
          <cell r="C5490" t="str">
            <v>Cape Verde</v>
          </cell>
        </row>
        <row r="5491">
          <cell r="B5491" t="e">
            <v>#VALUE!</v>
          </cell>
          <cell r="C5491" t="str">
            <v>Cape Verde</v>
          </cell>
        </row>
        <row r="5492">
          <cell r="B5492" t="e">
            <v>#VALUE!</v>
          </cell>
          <cell r="C5492" t="str">
            <v>Cape Verde</v>
          </cell>
        </row>
        <row r="5493">
          <cell r="B5493" t="e">
            <v>#VALUE!</v>
          </cell>
          <cell r="C5493" t="str">
            <v>Cape Verde</v>
          </cell>
        </row>
        <row r="5494">
          <cell r="B5494" t="e">
            <v>#VALUE!</v>
          </cell>
          <cell r="C5494" t="str">
            <v>Cape Verde</v>
          </cell>
        </row>
        <row r="5495">
          <cell r="B5495" t="e">
            <v>#VALUE!</v>
          </cell>
          <cell r="C5495" t="str">
            <v>Cape Verde</v>
          </cell>
        </row>
        <row r="5496">
          <cell r="B5496" t="str">
            <v>..</v>
          </cell>
          <cell r="C5496" t="str">
            <v>Cape Verde</v>
          </cell>
        </row>
        <row r="5497">
          <cell r="B5497" t="e">
            <v>#VALUE!</v>
          </cell>
          <cell r="C5497" t="str">
            <v>Cape Verde</v>
          </cell>
        </row>
        <row r="5498">
          <cell r="B5498" t="e">
            <v>#VALUE!</v>
          </cell>
          <cell r="C5498" t="str">
            <v>Cape Verde</v>
          </cell>
        </row>
        <row r="5499">
          <cell r="B5499" t="e">
            <v>#VALUE!</v>
          </cell>
          <cell r="C5499" t="str">
            <v>Cape Verde</v>
          </cell>
        </row>
        <row r="5500">
          <cell r="B5500" t="e">
            <v>#VALUE!</v>
          </cell>
          <cell r="C5500" t="str">
            <v>Cape Verde</v>
          </cell>
        </row>
        <row r="5501">
          <cell r="B5501" t="e">
            <v>#VALUE!</v>
          </cell>
          <cell r="C5501" t="str">
            <v>Cape Verde</v>
          </cell>
        </row>
        <row r="5502">
          <cell r="B5502" t="e">
            <v>#VALUE!</v>
          </cell>
          <cell r="C5502" t="str">
            <v>Cape Verde</v>
          </cell>
        </row>
        <row r="5503">
          <cell r="B5503" t="e">
            <v>#VALUE!</v>
          </cell>
          <cell r="C5503" t="str">
            <v>Cape Verde</v>
          </cell>
        </row>
        <row r="5504">
          <cell r="B5504" t="e">
            <v>#VALUE!</v>
          </cell>
          <cell r="C5504" t="str">
            <v>Cape Verde</v>
          </cell>
        </row>
        <row r="5505">
          <cell r="B5505" t="e">
            <v>#VALUE!</v>
          </cell>
          <cell r="C5505" t="str">
            <v>Cape Verde</v>
          </cell>
        </row>
        <row r="5506">
          <cell r="B5506">
            <v>0.52321257186988868</v>
          </cell>
          <cell r="C5506" t="str">
            <v>Cape Verde</v>
          </cell>
        </row>
        <row r="5507">
          <cell r="B5507">
            <v>0.52724111235441717</v>
          </cell>
          <cell r="C5507" t="str">
            <v>Cape Verde</v>
          </cell>
        </row>
        <row r="5508">
          <cell r="B5508">
            <v>0.53126965283894567</v>
          </cell>
          <cell r="C5508" t="str">
            <v>Cape Verde</v>
          </cell>
        </row>
        <row r="5509">
          <cell r="B5509">
            <v>0.53529819332347417</v>
          </cell>
          <cell r="C5509" t="str">
            <v>Cape Verde</v>
          </cell>
        </row>
        <row r="5510">
          <cell r="B5510">
            <v>0.53932673380800267</v>
          </cell>
          <cell r="C5510" t="str">
            <v>Cape Verde</v>
          </cell>
        </row>
        <row r="5511">
          <cell r="B5511">
            <v>0.54335527429253117</v>
          </cell>
          <cell r="C5511" t="str">
            <v>Cape Verde</v>
          </cell>
        </row>
        <row r="5512">
          <cell r="B5512">
            <v>0.54851666058640847</v>
          </cell>
          <cell r="C5512" t="str">
            <v>Cape Verde</v>
          </cell>
        </row>
        <row r="5513">
          <cell r="B5513">
            <v>0.55367804688028577</v>
          </cell>
          <cell r="C5513" t="str">
            <v>Cape Verde</v>
          </cell>
        </row>
        <row r="5514">
          <cell r="B5514">
            <v>0.55883943317416307</v>
          </cell>
          <cell r="C5514" t="str">
            <v>Cape Verde</v>
          </cell>
        </row>
        <row r="5515">
          <cell r="B5515">
            <v>0.56400081946804048</v>
          </cell>
          <cell r="C5515" t="str">
            <v>Cape Verde</v>
          </cell>
        </row>
        <row r="5516">
          <cell r="B5516">
            <v>84309750.433202803</v>
          </cell>
          <cell r="C5516" t="str">
            <v>India</v>
          </cell>
        </row>
        <row r="5517">
          <cell r="B5517">
            <v>0.28346790836238078</v>
          </cell>
          <cell r="C5517" t="str">
            <v>India</v>
          </cell>
        </row>
        <row r="5518">
          <cell r="B5518" t="str">
            <v>Venezuela, Bolivarian Republic of</v>
          </cell>
          <cell r="C5518" t="str">
            <v>India</v>
          </cell>
        </row>
        <row r="5519">
          <cell r="B5519">
            <v>84309750.433202803</v>
          </cell>
          <cell r="C5519" t="str">
            <v>India</v>
          </cell>
        </row>
        <row r="5520">
          <cell r="B5520">
            <v>0.30349660640894882</v>
          </cell>
          <cell r="C5520" t="str">
            <v>India</v>
          </cell>
        </row>
        <row r="5521">
          <cell r="B5521">
            <v>0</v>
          </cell>
          <cell r="C5521" t="str">
            <v>India</v>
          </cell>
        </row>
        <row r="5522">
          <cell r="B5522">
            <v>0.31684907177332811</v>
          </cell>
          <cell r="C5522" t="str">
            <v>India</v>
          </cell>
        </row>
        <row r="5523">
          <cell r="B5523">
            <v>0.32352530445551864</v>
          </cell>
          <cell r="C5523" t="str">
            <v>India</v>
          </cell>
        </row>
        <row r="5524">
          <cell r="B5524">
            <v>0.33020153713770739</v>
          </cell>
          <cell r="C5524" t="str">
            <v>India</v>
          </cell>
        </row>
        <row r="5525">
          <cell r="B5525">
            <v>0.33687776981989792</v>
          </cell>
          <cell r="C5525" t="str">
            <v>India</v>
          </cell>
        </row>
        <row r="5526">
          <cell r="B5526">
            <v>0.34355400250208629</v>
          </cell>
          <cell r="C5526" t="str">
            <v>India</v>
          </cell>
        </row>
        <row r="5527">
          <cell r="B5527">
            <v>0.35023023518427587</v>
          </cell>
          <cell r="C5527" t="str">
            <v>India</v>
          </cell>
        </row>
        <row r="5528">
          <cell r="B5528">
            <v>0.35690646786646546</v>
          </cell>
          <cell r="C5528" t="str">
            <v>India</v>
          </cell>
        </row>
        <row r="5529">
          <cell r="B5529">
            <v>0.36358270054865505</v>
          </cell>
          <cell r="C5529" t="str">
            <v>India</v>
          </cell>
        </row>
        <row r="5530">
          <cell r="B5530">
            <v>0.37025893323084463</v>
          </cell>
          <cell r="C5530" t="str">
            <v>India</v>
          </cell>
        </row>
        <row r="5531">
          <cell r="B5531">
            <v>0.37693516591303422</v>
          </cell>
          <cell r="C5531" t="str">
            <v>India</v>
          </cell>
        </row>
        <row r="5532">
          <cell r="B5532">
            <v>0.38361139859522381</v>
          </cell>
          <cell r="C5532" t="str">
            <v>India</v>
          </cell>
        </row>
        <row r="5533">
          <cell r="B5533">
            <v>0.39028763127741339</v>
          </cell>
          <cell r="C5533" t="str">
            <v>India</v>
          </cell>
        </row>
        <row r="5534">
          <cell r="B5534">
            <v>0.39696386395960298</v>
          </cell>
          <cell r="C5534" t="str">
            <v>India</v>
          </cell>
        </row>
        <row r="5535">
          <cell r="B5535">
            <v>0.40364009664179257</v>
          </cell>
          <cell r="C5535" t="str">
            <v>India</v>
          </cell>
        </row>
        <row r="5536">
          <cell r="B5536">
            <v>0.41031632932398221</v>
          </cell>
          <cell r="C5536" t="str">
            <v>India</v>
          </cell>
        </row>
        <row r="5537">
          <cell r="B5537">
            <v>0.4154026890406749</v>
          </cell>
          <cell r="C5537" t="str">
            <v>India</v>
          </cell>
        </row>
        <row r="5538">
          <cell r="B5538">
            <v>0.42048904875736759</v>
          </cell>
          <cell r="C5538" t="str">
            <v>India</v>
          </cell>
        </row>
        <row r="5539">
          <cell r="B5539">
            <v>0.42557540847406028</v>
          </cell>
          <cell r="C5539" t="str">
            <v>India</v>
          </cell>
        </row>
        <row r="5540">
          <cell r="B5540">
            <v>0.43066176819075297</v>
          </cell>
          <cell r="C5540" t="str">
            <v>India</v>
          </cell>
        </row>
        <row r="5541">
          <cell r="B5541">
            <v>0.43574812790744566</v>
          </cell>
          <cell r="C5541" t="str">
            <v>India</v>
          </cell>
        </row>
        <row r="5542">
          <cell r="B5542">
            <v>0.44083448762413835</v>
          </cell>
          <cell r="C5542" t="str">
            <v>India</v>
          </cell>
        </row>
        <row r="5543">
          <cell r="B5543">
            <v>0.44592084734083104</v>
          </cell>
          <cell r="C5543" t="str">
            <v>India</v>
          </cell>
        </row>
        <row r="5544">
          <cell r="B5544">
            <v>0.45100720705752373</v>
          </cell>
          <cell r="C5544" t="str">
            <v>India</v>
          </cell>
        </row>
        <row r="5545">
          <cell r="B5545">
            <v>0.45609356677421642</v>
          </cell>
          <cell r="C5545" t="str">
            <v>India</v>
          </cell>
        </row>
        <row r="5546">
          <cell r="B5546">
            <v>0.46117992649090916</v>
          </cell>
          <cell r="C5546" t="str">
            <v>India</v>
          </cell>
        </row>
        <row r="5547">
          <cell r="B5547">
            <v>0.46979482613704893</v>
          </cell>
          <cell r="C5547" t="str">
            <v>India</v>
          </cell>
        </row>
        <row r="5548">
          <cell r="B5548">
            <v>0.47840972578318869</v>
          </cell>
          <cell r="C5548" t="str">
            <v>India</v>
          </cell>
        </row>
        <row r="5549">
          <cell r="B5549">
            <v>0.48702462542932845</v>
          </cell>
          <cell r="C5549" t="str">
            <v>India</v>
          </cell>
        </row>
        <row r="5550">
          <cell r="B5550">
            <v>0.49563952507546821</v>
          </cell>
          <cell r="C5550" t="str">
            <v>India</v>
          </cell>
        </row>
        <row r="5551">
          <cell r="B5551">
            <v>0.50425442472160786</v>
          </cell>
          <cell r="C5551" t="str">
            <v>India</v>
          </cell>
        </row>
        <row r="5552">
          <cell r="B5552">
            <v>0.51186043027288419</v>
          </cell>
          <cell r="C5552" t="str">
            <v>India</v>
          </cell>
        </row>
        <row r="5553">
          <cell r="B5553">
            <v>0.51946643582416052</v>
          </cell>
          <cell r="C5553" t="str">
            <v>India</v>
          </cell>
        </row>
        <row r="5554">
          <cell r="B5554">
            <v>0.52707244137543685</v>
          </cell>
          <cell r="C5554" t="str">
            <v>India</v>
          </cell>
        </row>
        <row r="5555">
          <cell r="B5555">
            <v>0.5346784469267134</v>
          </cell>
          <cell r="C5555" t="str">
            <v>India</v>
          </cell>
        </row>
        <row r="5556">
          <cell r="B5556">
            <v>94043641.209282607</v>
          </cell>
          <cell r="C5556" t="str">
            <v>Ghana</v>
          </cell>
        </row>
        <row r="5557">
          <cell r="B5557">
            <v>0.35576332323187199</v>
          </cell>
          <cell r="C5557" t="str">
            <v>Ghana</v>
          </cell>
        </row>
        <row r="5558">
          <cell r="B5558" t="str">
            <v>Viet Nam</v>
          </cell>
          <cell r="C5558" t="str">
            <v>Ghana</v>
          </cell>
        </row>
        <row r="5559">
          <cell r="B5559">
            <v>94043641.209282607</v>
          </cell>
          <cell r="C5559" t="str">
            <v>Ghana</v>
          </cell>
        </row>
        <row r="5560">
          <cell r="B5560">
            <v>0.36566763643284972</v>
          </cell>
          <cell r="C5560" t="str">
            <v>Ghana</v>
          </cell>
        </row>
        <row r="5561">
          <cell r="B5561">
            <v>0</v>
          </cell>
          <cell r="C5561" t="str">
            <v>Ghana</v>
          </cell>
        </row>
        <row r="5562">
          <cell r="B5562">
            <v>0.3722705119001688</v>
          </cell>
          <cell r="C5562" t="str">
            <v>Ghana</v>
          </cell>
        </row>
        <row r="5563">
          <cell r="B5563">
            <v>0.37557194963382834</v>
          </cell>
          <cell r="C5563" t="str">
            <v>Ghana</v>
          </cell>
        </row>
        <row r="5564">
          <cell r="B5564">
            <v>0.37887338736748788</v>
          </cell>
          <cell r="C5564" t="str">
            <v>Ghana</v>
          </cell>
        </row>
        <row r="5565">
          <cell r="B5565">
            <v>0.38217482510114653</v>
          </cell>
          <cell r="C5565" t="str">
            <v>Ghana</v>
          </cell>
        </row>
        <row r="5566">
          <cell r="B5566">
            <v>0.38547626283480629</v>
          </cell>
          <cell r="C5566" t="str">
            <v>Ghana</v>
          </cell>
        </row>
        <row r="5567">
          <cell r="B5567">
            <v>0.38877770056846567</v>
          </cell>
          <cell r="C5567" t="str">
            <v>Ghana</v>
          </cell>
        </row>
        <row r="5568">
          <cell r="B5568">
            <v>0.39207913830212504</v>
          </cell>
          <cell r="C5568" t="str">
            <v>Ghana</v>
          </cell>
        </row>
        <row r="5569">
          <cell r="B5569">
            <v>0.39538057603578441</v>
          </cell>
          <cell r="C5569" t="str">
            <v>Ghana</v>
          </cell>
        </row>
        <row r="5570">
          <cell r="B5570">
            <v>0.39868201376944379</v>
          </cell>
          <cell r="C5570" t="str">
            <v>Ghana</v>
          </cell>
        </row>
        <row r="5571">
          <cell r="B5571">
            <v>0.40198345150310316</v>
          </cell>
          <cell r="C5571" t="str">
            <v>Ghana</v>
          </cell>
        </row>
        <row r="5572">
          <cell r="B5572">
            <v>0.40528488923676254</v>
          </cell>
          <cell r="C5572" t="str">
            <v>Ghana</v>
          </cell>
        </row>
        <row r="5573">
          <cell r="B5573">
            <v>0.40858632697042191</v>
          </cell>
          <cell r="C5573" t="str">
            <v>Ghana</v>
          </cell>
        </row>
        <row r="5574">
          <cell r="B5574">
            <v>0.41188776470408128</v>
          </cell>
          <cell r="C5574" t="str">
            <v>Ghana</v>
          </cell>
        </row>
        <row r="5575">
          <cell r="B5575">
            <v>0.41518920243774066</v>
          </cell>
          <cell r="C5575" t="str">
            <v>Ghana</v>
          </cell>
        </row>
        <row r="5576">
          <cell r="B5576">
            <v>0.4184906401714002</v>
          </cell>
          <cell r="C5576" t="str">
            <v>Ghana</v>
          </cell>
        </row>
        <row r="5577">
          <cell r="B5577">
            <v>0.4217893423410376</v>
          </cell>
          <cell r="C5577" t="str">
            <v>Ghana</v>
          </cell>
        </row>
        <row r="5578">
          <cell r="B5578">
            <v>0.425088044510675</v>
          </cell>
          <cell r="C5578" t="str">
            <v>Ghana</v>
          </cell>
        </row>
        <row r="5579">
          <cell r="B5579">
            <v>0.4283867466803124</v>
          </cell>
          <cell r="C5579" t="str">
            <v>Ghana</v>
          </cell>
        </row>
        <row r="5580">
          <cell r="B5580">
            <v>0.4316854488499498</v>
          </cell>
          <cell r="C5580" t="str">
            <v>Ghana</v>
          </cell>
        </row>
        <row r="5581">
          <cell r="B5581">
            <v>0.43498415101958721</v>
          </cell>
          <cell r="C5581" t="str">
            <v>Ghana</v>
          </cell>
        </row>
        <row r="5582">
          <cell r="B5582">
            <v>0.43828285318922461</v>
          </cell>
          <cell r="C5582" t="str">
            <v>Ghana</v>
          </cell>
        </row>
        <row r="5583">
          <cell r="B5583">
            <v>0.44158155535886201</v>
          </cell>
          <cell r="C5583" t="str">
            <v>Ghana</v>
          </cell>
        </row>
        <row r="5584">
          <cell r="B5584">
            <v>0.44488025752849941</v>
          </cell>
          <cell r="C5584" t="str">
            <v>Ghana</v>
          </cell>
        </row>
        <row r="5585">
          <cell r="B5585">
            <v>0.44817895969813681</v>
          </cell>
          <cell r="C5585" t="str">
            <v>Ghana</v>
          </cell>
        </row>
        <row r="5586">
          <cell r="B5586">
            <v>0.45147766186777427</v>
          </cell>
          <cell r="C5586" t="str">
            <v>Ghana</v>
          </cell>
        </row>
        <row r="5587">
          <cell r="B5587">
            <v>0.45803439285022307</v>
          </cell>
          <cell r="C5587" t="str">
            <v>Ghana</v>
          </cell>
        </row>
        <row r="5588">
          <cell r="B5588">
            <v>0.46459112383267187</v>
          </cell>
          <cell r="C5588" t="str">
            <v>Ghana</v>
          </cell>
        </row>
        <row r="5589">
          <cell r="B5589">
            <v>0.47114785481512067</v>
          </cell>
          <cell r="C5589" t="str">
            <v>Ghana</v>
          </cell>
        </row>
        <row r="5590">
          <cell r="B5590">
            <v>0.47770458579756947</v>
          </cell>
          <cell r="C5590" t="str">
            <v>Ghana</v>
          </cell>
        </row>
        <row r="5591">
          <cell r="B5591">
            <v>0.48426131678001816</v>
          </cell>
          <cell r="C5591" t="str">
            <v>Ghana</v>
          </cell>
        </row>
        <row r="5592">
          <cell r="B5592">
            <v>0.49507034785177623</v>
          </cell>
          <cell r="C5592" t="str">
            <v>Ghana</v>
          </cell>
        </row>
        <row r="5593">
          <cell r="B5593">
            <v>0.5058793789235343</v>
          </cell>
          <cell r="C5593" t="str">
            <v>Ghana</v>
          </cell>
        </row>
        <row r="5594">
          <cell r="B5594">
            <v>0.51668840999529242</v>
          </cell>
          <cell r="C5594" t="str">
            <v>Ghana</v>
          </cell>
        </row>
        <row r="5595">
          <cell r="B5595">
            <v>0.52749744106705043</v>
          </cell>
          <cell r="C5595" t="str">
            <v>Ghana</v>
          </cell>
        </row>
        <row r="5596">
          <cell r="B5596">
            <v>13492695.2639597</v>
          </cell>
          <cell r="C5596" t="str">
            <v>Equatorial Guinea</v>
          </cell>
        </row>
        <row r="5597">
          <cell r="B5597" t="e">
            <v>#VALUE!</v>
          </cell>
          <cell r="C5597" t="str">
            <v>Equatorial Guinea</v>
          </cell>
        </row>
        <row r="5598">
          <cell r="B5598" t="str">
            <v>Yemen</v>
          </cell>
          <cell r="C5598" t="str">
            <v>Equatorial Guinea</v>
          </cell>
        </row>
        <row r="5599">
          <cell r="B5599">
            <v>13492695.2639597</v>
          </cell>
          <cell r="C5599" t="str">
            <v>Equatorial Guinea</v>
          </cell>
        </row>
        <row r="5600">
          <cell r="B5600" t="e">
            <v>#VALUE!</v>
          </cell>
          <cell r="C5600" t="str">
            <v>Equatorial Guinea</v>
          </cell>
        </row>
        <row r="5601">
          <cell r="B5601">
            <v>0</v>
          </cell>
          <cell r="C5601" t="str">
            <v>Equatorial Guinea</v>
          </cell>
        </row>
        <row r="5602">
          <cell r="B5602" t="e">
            <v>#VALUE!</v>
          </cell>
          <cell r="C5602" t="str">
            <v>Equatorial Guinea</v>
          </cell>
        </row>
        <row r="5603">
          <cell r="B5603" t="e">
            <v>#VALUE!</v>
          </cell>
          <cell r="C5603" t="str">
            <v>Equatorial Guinea</v>
          </cell>
        </row>
        <row r="5604">
          <cell r="B5604" t="e">
            <v>#VALUE!</v>
          </cell>
          <cell r="C5604" t="str">
            <v>Equatorial Guinea</v>
          </cell>
        </row>
        <row r="5605">
          <cell r="B5605" t="e">
            <v>#VALUE!</v>
          </cell>
          <cell r="C5605" t="str">
            <v>Equatorial Guinea</v>
          </cell>
        </row>
        <row r="5606">
          <cell r="B5606" t="str">
            <v>..</v>
          </cell>
          <cell r="C5606" t="str">
            <v>Equatorial Guinea</v>
          </cell>
        </row>
        <row r="5607">
          <cell r="B5607" t="e">
            <v>#VALUE!</v>
          </cell>
          <cell r="C5607" t="str">
            <v>Equatorial Guinea</v>
          </cell>
        </row>
        <row r="5608">
          <cell r="B5608" t="e">
            <v>#VALUE!</v>
          </cell>
          <cell r="C5608" t="str">
            <v>Equatorial Guinea</v>
          </cell>
        </row>
        <row r="5609">
          <cell r="B5609" t="e">
            <v>#VALUE!</v>
          </cell>
          <cell r="C5609" t="str">
            <v>Equatorial Guinea</v>
          </cell>
        </row>
        <row r="5610">
          <cell r="B5610" t="e">
            <v>#VALUE!</v>
          </cell>
          <cell r="C5610" t="str">
            <v>Equatorial Guinea</v>
          </cell>
        </row>
        <row r="5611">
          <cell r="B5611" t="e">
            <v>#VALUE!</v>
          </cell>
          <cell r="C5611" t="str">
            <v>Equatorial Guinea</v>
          </cell>
        </row>
        <row r="5612">
          <cell r="B5612" t="e">
            <v>#VALUE!</v>
          </cell>
          <cell r="C5612" t="str">
            <v>Equatorial Guinea</v>
          </cell>
        </row>
        <row r="5613">
          <cell r="B5613" t="e">
            <v>#VALUE!</v>
          </cell>
          <cell r="C5613" t="str">
            <v>Equatorial Guinea</v>
          </cell>
        </row>
        <row r="5614">
          <cell r="B5614" t="e">
            <v>#VALUE!</v>
          </cell>
          <cell r="C5614" t="str">
            <v>Equatorial Guinea</v>
          </cell>
        </row>
        <row r="5615">
          <cell r="B5615" t="e">
            <v>#VALUE!</v>
          </cell>
          <cell r="C5615" t="str">
            <v>Equatorial Guinea</v>
          </cell>
        </row>
        <row r="5616">
          <cell r="B5616" t="str">
            <v>..</v>
          </cell>
          <cell r="C5616" t="str">
            <v>Equatorial Guinea</v>
          </cell>
        </row>
        <row r="5617">
          <cell r="B5617" t="e">
            <v>#VALUE!</v>
          </cell>
          <cell r="C5617" t="str">
            <v>Equatorial Guinea</v>
          </cell>
        </row>
        <row r="5618">
          <cell r="B5618" t="e">
            <v>#VALUE!</v>
          </cell>
          <cell r="C5618" t="str">
            <v>Equatorial Guinea</v>
          </cell>
        </row>
        <row r="5619">
          <cell r="B5619" t="e">
            <v>#VALUE!</v>
          </cell>
          <cell r="C5619" t="str">
            <v>Equatorial Guinea</v>
          </cell>
        </row>
        <row r="5620">
          <cell r="B5620" t="e">
            <v>#VALUE!</v>
          </cell>
          <cell r="C5620" t="str">
            <v>Equatorial Guinea</v>
          </cell>
        </row>
        <row r="5621">
          <cell r="B5621" t="e">
            <v>#VALUE!</v>
          </cell>
          <cell r="C5621" t="str">
            <v>Equatorial Guinea</v>
          </cell>
        </row>
        <row r="5622">
          <cell r="B5622" t="e">
            <v>#VALUE!</v>
          </cell>
          <cell r="C5622" t="str">
            <v>Equatorial Guinea</v>
          </cell>
        </row>
        <row r="5623">
          <cell r="B5623" t="e">
            <v>#VALUE!</v>
          </cell>
          <cell r="C5623" t="str">
            <v>Equatorial Guinea</v>
          </cell>
        </row>
        <row r="5624">
          <cell r="B5624" t="e">
            <v>#VALUE!</v>
          </cell>
          <cell r="C5624" t="str">
            <v>Equatorial Guinea</v>
          </cell>
        </row>
        <row r="5625">
          <cell r="B5625" t="e">
            <v>#VALUE!</v>
          </cell>
          <cell r="C5625" t="str">
            <v>Equatorial Guinea</v>
          </cell>
        </row>
        <row r="5626">
          <cell r="B5626">
            <v>0.48815070601145483</v>
          </cell>
          <cell r="C5626" t="str">
            <v>Equatorial Guinea</v>
          </cell>
        </row>
        <row r="5627">
          <cell r="B5627">
            <v>0.49363376298609135</v>
          </cell>
          <cell r="C5627" t="str">
            <v>Equatorial Guinea</v>
          </cell>
        </row>
        <row r="5628">
          <cell r="B5628">
            <v>0.49911681996072788</v>
          </cell>
          <cell r="C5628" t="str">
            <v>Equatorial Guinea</v>
          </cell>
        </row>
        <row r="5629">
          <cell r="B5629">
            <v>0.50459987693536446</v>
          </cell>
          <cell r="C5629" t="str">
            <v>Equatorial Guinea</v>
          </cell>
        </row>
        <row r="5630">
          <cell r="B5630">
            <v>0.51008293391000104</v>
          </cell>
          <cell r="C5630" t="str">
            <v>Equatorial Guinea</v>
          </cell>
        </row>
        <row r="5631">
          <cell r="B5631">
            <v>0.5155659908846375</v>
          </cell>
          <cell r="C5631" t="str">
            <v>Equatorial Guinea</v>
          </cell>
        </row>
        <row r="5632">
          <cell r="B5632">
            <v>0.52014249676869695</v>
          </cell>
          <cell r="C5632" t="str">
            <v>Equatorial Guinea</v>
          </cell>
        </row>
        <row r="5633">
          <cell r="B5633">
            <v>0.52471900265275639</v>
          </cell>
          <cell r="C5633" t="str">
            <v>Equatorial Guinea</v>
          </cell>
        </row>
        <row r="5634">
          <cell r="B5634">
            <v>0.52929550853681584</v>
          </cell>
          <cell r="C5634" t="str">
            <v>Equatorial Guinea</v>
          </cell>
        </row>
        <row r="5635">
          <cell r="B5635">
            <v>0.5338720144208754</v>
          </cell>
          <cell r="C5635" t="str">
            <v>Equatorial Guinea</v>
          </cell>
        </row>
        <row r="5636">
          <cell r="B5636">
            <v>28586258.340992998</v>
          </cell>
          <cell r="C5636" t="str">
            <v>Congo</v>
          </cell>
        </row>
        <row r="5637">
          <cell r="B5637">
            <v>0.43088524805722983</v>
          </cell>
          <cell r="C5637" t="str">
            <v>Congo</v>
          </cell>
        </row>
        <row r="5638">
          <cell r="B5638" t="str">
            <v>Zambia</v>
          </cell>
          <cell r="C5638" t="str">
            <v>Congo</v>
          </cell>
        </row>
        <row r="5639">
          <cell r="B5639">
            <v>28586258.340992998</v>
          </cell>
          <cell r="C5639" t="str">
            <v>Congo</v>
          </cell>
        </row>
        <row r="5640">
          <cell r="B5640">
            <v>0.44210357598555561</v>
          </cell>
          <cell r="C5640" t="str">
            <v>Congo</v>
          </cell>
        </row>
        <row r="5641">
          <cell r="B5641">
            <v>0</v>
          </cell>
          <cell r="C5641" t="str">
            <v>Congo</v>
          </cell>
        </row>
        <row r="5642">
          <cell r="B5642">
            <v>0.44958246127110613</v>
          </cell>
          <cell r="C5642" t="str">
            <v>Congo</v>
          </cell>
        </row>
        <row r="5643">
          <cell r="B5643">
            <v>0.45332190391388139</v>
          </cell>
          <cell r="C5643" t="str">
            <v>Congo</v>
          </cell>
        </row>
        <row r="5644">
          <cell r="B5644">
            <v>0.45706134655665664</v>
          </cell>
          <cell r="C5644" t="str">
            <v>Congo</v>
          </cell>
        </row>
        <row r="5645">
          <cell r="B5645">
            <v>0.4608007891994319</v>
          </cell>
          <cell r="C5645" t="str">
            <v>Congo</v>
          </cell>
        </row>
        <row r="5646">
          <cell r="B5646">
            <v>0.46454023184220755</v>
          </cell>
          <cell r="C5646" t="str">
            <v>Congo</v>
          </cell>
        </row>
        <row r="5647">
          <cell r="B5647">
            <v>0.46827967448498276</v>
          </cell>
          <cell r="C5647" t="str">
            <v>Congo</v>
          </cell>
        </row>
        <row r="5648">
          <cell r="B5648">
            <v>0.47201911712775801</v>
          </cell>
          <cell r="C5648" t="str">
            <v>Congo</v>
          </cell>
        </row>
        <row r="5649">
          <cell r="B5649">
            <v>0.47575855977053327</v>
          </cell>
          <cell r="C5649" t="str">
            <v>Congo</v>
          </cell>
        </row>
        <row r="5650">
          <cell r="B5650">
            <v>0.47949800241330853</v>
          </cell>
          <cell r="C5650" t="str">
            <v>Congo</v>
          </cell>
        </row>
        <row r="5651">
          <cell r="B5651">
            <v>0.48323744505608379</v>
          </cell>
          <cell r="C5651" t="str">
            <v>Congo</v>
          </cell>
        </row>
        <row r="5652">
          <cell r="B5652">
            <v>0.48697688769885905</v>
          </cell>
          <cell r="C5652" t="str">
            <v>Congo</v>
          </cell>
        </row>
        <row r="5653">
          <cell r="B5653">
            <v>0.49071633034163431</v>
          </cell>
          <cell r="C5653" t="str">
            <v>Congo</v>
          </cell>
        </row>
        <row r="5654">
          <cell r="B5654">
            <v>0.49445577298440957</v>
          </cell>
          <cell r="C5654" t="str">
            <v>Congo</v>
          </cell>
        </row>
        <row r="5655">
          <cell r="B5655">
            <v>0.49819521562718483</v>
          </cell>
          <cell r="C5655" t="str">
            <v>Congo</v>
          </cell>
        </row>
        <row r="5656">
          <cell r="B5656">
            <v>0.50193465826995987</v>
          </cell>
          <cell r="C5656" t="str">
            <v>Congo</v>
          </cell>
        </row>
        <row r="5657">
          <cell r="B5657">
            <v>0.49951634065622508</v>
          </cell>
          <cell r="C5657" t="str">
            <v>Congo</v>
          </cell>
        </row>
        <row r="5658">
          <cell r="B5658">
            <v>0.49709802304249029</v>
          </cell>
          <cell r="C5658" t="str">
            <v>Congo</v>
          </cell>
        </row>
        <row r="5659">
          <cell r="B5659">
            <v>0.4946797054287555</v>
          </cell>
          <cell r="C5659" t="str">
            <v>Congo</v>
          </cell>
        </row>
        <row r="5660">
          <cell r="B5660">
            <v>0.49226138781502071</v>
          </cell>
          <cell r="C5660" t="str">
            <v>Congo</v>
          </cell>
        </row>
        <row r="5661">
          <cell r="B5661">
            <v>0.48984307020128592</v>
          </cell>
          <cell r="C5661" t="str">
            <v>Congo</v>
          </cell>
        </row>
        <row r="5662">
          <cell r="B5662">
            <v>0.48742475258755114</v>
          </cell>
          <cell r="C5662" t="str">
            <v>Congo</v>
          </cell>
        </row>
        <row r="5663">
          <cell r="B5663">
            <v>0.48500643497381635</v>
          </cell>
          <cell r="C5663" t="str">
            <v>Congo</v>
          </cell>
        </row>
        <row r="5664">
          <cell r="B5664">
            <v>0.48258811736008156</v>
          </cell>
          <cell r="C5664" t="str">
            <v>Congo</v>
          </cell>
        </row>
        <row r="5665">
          <cell r="B5665">
            <v>0.48016979974634677</v>
          </cell>
          <cell r="C5665" t="str">
            <v>Congo</v>
          </cell>
        </row>
        <row r="5666">
          <cell r="B5666">
            <v>0.47775148213261226</v>
          </cell>
          <cell r="C5666" t="str">
            <v>Congo</v>
          </cell>
        </row>
        <row r="5667">
          <cell r="B5667">
            <v>0.48339527677298477</v>
          </cell>
          <cell r="C5667" t="str">
            <v>Congo</v>
          </cell>
        </row>
        <row r="5668">
          <cell r="B5668">
            <v>0.48903907141335728</v>
          </cell>
          <cell r="C5668" t="str">
            <v>Congo</v>
          </cell>
        </row>
        <row r="5669">
          <cell r="B5669">
            <v>0.4946828660537298</v>
          </cell>
          <cell r="C5669" t="str">
            <v>Congo</v>
          </cell>
        </row>
        <row r="5670">
          <cell r="B5670">
            <v>0.50032666069410237</v>
          </cell>
          <cell r="C5670" t="str">
            <v>Congo</v>
          </cell>
        </row>
        <row r="5671">
          <cell r="B5671">
            <v>0.50597045533447493</v>
          </cell>
          <cell r="C5671" t="str">
            <v>Congo</v>
          </cell>
        </row>
        <row r="5672">
          <cell r="B5672">
            <v>0.51025427620587149</v>
          </cell>
          <cell r="C5672" t="str">
            <v>Congo</v>
          </cell>
        </row>
        <row r="5673">
          <cell r="B5673">
            <v>0.51453809707726816</v>
          </cell>
          <cell r="C5673" t="str">
            <v>Congo</v>
          </cell>
        </row>
        <row r="5674">
          <cell r="B5674">
            <v>0.51882191794866483</v>
          </cell>
          <cell r="C5674" t="str">
            <v>Congo</v>
          </cell>
        </row>
        <row r="5675">
          <cell r="B5675">
            <v>0.52310573882006139</v>
          </cell>
          <cell r="C5675" t="str">
            <v>Congo</v>
          </cell>
        </row>
        <row r="5676">
          <cell r="B5676">
            <v>8957020.6656622197</v>
          </cell>
          <cell r="C5676" t="str">
            <v>Lao People's Democratic Republic</v>
          </cell>
        </row>
        <row r="5677">
          <cell r="B5677" t="e">
            <v>#VALUE!</v>
          </cell>
          <cell r="C5677" t="str">
            <v>Lao People's Democratic Republic</v>
          </cell>
        </row>
        <row r="5678">
          <cell r="B5678" t="str">
            <v>Zimbabwe</v>
          </cell>
          <cell r="C5678" t="str">
            <v>Lao People's Democratic Republic</v>
          </cell>
        </row>
        <row r="5679">
          <cell r="B5679">
            <v>8957020.6656622197</v>
          </cell>
          <cell r="C5679" t="str">
            <v>Lao People's Democratic Republic</v>
          </cell>
        </row>
        <row r="5680">
          <cell r="B5680" t="e">
            <v>#VALUE!</v>
          </cell>
          <cell r="C5680" t="str">
            <v>Lao People's Democratic Republic</v>
          </cell>
        </row>
        <row r="5681">
          <cell r="B5681">
            <v>0</v>
          </cell>
          <cell r="C5681" t="str">
            <v>Lao People's Democratic Republic</v>
          </cell>
        </row>
        <row r="5682">
          <cell r="B5682" t="e">
            <v>#VALUE!</v>
          </cell>
          <cell r="C5682" t="str">
            <v>Lao People's Democratic Republic</v>
          </cell>
        </row>
        <row r="5683">
          <cell r="B5683" t="e">
            <v>#VALUE!</v>
          </cell>
          <cell r="C5683" t="str">
            <v>Lao People's Democratic Republic</v>
          </cell>
        </row>
        <row r="5684">
          <cell r="B5684" t="e">
            <v>#VALUE!</v>
          </cell>
          <cell r="C5684" t="str">
            <v>Lao People's Democratic Republic</v>
          </cell>
        </row>
        <row r="5685">
          <cell r="B5685" t="e">
            <v>#VALUE!</v>
          </cell>
          <cell r="C5685" t="str">
            <v>Lao People's Democratic Republic</v>
          </cell>
        </row>
        <row r="5686">
          <cell r="B5686" t="str">
            <v>..</v>
          </cell>
          <cell r="C5686" t="str">
            <v>Lao People's Democratic Republic</v>
          </cell>
        </row>
        <row r="5687">
          <cell r="B5687" t="e">
            <v>#VALUE!</v>
          </cell>
          <cell r="C5687" t="str">
            <v>Lao People's Democratic Republic</v>
          </cell>
        </row>
        <row r="5688">
          <cell r="B5688" t="e">
            <v>#VALUE!</v>
          </cell>
          <cell r="C5688" t="str">
            <v>Lao People's Democratic Republic</v>
          </cell>
        </row>
        <row r="5689">
          <cell r="B5689" t="e">
            <v>#VALUE!</v>
          </cell>
          <cell r="C5689" t="str">
            <v>Lao People's Democratic Republic</v>
          </cell>
        </row>
        <row r="5690">
          <cell r="B5690" t="e">
            <v>#VALUE!</v>
          </cell>
          <cell r="C5690" t="str">
            <v>Lao People's Democratic Republic</v>
          </cell>
        </row>
        <row r="5691">
          <cell r="B5691" t="e">
            <v>#VALUE!</v>
          </cell>
          <cell r="C5691" t="str">
            <v>Lao People's Democratic Republic</v>
          </cell>
        </row>
        <row r="5692">
          <cell r="B5692" t="e">
            <v>#VALUE!</v>
          </cell>
          <cell r="C5692" t="str">
            <v>Lao People's Democratic Republic</v>
          </cell>
        </row>
        <row r="5693">
          <cell r="B5693" t="e">
            <v>#VALUE!</v>
          </cell>
          <cell r="C5693" t="str">
            <v>Lao People's Democratic Republic</v>
          </cell>
        </row>
        <row r="5694">
          <cell r="B5694" t="e">
            <v>#VALUE!</v>
          </cell>
          <cell r="C5694" t="str">
            <v>Lao People's Democratic Republic</v>
          </cell>
        </row>
        <row r="5695">
          <cell r="B5695" t="e">
            <v>#VALUE!</v>
          </cell>
          <cell r="C5695" t="str">
            <v>Lao People's Democratic Republic</v>
          </cell>
        </row>
        <row r="5696">
          <cell r="B5696">
            <v>0.37633080132172764</v>
          </cell>
          <cell r="C5696" t="str">
            <v>Lao People's Democratic Republic</v>
          </cell>
        </row>
        <row r="5697">
          <cell r="B5697">
            <v>0.38351920399283063</v>
          </cell>
          <cell r="C5697" t="str">
            <v>Lao People's Democratic Republic</v>
          </cell>
        </row>
        <row r="5698">
          <cell r="B5698">
            <v>0.39070760666393362</v>
          </cell>
          <cell r="C5698" t="str">
            <v>Lao People's Democratic Republic</v>
          </cell>
        </row>
        <row r="5699">
          <cell r="B5699">
            <v>0.3978960093350366</v>
          </cell>
          <cell r="C5699" t="str">
            <v>Lao People's Democratic Republic</v>
          </cell>
        </row>
        <row r="5700">
          <cell r="B5700">
            <v>0.40508441200613959</v>
          </cell>
          <cell r="C5700" t="str">
            <v>Lao People's Democratic Republic</v>
          </cell>
        </row>
        <row r="5701">
          <cell r="B5701">
            <v>0.41227281467724258</v>
          </cell>
          <cell r="C5701" t="str">
            <v>Lao People's Democratic Republic</v>
          </cell>
        </row>
        <row r="5702">
          <cell r="B5702">
            <v>0.41946121734834557</v>
          </cell>
          <cell r="C5702" t="str">
            <v>Lao People's Democratic Republic</v>
          </cell>
        </row>
        <row r="5703">
          <cell r="B5703">
            <v>0.42664962001944856</v>
          </cell>
          <cell r="C5703" t="str">
            <v>Lao People's Democratic Republic</v>
          </cell>
        </row>
        <row r="5704">
          <cell r="B5704">
            <v>0.43383802269055155</v>
          </cell>
          <cell r="C5704" t="str">
            <v>Lao People's Democratic Republic</v>
          </cell>
        </row>
        <row r="5705">
          <cell r="B5705">
            <v>0.44102642536165454</v>
          </cell>
          <cell r="C5705" t="str">
            <v>Lao People's Democratic Republic</v>
          </cell>
        </row>
        <row r="5706">
          <cell r="B5706">
            <v>0.44821482803275764</v>
          </cell>
          <cell r="C5706" t="str">
            <v>Lao People's Democratic Republic</v>
          </cell>
        </row>
        <row r="5707">
          <cell r="B5707">
            <v>0.45545212759527703</v>
          </cell>
          <cell r="C5707" t="str">
            <v>Lao People's Democratic Republic</v>
          </cell>
        </row>
        <row r="5708">
          <cell r="B5708">
            <v>0.46268942715779643</v>
          </cell>
          <cell r="C5708" t="str">
            <v>Lao People's Democratic Republic</v>
          </cell>
        </row>
        <row r="5709">
          <cell r="B5709">
            <v>0.46992672672031582</v>
          </cell>
          <cell r="C5709" t="str">
            <v>Lao People's Democratic Republic</v>
          </cell>
        </row>
        <row r="5710">
          <cell r="B5710">
            <v>0.47716402628283522</v>
          </cell>
          <cell r="C5710" t="str">
            <v>Lao People's Democratic Republic</v>
          </cell>
        </row>
        <row r="5711">
          <cell r="B5711">
            <v>0.48440132584535467</v>
          </cell>
          <cell r="C5711" t="str">
            <v>Lao People's Democratic Republic</v>
          </cell>
        </row>
        <row r="5712">
          <cell r="B5712">
            <v>0.49177847650586426</v>
          </cell>
          <cell r="C5712" t="str">
            <v>Lao People's Democratic Republic</v>
          </cell>
        </row>
        <row r="5713">
          <cell r="B5713">
            <v>0.49915562716637385</v>
          </cell>
          <cell r="C5713" t="str">
            <v>Lao People's Democratic Republic</v>
          </cell>
        </row>
        <row r="5714">
          <cell r="B5714">
            <v>0.50653277782688344</v>
          </cell>
          <cell r="C5714" t="str">
            <v>Lao People's Democratic Republic</v>
          </cell>
        </row>
        <row r="5715">
          <cell r="B5715">
            <v>0.51390992848739303</v>
          </cell>
          <cell r="C5715" t="str">
            <v>Lao People's Democratic Republic</v>
          </cell>
        </row>
        <row r="5716">
          <cell r="B5716" t="e">
            <v>#VALUE!</v>
          </cell>
          <cell r="C5716" t="str">
            <v>Cambodia</v>
          </cell>
        </row>
        <row r="5717">
          <cell r="B5717" t="e">
            <v>#VALUE!</v>
          </cell>
          <cell r="C5717" t="str">
            <v>Cambodia</v>
          </cell>
        </row>
        <row r="5718">
          <cell r="B5718">
            <v>0</v>
          </cell>
          <cell r="C5718" t="str">
            <v>Cambodia</v>
          </cell>
        </row>
        <row r="5719">
          <cell r="B5719" t="e">
            <v>#VALUE!</v>
          </cell>
          <cell r="C5719" t="str">
            <v>Cambodia</v>
          </cell>
        </row>
        <row r="5720">
          <cell r="B5720" t="e">
            <v>#VALUE!</v>
          </cell>
          <cell r="C5720" t="str">
            <v>Cambodia</v>
          </cell>
        </row>
        <row r="5721">
          <cell r="B5721">
            <v>0</v>
          </cell>
          <cell r="C5721" t="str">
            <v>Cambodia</v>
          </cell>
        </row>
        <row r="5722">
          <cell r="B5722" t="e">
            <v>#VALUE!</v>
          </cell>
          <cell r="C5722" t="str">
            <v>Cambodia</v>
          </cell>
        </row>
        <row r="5723">
          <cell r="B5723" t="e">
            <v>#VALUE!</v>
          </cell>
          <cell r="C5723" t="str">
            <v>Cambodia</v>
          </cell>
        </row>
        <row r="5724">
          <cell r="B5724" t="e">
            <v>#VALUE!</v>
          </cell>
          <cell r="C5724" t="str">
            <v>Cambodia</v>
          </cell>
        </row>
        <row r="5725">
          <cell r="B5725" t="e">
            <v>#VALUE!</v>
          </cell>
          <cell r="C5725" t="str">
            <v>Cambodia</v>
          </cell>
        </row>
        <row r="5726">
          <cell r="B5726" t="str">
            <v>..</v>
          </cell>
          <cell r="C5726" t="str">
            <v>Cambodia</v>
          </cell>
        </row>
        <row r="5727">
          <cell r="B5727" t="e">
            <v>#VALUE!</v>
          </cell>
          <cell r="C5727" t="str">
            <v>Cambodia</v>
          </cell>
        </row>
        <row r="5728">
          <cell r="B5728" t="e">
            <v>#VALUE!</v>
          </cell>
          <cell r="C5728" t="str">
            <v>Cambodia</v>
          </cell>
        </row>
        <row r="5729">
          <cell r="B5729" t="e">
            <v>#VALUE!</v>
          </cell>
          <cell r="C5729" t="str">
            <v>Cambodia</v>
          </cell>
        </row>
        <row r="5730">
          <cell r="B5730" t="e">
            <v>#VALUE!</v>
          </cell>
          <cell r="C5730" t="str">
            <v>Cambodia</v>
          </cell>
        </row>
        <row r="5731">
          <cell r="B5731" t="e">
            <v>#VALUE!</v>
          </cell>
          <cell r="C5731" t="str">
            <v>Cambodia</v>
          </cell>
        </row>
        <row r="5732">
          <cell r="B5732" t="e">
            <v>#VALUE!</v>
          </cell>
          <cell r="C5732" t="str">
            <v>Cambodia</v>
          </cell>
        </row>
        <row r="5733">
          <cell r="B5733" t="e">
            <v>#VALUE!</v>
          </cell>
          <cell r="C5733" t="str">
            <v>Cambodia</v>
          </cell>
        </row>
        <row r="5734">
          <cell r="B5734" t="e">
            <v>#VALUE!</v>
          </cell>
          <cell r="C5734" t="str">
            <v>Cambodia</v>
          </cell>
        </row>
        <row r="5735">
          <cell r="B5735" t="e">
            <v>#VALUE!</v>
          </cell>
          <cell r="C5735" t="str">
            <v>Cambodia</v>
          </cell>
        </row>
        <row r="5736">
          <cell r="B5736" t="str">
            <v>..</v>
          </cell>
          <cell r="C5736" t="str">
            <v>Cambodia</v>
          </cell>
        </row>
        <row r="5737">
          <cell r="B5737" t="e">
            <v>#VALUE!</v>
          </cell>
          <cell r="C5737" t="str">
            <v>Cambodia</v>
          </cell>
        </row>
        <row r="5738">
          <cell r="B5738" t="e">
            <v>#VALUE!</v>
          </cell>
          <cell r="C5738" t="str">
            <v>Cambodia</v>
          </cell>
        </row>
        <row r="5739">
          <cell r="B5739" t="e">
            <v>#VALUE!</v>
          </cell>
          <cell r="C5739" t="str">
            <v>Cambodia</v>
          </cell>
        </row>
        <row r="5740">
          <cell r="B5740" t="e">
            <v>#VALUE!</v>
          </cell>
          <cell r="C5740" t="str">
            <v>Cambodia</v>
          </cell>
        </row>
        <row r="5741">
          <cell r="B5741" t="e">
            <v>#VALUE!</v>
          </cell>
          <cell r="C5741" t="str">
            <v>Cambodia</v>
          </cell>
        </row>
        <row r="5742">
          <cell r="B5742" t="e">
            <v>#VALUE!</v>
          </cell>
          <cell r="C5742" t="str">
            <v>Cambodia</v>
          </cell>
        </row>
        <row r="5743">
          <cell r="B5743" t="e">
            <v>#VALUE!</v>
          </cell>
          <cell r="C5743" t="str">
            <v>Cambodia</v>
          </cell>
        </row>
        <row r="5744">
          <cell r="B5744" t="e">
            <v>#VALUE!</v>
          </cell>
          <cell r="C5744" t="str">
            <v>Cambodia</v>
          </cell>
        </row>
        <row r="5745">
          <cell r="B5745" t="e">
            <v>#VALUE!</v>
          </cell>
          <cell r="C5745" t="str">
            <v>Cambodia</v>
          </cell>
        </row>
        <row r="5746">
          <cell r="B5746">
            <v>0.43782280275155644</v>
          </cell>
          <cell r="C5746" t="str">
            <v>Cambodia</v>
          </cell>
        </row>
        <row r="5747">
          <cell r="B5747">
            <v>0.44845266540850243</v>
          </cell>
          <cell r="C5747" t="str">
            <v>Cambodia</v>
          </cell>
        </row>
        <row r="5748">
          <cell r="B5748">
            <v>0.45908252806544841</v>
          </cell>
          <cell r="C5748" t="str">
            <v>Cambodia</v>
          </cell>
        </row>
        <row r="5749">
          <cell r="B5749">
            <v>0.4697123907223944</v>
          </cell>
          <cell r="C5749" t="str">
            <v>Cambodia</v>
          </cell>
        </row>
        <row r="5750">
          <cell r="B5750">
            <v>0.48034225337934039</v>
          </cell>
          <cell r="C5750" t="str">
            <v>Cambodia</v>
          </cell>
        </row>
        <row r="5751">
          <cell r="B5751">
            <v>0.49097211603628638</v>
          </cell>
          <cell r="C5751" t="str">
            <v>Cambodia</v>
          </cell>
        </row>
        <row r="5752">
          <cell r="B5752">
            <v>0.49639141878009901</v>
          </cell>
          <cell r="C5752" t="str">
            <v>Cambodia</v>
          </cell>
        </row>
        <row r="5753">
          <cell r="B5753">
            <v>0.50181072152391171</v>
          </cell>
          <cell r="C5753" t="str">
            <v>Cambodia</v>
          </cell>
        </row>
        <row r="5754">
          <cell r="B5754">
            <v>0.50723002426772434</v>
          </cell>
          <cell r="C5754" t="str">
            <v>Cambodia</v>
          </cell>
        </row>
        <row r="5755">
          <cell r="B5755">
            <v>0.51264932701153698</v>
          </cell>
          <cell r="C5755" t="str">
            <v>Cambodia</v>
          </cell>
        </row>
        <row r="5756">
          <cell r="B5756" t="e">
            <v>#VALUE!</v>
          </cell>
          <cell r="C5756" t="str">
            <v>Swaziland</v>
          </cell>
        </row>
        <row r="5757">
          <cell r="B5757" t="e">
            <v>#VALUE!</v>
          </cell>
          <cell r="C5757" t="str">
            <v>Swaziland</v>
          </cell>
        </row>
        <row r="5758">
          <cell r="B5758">
            <v>0</v>
          </cell>
          <cell r="C5758" t="str">
            <v>Swaziland</v>
          </cell>
        </row>
        <row r="5759">
          <cell r="B5759" t="e">
            <v>#VALUE!</v>
          </cell>
          <cell r="C5759" t="str">
            <v>Swaziland</v>
          </cell>
        </row>
        <row r="5760">
          <cell r="B5760" t="e">
            <v>#VALUE!</v>
          </cell>
          <cell r="C5760" t="str">
            <v>Swaziland</v>
          </cell>
        </row>
        <row r="5761">
          <cell r="B5761">
            <v>0</v>
          </cell>
          <cell r="C5761" t="str">
            <v>Swaziland</v>
          </cell>
        </row>
        <row r="5762">
          <cell r="B5762" t="e">
            <v>#VALUE!</v>
          </cell>
          <cell r="C5762" t="str">
            <v>Swaziland</v>
          </cell>
        </row>
        <row r="5763">
          <cell r="B5763" t="e">
            <v>#VALUE!</v>
          </cell>
          <cell r="C5763" t="str">
            <v>Swaziland</v>
          </cell>
        </row>
        <row r="5764">
          <cell r="B5764" t="e">
            <v>#VALUE!</v>
          </cell>
          <cell r="C5764" t="str">
            <v>Swaziland</v>
          </cell>
        </row>
        <row r="5765">
          <cell r="B5765" t="e">
            <v>#VALUE!</v>
          </cell>
          <cell r="C5765" t="str">
            <v>Swaziland</v>
          </cell>
        </row>
        <row r="5766">
          <cell r="B5766" t="str">
            <v>..</v>
          </cell>
          <cell r="C5766" t="str">
            <v>Swaziland</v>
          </cell>
        </row>
        <row r="5767">
          <cell r="B5767" t="e">
            <v>#VALUE!</v>
          </cell>
          <cell r="C5767" t="str">
            <v>Swaziland</v>
          </cell>
        </row>
        <row r="5768">
          <cell r="B5768" t="e">
            <v>#VALUE!</v>
          </cell>
          <cell r="C5768" t="str">
            <v>Swaziland</v>
          </cell>
        </row>
        <row r="5769">
          <cell r="B5769" t="e">
            <v>#VALUE!</v>
          </cell>
          <cell r="C5769" t="str">
            <v>Swaziland</v>
          </cell>
        </row>
        <row r="5770">
          <cell r="B5770" t="e">
            <v>#VALUE!</v>
          </cell>
          <cell r="C5770" t="str">
            <v>Swaziland</v>
          </cell>
        </row>
        <row r="5771">
          <cell r="B5771" t="e">
            <v>#VALUE!</v>
          </cell>
          <cell r="C5771" t="str">
            <v>Swaziland</v>
          </cell>
        </row>
        <row r="5772">
          <cell r="B5772" t="e">
            <v>#VALUE!</v>
          </cell>
          <cell r="C5772" t="str">
            <v>Swaziland</v>
          </cell>
        </row>
        <row r="5773">
          <cell r="B5773" t="e">
            <v>#VALUE!</v>
          </cell>
          <cell r="C5773" t="str">
            <v>Swaziland</v>
          </cell>
        </row>
        <row r="5774">
          <cell r="B5774" t="e">
            <v>#VALUE!</v>
          </cell>
          <cell r="C5774" t="str">
            <v>Swaziland</v>
          </cell>
        </row>
        <row r="5775">
          <cell r="B5775" t="e">
            <v>#VALUE!</v>
          </cell>
          <cell r="C5775" t="str">
            <v>Swaziland</v>
          </cell>
        </row>
        <row r="5776">
          <cell r="B5776">
            <v>0.52560730706778147</v>
          </cell>
          <cell r="C5776" t="str">
            <v>Swaziland</v>
          </cell>
        </row>
        <row r="5777">
          <cell r="B5777">
            <v>0.52229243728723862</v>
          </cell>
          <cell r="C5777" t="str">
            <v>Swaziland</v>
          </cell>
        </row>
        <row r="5778">
          <cell r="B5778">
            <v>0.51897756750669577</v>
          </cell>
          <cell r="C5778" t="str">
            <v>Swaziland</v>
          </cell>
        </row>
        <row r="5779">
          <cell r="B5779">
            <v>0.51566269772615292</v>
          </cell>
          <cell r="C5779" t="str">
            <v>Swaziland</v>
          </cell>
        </row>
        <row r="5780">
          <cell r="B5780">
            <v>0.51234782794561007</v>
          </cell>
          <cell r="C5780" t="str">
            <v>Swaziland</v>
          </cell>
        </row>
        <row r="5781">
          <cell r="B5781">
            <v>0.50903295816506722</v>
          </cell>
          <cell r="C5781" t="str">
            <v>Swaziland</v>
          </cell>
        </row>
        <row r="5782">
          <cell r="B5782">
            <v>0.50571808838452437</v>
          </cell>
          <cell r="C5782" t="str">
            <v>Swaziland</v>
          </cell>
        </row>
        <row r="5783">
          <cell r="B5783">
            <v>0.50240321860398152</v>
          </cell>
          <cell r="C5783" t="str">
            <v>Swaziland</v>
          </cell>
        </row>
        <row r="5784">
          <cell r="B5784">
            <v>0.49908834882343872</v>
          </cell>
          <cell r="C5784" t="str">
            <v>Swaziland</v>
          </cell>
        </row>
        <row r="5785">
          <cell r="B5785">
            <v>0.49577347904289593</v>
          </cell>
          <cell r="C5785" t="str">
            <v>Swaziland</v>
          </cell>
        </row>
        <row r="5786">
          <cell r="B5786">
            <v>0.4924586092623533</v>
          </cell>
          <cell r="C5786" t="str">
            <v>Swaziland</v>
          </cell>
        </row>
        <row r="5787">
          <cell r="B5787">
            <v>0.49257118693426244</v>
          </cell>
          <cell r="C5787" t="str">
            <v>Swaziland</v>
          </cell>
        </row>
        <row r="5788">
          <cell r="B5788">
            <v>0.49268376460617158</v>
          </cell>
          <cell r="C5788" t="str">
            <v>Swaziland</v>
          </cell>
        </row>
        <row r="5789">
          <cell r="B5789">
            <v>0.49279634227808072</v>
          </cell>
          <cell r="C5789" t="str">
            <v>Swaziland</v>
          </cell>
        </row>
        <row r="5790">
          <cell r="B5790">
            <v>0.49290891994998987</v>
          </cell>
          <cell r="C5790" t="str">
            <v>Swaziland</v>
          </cell>
        </row>
        <row r="5791">
          <cell r="B5791">
            <v>0.49302149762189901</v>
          </cell>
          <cell r="C5791" t="str">
            <v>Swaziland</v>
          </cell>
        </row>
        <row r="5792">
          <cell r="B5792">
            <v>0.49847595975033804</v>
          </cell>
          <cell r="C5792" t="str">
            <v>Swaziland</v>
          </cell>
        </row>
        <row r="5793">
          <cell r="B5793">
            <v>0.50393042187877701</v>
          </cell>
          <cell r="C5793" t="str">
            <v>Swaziland</v>
          </cell>
        </row>
        <row r="5794">
          <cell r="B5794">
            <v>0.50938488400721604</v>
          </cell>
          <cell r="C5794" t="str">
            <v>Swaziland</v>
          </cell>
        </row>
        <row r="5795">
          <cell r="B5795">
            <v>0.51483934613565507</v>
          </cell>
          <cell r="C5795" t="str">
            <v>Swaziland</v>
          </cell>
        </row>
        <row r="5796">
          <cell r="B5796" t="e">
            <v>#VALUE!</v>
          </cell>
          <cell r="C5796" t="str">
            <v>Bhutan</v>
          </cell>
        </row>
        <row r="5797">
          <cell r="B5797" t="e">
            <v>#VALUE!</v>
          </cell>
          <cell r="C5797" t="str">
            <v>Bhutan</v>
          </cell>
        </row>
        <row r="5798">
          <cell r="B5798">
            <v>0</v>
          </cell>
          <cell r="C5798" t="str">
            <v>Bhutan</v>
          </cell>
        </row>
        <row r="5799">
          <cell r="B5799" t="e">
            <v>#VALUE!</v>
          </cell>
          <cell r="C5799" t="str">
            <v>Bhutan</v>
          </cell>
        </row>
        <row r="5800">
          <cell r="B5800" t="e">
            <v>#VALUE!</v>
          </cell>
          <cell r="C5800" t="str">
            <v>Bhutan</v>
          </cell>
        </row>
        <row r="5801">
          <cell r="B5801">
            <v>0</v>
          </cell>
          <cell r="C5801" t="str">
            <v>Bhutan</v>
          </cell>
        </row>
        <row r="5802">
          <cell r="B5802" t="e">
            <v>#VALUE!</v>
          </cell>
          <cell r="C5802" t="str">
            <v>Bhutan</v>
          </cell>
        </row>
        <row r="5803">
          <cell r="B5803" t="e">
            <v>#VALUE!</v>
          </cell>
          <cell r="C5803" t="str">
            <v>Bhutan</v>
          </cell>
        </row>
        <row r="5804">
          <cell r="B5804" t="e">
            <v>#VALUE!</v>
          </cell>
          <cell r="C5804" t="str">
            <v>Bhutan</v>
          </cell>
        </row>
        <row r="5805">
          <cell r="B5805" t="e">
            <v>#VALUE!</v>
          </cell>
          <cell r="C5805" t="str">
            <v>Bhutan</v>
          </cell>
        </row>
        <row r="5806">
          <cell r="B5806" t="str">
            <v>..</v>
          </cell>
          <cell r="C5806" t="str">
            <v>Bhutan</v>
          </cell>
        </row>
        <row r="5807">
          <cell r="B5807" t="e">
            <v>#VALUE!</v>
          </cell>
          <cell r="C5807" t="str">
            <v>Bhutan</v>
          </cell>
        </row>
        <row r="5808">
          <cell r="B5808" t="e">
            <v>#VALUE!</v>
          </cell>
          <cell r="C5808" t="str">
            <v>Bhutan</v>
          </cell>
        </row>
        <row r="5809">
          <cell r="B5809" t="e">
            <v>#VALUE!</v>
          </cell>
          <cell r="C5809" t="str">
            <v>Bhutan</v>
          </cell>
        </row>
        <row r="5810">
          <cell r="B5810" t="e">
            <v>#VALUE!</v>
          </cell>
          <cell r="C5810" t="str">
            <v>Bhutan</v>
          </cell>
        </row>
        <row r="5811">
          <cell r="B5811" t="e">
            <v>#VALUE!</v>
          </cell>
          <cell r="C5811" t="str">
            <v>Bhutan</v>
          </cell>
        </row>
        <row r="5812">
          <cell r="B5812" t="e">
            <v>#VALUE!</v>
          </cell>
          <cell r="C5812" t="str">
            <v>Bhutan</v>
          </cell>
        </row>
        <row r="5813">
          <cell r="B5813" t="e">
            <v>#VALUE!</v>
          </cell>
          <cell r="C5813" t="str">
            <v>Bhutan</v>
          </cell>
        </row>
        <row r="5814">
          <cell r="B5814" t="e">
            <v>#VALUE!</v>
          </cell>
          <cell r="C5814" t="str">
            <v>Bhutan</v>
          </cell>
        </row>
        <row r="5815">
          <cell r="B5815" t="e">
            <v>#VALUE!</v>
          </cell>
          <cell r="C5815" t="str">
            <v>Bhutan</v>
          </cell>
        </row>
        <row r="5816">
          <cell r="B5816" t="str">
            <v>..</v>
          </cell>
          <cell r="C5816" t="str">
            <v>Bhutan</v>
          </cell>
        </row>
        <row r="5817">
          <cell r="B5817" t="e">
            <v>#VALUE!</v>
          </cell>
          <cell r="C5817" t="str">
            <v>Bhutan</v>
          </cell>
        </row>
        <row r="5818">
          <cell r="B5818" t="e">
            <v>#VALUE!</v>
          </cell>
          <cell r="C5818" t="str">
            <v>Bhutan</v>
          </cell>
        </row>
        <row r="5819">
          <cell r="B5819" t="e">
            <v>#VALUE!</v>
          </cell>
          <cell r="C5819" t="str">
            <v>Bhutan</v>
          </cell>
        </row>
        <row r="5820">
          <cell r="B5820" t="e">
            <v>#VALUE!</v>
          </cell>
          <cell r="C5820" t="str">
            <v>Bhutan</v>
          </cell>
        </row>
        <row r="5821">
          <cell r="B5821" t="e">
            <v>#VALUE!</v>
          </cell>
          <cell r="C5821" t="str">
            <v>Bhutan</v>
          </cell>
        </row>
        <row r="5822">
          <cell r="B5822" t="e">
            <v>#VALUE!</v>
          </cell>
          <cell r="C5822" t="str">
            <v>Bhutan</v>
          </cell>
        </row>
        <row r="5823">
          <cell r="B5823" t="e">
            <v>#VALUE!</v>
          </cell>
          <cell r="C5823" t="str">
            <v>Bhutan</v>
          </cell>
        </row>
        <row r="5824">
          <cell r="B5824" t="e">
            <v>#VALUE!</v>
          </cell>
          <cell r="C5824" t="str">
            <v>Bhutan</v>
          </cell>
        </row>
        <row r="5825">
          <cell r="B5825" t="e">
            <v>#VALUE!</v>
          </cell>
          <cell r="C5825" t="str">
            <v>Bhutan</v>
          </cell>
        </row>
        <row r="5826">
          <cell r="B5826" t="str">
            <v>..</v>
          </cell>
          <cell r="C5826" t="str">
            <v>Bhutan</v>
          </cell>
        </row>
        <row r="5827">
          <cell r="B5827" t="e">
            <v>#VALUE!</v>
          </cell>
          <cell r="C5827" t="str">
            <v>Bhutan</v>
          </cell>
        </row>
        <row r="5828">
          <cell r="B5828" t="e">
            <v>#VALUE!</v>
          </cell>
          <cell r="C5828" t="str">
            <v>Bhutan</v>
          </cell>
        </row>
        <row r="5829">
          <cell r="B5829" t="e">
            <v>#VALUE!</v>
          </cell>
          <cell r="C5829" t="str">
            <v>Bhutan</v>
          </cell>
        </row>
        <row r="5830">
          <cell r="B5830" t="e">
            <v>#VALUE!</v>
          </cell>
          <cell r="C5830" t="str">
            <v>Bhutan</v>
          </cell>
        </row>
        <row r="5831">
          <cell r="B5831" t="str">
            <v>..</v>
          </cell>
          <cell r="C5831" t="str">
            <v>Bhutan</v>
          </cell>
        </row>
        <row r="5832">
          <cell r="B5832" t="e">
            <v>#VALUE!</v>
          </cell>
          <cell r="C5832" t="str">
            <v>Bhutan</v>
          </cell>
        </row>
        <row r="5833">
          <cell r="B5833" t="e">
            <v>#VALUE!</v>
          </cell>
          <cell r="C5833" t="str">
            <v>Bhutan</v>
          </cell>
        </row>
        <row r="5834">
          <cell r="B5834" t="e">
            <v>#VALUE!</v>
          </cell>
          <cell r="C5834" t="str">
            <v>Bhutan</v>
          </cell>
        </row>
        <row r="5835">
          <cell r="B5835" t="str">
            <v>..</v>
          </cell>
          <cell r="C5835" t="str">
            <v>Bhutan</v>
          </cell>
        </row>
        <row r="5836">
          <cell r="B5836" t="e">
            <v>#VALUE!</v>
          </cell>
          <cell r="C5836" t="str">
            <v>Solomon Islands</v>
          </cell>
        </row>
        <row r="5837">
          <cell r="B5837" t="e">
            <v>#VALUE!</v>
          </cell>
          <cell r="C5837" t="str">
            <v>Solomon Islands</v>
          </cell>
        </row>
        <row r="5838">
          <cell r="B5838">
            <v>0</v>
          </cell>
          <cell r="C5838" t="str">
            <v>Solomon Islands</v>
          </cell>
        </row>
        <row r="5839">
          <cell r="B5839" t="e">
            <v>#VALUE!</v>
          </cell>
          <cell r="C5839" t="str">
            <v>Solomon Islands</v>
          </cell>
        </row>
        <row r="5840">
          <cell r="B5840" t="e">
            <v>#VALUE!</v>
          </cell>
          <cell r="C5840" t="str">
            <v>Solomon Islands</v>
          </cell>
        </row>
        <row r="5841">
          <cell r="B5841">
            <v>0</v>
          </cell>
          <cell r="C5841" t="str">
            <v>Solomon Islands</v>
          </cell>
        </row>
        <row r="5842">
          <cell r="B5842" t="e">
            <v>#VALUE!</v>
          </cell>
          <cell r="C5842" t="str">
            <v>Solomon Islands</v>
          </cell>
        </row>
        <row r="5843">
          <cell r="B5843" t="e">
            <v>#VALUE!</v>
          </cell>
          <cell r="C5843" t="str">
            <v>Solomon Islands</v>
          </cell>
        </row>
        <row r="5844">
          <cell r="B5844" t="e">
            <v>#VALUE!</v>
          </cell>
          <cell r="C5844" t="str">
            <v>Solomon Islands</v>
          </cell>
        </row>
        <row r="5845">
          <cell r="B5845" t="e">
            <v>#VALUE!</v>
          </cell>
          <cell r="C5845" t="str">
            <v>Solomon Islands</v>
          </cell>
        </row>
        <row r="5846">
          <cell r="B5846" t="str">
            <v>..</v>
          </cell>
          <cell r="C5846" t="str">
            <v>Solomon Islands</v>
          </cell>
        </row>
        <row r="5847">
          <cell r="B5847" t="e">
            <v>#VALUE!</v>
          </cell>
          <cell r="C5847" t="str">
            <v>Solomon Islands</v>
          </cell>
        </row>
        <row r="5848">
          <cell r="B5848" t="e">
            <v>#VALUE!</v>
          </cell>
          <cell r="C5848" t="str">
            <v>Solomon Islands</v>
          </cell>
        </row>
        <row r="5849">
          <cell r="B5849" t="e">
            <v>#VALUE!</v>
          </cell>
          <cell r="C5849" t="str">
            <v>Solomon Islands</v>
          </cell>
        </row>
        <row r="5850">
          <cell r="B5850" t="e">
            <v>#VALUE!</v>
          </cell>
          <cell r="C5850" t="str">
            <v>Solomon Islands</v>
          </cell>
        </row>
        <row r="5851">
          <cell r="B5851" t="e">
            <v>#VALUE!</v>
          </cell>
          <cell r="C5851" t="str">
            <v>Solomon Islands</v>
          </cell>
        </row>
        <row r="5852">
          <cell r="B5852" t="e">
            <v>#VALUE!</v>
          </cell>
          <cell r="C5852" t="str">
            <v>Solomon Islands</v>
          </cell>
        </row>
        <row r="5853">
          <cell r="B5853" t="e">
            <v>#VALUE!</v>
          </cell>
          <cell r="C5853" t="str">
            <v>Solomon Islands</v>
          </cell>
        </row>
        <row r="5854">
          <cell r="B5854" t="e">
            <v>#VALUE!</v>
          </cell>
          <cell r="C5854" t="str">
            <v>Solomon Islands</v>
          </cell>
        </row>
        <row r="5855">
          <cell r="B5855" t="e">
            <v>#VALUE!</v>
          </cell>
          <cell r="C5855" t="str">
            <v>Solomon Islands</v>
          </cell>
        </row>
        <row r="5856">
          <cell r="B5856" t="str">
            <v>..</v>
          </cell>
          <cell r="C5856" t="str">
            <v>Solomon Islands</v>
          </cell>
        </row>
        <row r="5857">
          <cell r="B5857" t="e">
            <v>#VALUE!</v>
          </cell>
          <cell r="C5857" t="str">
            <v>Solomon Islands</v>
          </cell>
        </row>
        <row r="5858">
          <cell r="B5858" t="e">
            <v>#VALUE!</v>
          </cell>
          <cell r="C5858" t="str">
            <v>Solomon Islands</v>
          </cell>
        </row>
        <row r="5859">
          <cell r="B5859" t="e">
            <v>#VALUE!</v>
          </cell>
          <cell r="C5859" t="str">
            <v>Solomon Islands</v>
          </cell>
        </row>
        <row r="5860">
          <cell r="B5860" t="e">
            <v>#VALUE!</v>
          </cell>
          <cell r="C5860" t="str">
            <v>Solomon Islands</v>
          </cell>
        </row>
        <row r="5861">
          <cell r="B5861" t="e">
            <v>#VALUE!</v>
          </cell>
          <cell r="C5861" t="str">
            <v>Solomon Islands</v>
          </cell>
        </row>
        <row r="5862">
          <cell r="B5862" t="e">
            <v>#VALUE!</v>
          </cell>
          <cell r="C5862" t="str">
            <v>Solomon Islands</v>
          </cell>
        </row>
        <row r="5863">
          <cell r="B5863" t="e">
            <v>#VALUE!</v>
          </cell>
          <cell r="C5863" t="str">
            <v>Solomon Islands</v>
          </cell>
        </row>
        <row r="5864">
          <cell r="B5864" t="e">
            <v>#VALUE!</v>
          </cell>
          <cell r="C5864" t="str">
            <v>Solomon Islands</v>
          </cell>
        </row>
        <row r="5865">
          <cell r="B5865" t="e">
            <v>#VALUE!</v>
          </cell>
          <cell r="C5865" t="str">
            <v>Solomon Islands</v>
          </cell>
        </row>
        <row r="5866">
          <cell r="B5866">
            <v>0.47874681926724477</v>
          </cell>
          <cell r="C5866" t="str">
            <v>Solomon Islands</v>
          </cell>
        </row>
        <row r="5867">
          <cell r="B5867">
            <v>0.48347829090854855</v>
          </cell>
          <cell r="C5867" t="str">
            <v>Solomon Islands</v>
          </cell>
        </row>
        <row r="5868">
          <cell r="B5868">
            <v>0.48820976254985232</v>
          </cell>
          <cell r="C5868" t="str">
            <v>Solomon Islands</v>
          </cell>
        </row>
        <row r="5869">
          <cell r="B5869">
            <v>0.4929412341911561</v>
          </cell>
          <cell r="C5869" t="str">
            <v>Solomon Islands</v>
          </cell>
        </row>
        <row r="5870">
          <cell r="B5870">
            <v>0.49767270583245987</v>
          </cell>
          <cell r="C5870" t="str">
            <v>Solomon Islands</v>
          </cell>
        </row>
        <row r="5871">
          <cell r="B5871">
            <v>0.50240417747376365</v>
          </cell>
          <cell r="C5871" t="str">
            <v>Solomon Islands</v>
          </cell>
        </row>
        <row r="5872">
          <cell r="B5872">
            <v>0.50274497920668004</v>
          </cell>
          <cell r="C5872" t="str">
            <v>Solomon Islands</v>
          </cell>
        </row>
        <row r="5873">
          <cell r="B5873">
            <v>0.50308578093959644</v>
          </cell>
          <cell r="C5873" t="str">
            <v>Solomon Islands</v>
          </cell>
        </row>
        <row r="5874">
          <cell r="B5874">
            <v>0.50342658267251283</v>
          </cell>
          <cell r="C5874" t="str">
            <v>Solomon Islands</v>
          </cell>
        </row>
        <row r="5875">
          <cell r="B5875">
            <v>0.50376738440542934</v>
          </cell>
          <cell r="C5875" t="str">
            <v>Solomon Islands</v>
          </cell>
        </row>
        <row r="5876">
          <cell r="B5876">
            <v>0.38316278697342732</v>
          </cell>
          <cell r="C5876" t="str">
            <v>Kenya</v>
          </cell>
        </row>
        <row r="5877">
          <cell r="B5877">
            <v>0.38681910236295725</v>
          </cell>
          <cell r="C5877" t="str">
            <v>Kenya</v>
          </cell>
        </row>
        <row r="5878">
          <cell r="B5878">
            <v>0</v>
          </cell>
          <cell r="C5878" t="str">
            <v>Kenya</v>
          </cell>
        </row>
        <row r="5879">
          <cell r="B5879">
            <v>0.3941317331420171</v>
          </cell>
          <cell r="C5879" t="str">
            <v>Kenya</v>
          </cell>
        </row>
        <row r="5880">
          <cell r="B5880">
            <v>0.39778804853154615</v>
          </cell>
          <cell r="C5880" t="str">
            <v>Kenya</v>
          </cell>
        </row>
        <row r="5881">
          <cell r="B5881">
            <v>0</v>
          </cell>
          <cell r="C5881" t="str">
            <v>Kenya</v>
          </cell>
        </row>
        <row r="5882">
          <cell r="B5882">
            <v>0.405100679310606</v>
          </cell>
          <cell r="C5882" t="str">
            <v>Kenya</v>
          </cell>
        </row>
        <row r="5883">
          <cell r="B5883">
            <v>0.40875699470013593</v>
          </cell>
          <cell r="C5883" t="str">
            <v>Kenya</v>
          </cell>
        </row>
        <row r="5884">
          <cell r="B5884">
            <v>0.41241331008966586</v>
          </cell>
          <cell r="C5884" t="str">
            <v>Kenya</v>
          </cell>
        </row>
        <row r="5885">
          <cell r="B5885">
            <v>0.4160696254791949</v>
          </cell>
          <cell r="C5885" t="str">
            <v>Kenya</v>
          </cell>
        </row>
        <row r="5886">
          <cell r="B5886">
            <v>0.41972594086872517</v>
          </cell>
          <cell r="C5886" t="str">
            <v>Kenya</v>
          </cell>
        </row>
        <row r="5887">
          <cell r="B5887">
            <v>0.42338225625825493</v>
          </cell>
          <cell r="C5887" t="str">
            <v>Kenya</v>
          </cell>
        </row>
        <row r="5888">
          <cell r="B5888">
            <v>0.42703857164778469</v>
          </cell>
          <cell r="C5888" t="str">
            <v>Kenya</v>
          </cell>
        </row>
        <row r="5889">
          <cell r="B5889">
            <v>0.43069488703731446</v>
          </cell>
          <cell r="C5889" t="str">
            <v>Kenya</v>
          </cell>
        </row>
        <row r="5890">
          <cell r="B5890">
            <v>0.43435120242684422</v>
          </cell>
          <cell r="C5890" t="str">
            <v>Kenya</v>
          </cell>
        </row>
        <row r="5891">
          <cell r="B5891">
            <v>0.43800751781637398</v>
          </cell>
          <cell r="C5891" t="str">
            <v>Kenya</v>
          </cell>
        </row>
        <row r="5892">
          <cell r="B5892">
            <v>0.44166383320590374</v>
          </cell>
          <cell r="C5892" t="str">
            <v>Kenya</v>
          </cell>
        </row>
        <row r="5893">
          <cell r="B5893">
            <v>0.44532014859543351</v>
          </cell>
          <cell r="C5893" t="str">
            <v>Kenya</v>
          </cell>
        </row>
        <row r="5894">
          <cell r="B5894">
            <v>0.44897646398496327</v>
          </cell>
          <cell r="C5894" t="str">
            <v>Kenya</v>
          </cell>
        </row>
        <row r="5895">
          <cell r="B5895">
            <v>0.45263277937449303</v>
          </cell>
          <cell r="C5895" t="str">
            <v>Kenya</v>
          </cell>
        </row>
        <row r="5896">
          <cell r="B5896">
            <v>0.45628909476402268</v>
          </cell>
          <cell r="C5896" t="str">
            <v>Kenya</v>
          </cell>
        </row>
        <row r="5897">
          <cell r="B5897">
            <v>0.45495362455944899</v>
          </cell>
          <cell r="C5897" t="str">
            <v>Kenya</v>
          </cell>
        </row>
        <row r="5898">
          <cell r="B5898">
            <v>0.45361815435487529</v>
          </cell>
          <cell r="C5898" t="str">
            <v>Kenya</v>
          </cell>
        </row>
        <row r="5899">
          <cell r="B5899">
            <v>0.45228268415030159</v>
          </cell>
          <cell r="C5899" t="str">
            <v>Kenya</v>
          </cell>
        </row>
        <row r="5900">
          <cell r="B5900">
            <v>0.4509472139457279</v>
          </cell>
          <cell r="C5900" t="str">
            <v>Kenya</v>
          </cell>
        </row>
        <row r="5901">
          <cell r="B5901">
            <v>0.4496117437411542</v>
          </cell>
          <cell r="C5901" t="str">
            <v>Kenya</v>
          </cell>
        </row>
        <row r="5902">
          <cell r="B5902">
            <v>0.44827627353658051</v>
          </cell>
          <cell r="C5902" t="str">
            <v>Kenya</v>
          </cell>
        </row>
        <row r="5903">
          <cell r="B5903">
            <v>0.44694080333200681</v>
          </cell>
          <cell r="C5903" t="str">
            <v>Kenya</v>
          </cell>
        </row>
        <row r="5904">
          <cell r="B5904">
            <v>0.44560533312743311</v>
          </cell>
          <cell r="C5904" t="str">
            <v>Kenya</v>
          </cell>
        </row>
        <row r="5905">
          <cell r="B5905">
            <v>0.44426986292285942</v>
          </cell>
          <cell r="C5905" t="str">
            <v>Kenya</v>
          </cell>
        </row>
        <row r="5906">
          <cell r="B5906">
            <v>0.44293439271828555</v>
          </cell>
          <cell r="C5906" t="str">
            <v>Kenya</v>
          </cell>
        </row>
        <row r="5907">
          <cell r="B5907">
            <v>0.44777318440133218</v>
          </cell>
          <cell r="C5907" t="str">
            <v>Kenya</v>
          </cell>
        </row>
        <row r="5908">
          <cell r="B5908">
            <v>0.45261197608437881</v>
          </cell>
          <cell r="C5908" t="str">
            <v>Kenya</v>
          </cell>
        </row>
        <row r="5909">
          <cell r="B5909">
            <v>0.45745076776742544</v>
          </cell>
          <cell r="C5909" t="str">
            <v>Kenya</v>
          </cell>
        </row>
        <row r="5910">
          <cell r="B5910">
            <v>0.46228955945047207</v>
          </cell>
          <cell r="C5910" t="str">
            <v>Kenya</v>
          </cell>
        </row>
        <row r="5911">
          <cell r="B5911">
            <v>0.46712835113351864</v>
          </cell>
          <cell r="C5911" t="str">
            <v>Kenya</v>
          </cell>
        </row>
        <row r="5912">
          <cell r="B5912">
            <v>0.47515630218632721</v>
          </cell>
          <cell r="C5912" t="str">
            <v>Kenya</v>
          </cell>
        </row>
        <row r="5913">
          <cell r="B5913">
            <v>0.48318425323913583</v>
          </cell>
          <cell r="C5913" t="str">
            <v>Kenya</v>
          </cell>
        </row>
        <row r="5914">
          <cell r="B5914">
            <v>0.49121220429194445</v>
          </cell>
          <cell r="C5914" t="str">
            <v>Kenya</v>
          </cell>
        </row>
        <row r="5915">
          <cell r="B5915">
            <v>0.49924015534475302</v>
          </cell>
          <cell r="C5915" t="str">
            <v>Kenya</v>
          </cell>
        </row>
        <row r="5916">
          <cell r="B5916" t="e">
            <v>#VALUE!</v>
          </cell>
          <cell r="C5916" t="str">
            <v>Sao Tome and Principe</v>
          </cell>
        </row>
        <row r="5917">
          <cell r="B5917" t="e">
            <v>#VALUE!</v>
          </cell>
          <cell r="C5917" t="str">
            <v>Sao Tome and Principe</v>
          </cell>
        </row>
        <row r="5918">
          <cell r="B5918">
            <v>0</v>
          </cell>
          <cell r="C5918" t="str">
            <v>Sao Tome and Principe</v>
          </cell>
        </row>
        <row r="5919">
          <cell r="B5919" t="e">
            <v>#VALUE!</v>
          </cell>
          <cell r="C5919" t="str">
            <v>Sao Tome and Principe</v>
          </cell>
        </row>
        <row r="5920">
          <cell r="B5920" t="e">
            <v>#VALUE!</v>
          </cell>
          <cell r="C5920" t="str">
            <v>Sao Tome and Principe</v>
          </cell>
        </row>
        <row r="5921">
          <cell r="B5921">
            <v>0</v>
          </cell>
          <cell r="C5921" t="str">
            <v>Sao Tome and Principe</v>
          </cell>
        </row>
        <row r="5922">
          <cell r="B5922" t="e">
            <v>#VALUE!</v>
          </cell>
          <cell r="C5922" t="str">
            <v>Sao Tome and Principe</v>
          </cell>
        </row>
        <row r="5923">
          <cell r="B5923" t="e">
            <v>#VALUE!</v>
          </cell>
          <cell r="C5923" t="str">
            <v>Sao Tome and Principe</v>
          </cell>
        </row>
        <row r="5924">
          <cell r="B5924" t="e">
            <v>#VALUE!</v>
          </cell>
          <cell r="C5924" t="str">
            <v>Sao Tome and Principe</v>
          </cell>
        </row>
        <row r="5925">
          <cell r="B5925" t="e">
            <v>#VALUE!</v>
          </cell>
          <cell r="C5925" t="str">
            <v>Sao Tome and Principe</v>
          </cell>
        </row>
        <row r="5926">
          <cell r="B5926" t="str">
            <v>..</v>
          </cell>
          <cell r="C5926" t="str">
            <v>Sao Tome and Principe</v>
          </cell>
        </row>
        <row r="5927">
          <cell r="B5927" t="e">
            <v>#VALUE!</v>
          </cell>
          <cell r="C5927" t="str">
            <v>Sao Tome and Principe</v>
          </cell>
        </row>
        <row r="5928">
          <cell r="B5928" t="e">
            <v>#VALUE!</v>
          </cell>
          <cell r="C5928" t="str">
            <v>Sao Tome and Principe</v>
          </cell>
        </row>
        <row r="5929">
          <cell r="B5929" t="e">
            <v>#VALUE!</v>
          </cell>
          <cell r="C5929" t="str">
            <v>Sao Tome and Principe</v>
          </cell>
        </row>
        <row r="5930">
          <cell r="B5930" t="e">
            <v>#VALUE!</v>
          </cell>
          <cell r="C5930" t="str">
            <v>Sao Tome and Principe</v>
          </cell>
        </row>
        <row r="5931">
          <cell r="B5931" t="e">
            <v>#VALUE!</v>
          </cell>
          <cell r="C5931" t="str">
            <v>Sao Tome and Principe</v>
          </cell>
        </row>
        <row r="5932">
          <cell r="B5932" t="e">
            <v>#VALUE!</v>
          </cell>
          <cell r="C5932" t="str">
            <v>Sao Tome and Principe</v>
          </cell>
        </row>
        <row r="5933">
          <cell r="B5933" t="e">
            <v>#VALUE!</v>
          </cell>
          <cell r="C5933" t="str">
            <v>Sao Tome and Principe</v>
          </cell>
        </row>
        <row r="5934">
          <cell r="B5934" t="e">
            <v>#VALUE!</v>
          </cell>
          <cell r="C5934" t="str">
            <v>Sao Tome and Principe</v>
          </cell>
        </row>
        <row r="5935">
          <cell r="B5935" t="e">
            <v>#VALUE!</v>
          </cell>
          <cell r="C5935" t="str">
            <v>Sao Tome and Principe</v>
          </cell>
        </row>
        <row r="5936">
          <cell r="B5936" t="str">
            <v>..</v>
          </cell>
          <cell r="C5936" t="str">
            <v>Sao Tome and Principe</v>
          </cell>
        </row>
        <row r="5937">
          <cell r="B5937" t="e">
            <v>#VALUE!</v>
          </cell>
          <cell r="C5937" t="str">
            <v>Sao Tome and Principe</v>
          </cell>
        </row>
        <row r="5938">
          <cell r="B5938" t="e">
            <v>#VALUE!</v>
          </cell>
          <cell r="C5938" t="str">
            <v>Sao Tome and Principe</v>
          </cell>
        </row>
        <row r="5939">
          <cell r="B5939" t="e">
            <v>#VALUE!</v>
          </cell>
          <cell r="C5939" t="str">
            <v>Sao Tome and Principe</v>
          </cell>
        </row>
        <row r="5940">
          <cell r="B5940" t="e">
            <v>#VALUE!</v>
          </cell>
          <cell r="C5940" t="str">
            <v>Sao Tome and Principe</v>
          </cell>
        </row>
        <row r="5941">
          <cell r="B5941" t="e">
            <v>#VALUE!</v>
          </cell>
          <cell r="C5941" t="str">
            <v>Sao Tome and Principe</v>
          </cell>
        </row>
        <row r="5942">
          <cell r="B5942" t="e">
            <v>#VALUE!</v>
          </cell>
          <cell r="C5942" t="str">
            <v>Sao Tome and Principe</v>
          </cell>
        </row>
        <row r="5943">
          <cell r="B5943" t="e">
            <v>#VALUE!</v>
          </cell>
          <cell r="C5943" t="str">
            <v>Sao Tome and Principe</v>
          </cell>
        </row>
        <row r="5944">
          <cell r="B5944" t="e">
            <v>#VALUE!</v>
          </cell>
          <cell r="C5944" t="str">
            <v>Sao Tome and Principe</v>
          </cell>
        </row>
        <row r="5945">
          <cell r="B5945" t="e">
            <v>#VALUE!</v>
          </cell>
          <cell r="C5945" t="str">
            <v>Sao Tome and Principe</v>
          </cell>
        </row>
        <row r="5946">
          <cell r="B5946" t="str">
            <v>..</v>
          </cell>
          <cell r="C5946" t="str">
            <v>Sao Tome and Principe</v>
          </cell>
        </row>
        <row r="5947">
          <cell r="B5947" t="e">
            <v>#VALUE!</v>
          </cell>
          <cell r="C5947" t="str">
            <v>Sao Tome and Principe</v>
          </cell>
        </row>
        <row r="5948">
          <cell r="B5948" t="e">
            <v>#VALUE!</v>
          </cell>
          <cell r="C5948" t="str">
            <v>Sao Tome and Principe</v>
          </cell>
        </row>
        <row r="5949">
          <cell r="B5949" t="e">
            <v>#VALUE!</v>
          </cell>
          <cell r="C5949" t="str">
            <v>Sao Tome and Principe</v>
          </cell>
        </row>
        <row r="5950">
          <cell r="B5950" t="e">
            <v>#VALUE!</v>
          </cell>
          <cell r="C5950" t="str">
            <v>Sao Tome and Principe</v>
          </cell>
        </row>
        <row r="5951">
          <cell r="B5951">
            <v>0.48261784835882826</v>
          </cell>
          <cell r="C5951" t="str">
            <v>Sao Tome and Principe</v>
          </cell>
        </row>
        <row r="5952">
          <cell r="B5952">
            <v>0.48779173762557654</v>
          </cell>
          <cell r="C5952" t="str">
            <v>Sao Tome and Principe</v>
          </cell>
        </row>
        <row r="5953">
          <cell r="B5953">
            <v>0.49296562689232482</v>
          </cell>
          <cell r="C5953" t="str">
            <v>Sao Tome and Principe</v>
          </cell>
        </row>
        <row r="5954">
          <cell r="B5954">
            <v>0.49813951615907309</v>
          </cell>
          <cell r="C5954" t="str">
            <v>Sao Tome and Principe</v>
          </cell>
        </row>
        <row r="5955">
          <cell r="B5955">
            <v>0.50331340542582137</v>
          </cell>
          <cell r="C5955" t="str">
            <v>Sao Tome and Principe</v>
          </cell>
        </row>
        <row r="5956">
          <cell r="B5956">
            <v>0.31871221659402504</v>
          </cell>
          <cell r="C5956" t="str">
            <v>Pakistan</v>
          </cell>
        </row>
        <row r="5957">
          <cell r="B5957">
            <v>0.32272904256550916</v>
          </cell>
          <cell r="C5957" t="str">
            <v>Pakistan</v>
          </cell>
        </row>
        <row r="5958">
          <cell r="B5958">
            <v>0</v>
          </cell>
          <cell r="C5958" t="str">
            <v>Pakistan</v>
          </cell>
        </row>
        <row r="5959">
          <cell r="B5959">
            <v>0.33076269450847917</v>
          </cell>
          <cell r="C5959" t="str">
            <v>Pakistan</v>
          </cell>
        </row>
        <row r="5960">
          <cell r="B5960">
            <v>0.33477952047996329</v>
          </cell>
          <cell r="C5960" t="str">
            <v>Pakistan</v>
          </cell>
        </row>
        <row r="5961">
          <cell r="B5961">
            <v>0</v>
          </cell>
          <cell r="C5961" t="str">
            <v>Pakistan</v>
          </cell>
        </row>
        <row r="5962">
          <cell r="B5962">
            <v>0.3428131724229333</v>
          </cell>
          <cell r="C5962" t="str">
            <v>Pakistan</v>
          </cell>
        </row>
        <row r="5963">
          <cell r="B5963">
            <v>0.3468299983944183</v>
          </cell>
          <cell r="C5963" t="str">
            <v>Pakistan</v>
          </cell>
        </row>
        <row r="5964">
          <cell r="B5964">
            <v>0.35084682436590242</v>
          </cell>
          <cell r="C5964" t="str">
            <v>Pakistan</v>
          </cell>
        </row>
        <row r="5965">
          <cell r="B5965">
            <v>0.35486365033738743</v>
          </cell>
          <cell r="C5965" t="str">
            <v>Pakistan</v>
          </cell>
        </row>
        <row r="5966">
          <cell r="B5966">
            <v>0.35888047630887215</v>
          </cell>
          <cell r="C5966" t="str">
            <v>Pakistan</v>
          </cell>
        </row>
        <row r="5967">
          <cell r="B5967">
            <v>0.36289730228035688</v>
          </cell>
          <cell r="C5967" t="str">
            <v>Pakistan</v>
          </cell>
        </row>
        <row r="5968">
          <cell r="B5968">
            <v>0.36691412825184161</v>
          </cell>
          <cell r="C5968" t="str">
            <v>Pakistan</v>
          </cell>
        </row>
        <row r="5969">
          <cell r="B5969">
            <v>0.37093095422332634</v>
          </cell>
          <cell r="C5969" t="str">
            <v>Pakistan</v>
          </cell>
        </row>
        <row r="5970">
          <cell r="B5970">
            <v>0.37494778019481106</v>
          </cell>
          <cell r="C5970" t="str">
            <v>Pakistan</v>
          </cell>
        </row>
        <row r="5971">
          <cell r="B5971">
            <v>0.37896460616629579</v>
          </cell>
          <cell r="C5971" t="str">
            <v>Pakistan</v>
          </cell>
        </row>
        <row r="5972">
          <cell r="B5972">
            <v>0.38298143213778052</v>
          </cell>
          <cell r="C5972" t="str">
            <v>Pakistan</v>
          </cell>
        </row>
        <row r="5973">
          <cell r="B5973">
            <v>0.38699825810926525</v>
          </cell>
          <cell r="C5973" t="str">
            <v>Pakistan</v>
          </cell>
        </row>
        <row r="5974">
          <cell r="B5974">
            <v>0.39101508408074998</v>
          </cell>
          <cell r="C5974" t="str">
            <v>Pakistan</v>
          </cell>
        </row>
        <row r="5975">
          <cell r="B5975">
            <v>0.3950319100522347</v>
          </cell>
          <cell r="C5975" t="str">
            <v>Pakistan</v>
          </cell>
        </row>
        <row r="5976">
          <cell r="B5976">
            <v>0.3990487360237196</v>
          </cell>
          <cell r="C5976" t="str">
            <v>Pakistan</v>
          </cell>
        </row>
        <row r="5977">
          <cell r="B5977">
            <v>0.40277318781260829</v>
          </cell>
          <cell r="C5977" t="str">
            <v>Pakistan</v>
          </cell>
        </row>
        <row r="5978">
          <cell r="B5978">
            <v>0.40649763960149699</v>
          </cell>
          <cell r="C5978" t="str">
            <v>Pakistan</v>
          </cell>
        </row>
        <row r="5979">
          <cell r="B5979">
            <v>0.41022209139038568</v>
          </cell>
          <cell r="C5979" t="str">
            <v>Pakistan</v>
          </cell>
        </row>
        <row r="5980">
          <cell r="B5980">
            <v>0.41394654317927437</v>
          </cell>
          <cell r="C5980" t="str">
            <v>Pakistan</v>
          </cell>
        </row>
        <row r="5981">
          <cell r="B5981">
            <v>0.41767099496816307</v>
          </cell>
          <cell r="C5981" t="str">
            <v>Pakistan</v>
          </cell>
        </row>
        <row r="5982">
          <cell r="B5982">
            <v>0.42139544675705176</v>
          </cell>
          <cell r="C5982" t="str">
            <v>Pakistan</v>
          </cell>
        </row>
        <row r="5983">
          <cell r="B5983">
            <v>0.42511989854594046</v>
          </cell>
          <cell r="C5983" t="str">
            <v>Pakistan</v>
          </cell>
        </row>
        <row r="5984">
          <cell r="B5984">
            <v>0.42884435033482915</v>
          </cell>
          <cell r="C5984" t="str">
            <v>Pakistan</v>
          </cell>
        </row>
        <row r="5985">
          <cell r="B5985">
            <v>0.43256880212371784</v>
          </cell>
          <cell r="C5985" t="str">
            <v>Pakistan</v>
          </cell>
        </row>
        <row r="5986">
          <cell r="B5986">
            <v>0.43629325391260632</v>
          </cell>
          <cell r="C5986" t="str">
            <v>Pakistan</v>
          </cell>
        </row>
        <row r="5987">
          <cell r="B5987">
            <v>0.44508365630096902</v>
          </cell>
          <cell r="C5987" t="str">
            <v>Pakistan</v>
          </cell>
        </row>
        <row r="5988">
          <cell r="B5988">
            <v>0.45387405868933173</v>
          </cell>
          <cell r="C5988" t="str">
            <v>Pakistan</v>
          </cell>
        </row>
        <row r="5989">
          <cell r="B5989">
            <v>0.46266446107769443</v>
          </cell>
          <cell r="C5989" t="str">
            <v>Pakistan</v>
          </cell>
        </row>
        <row r="5990">
          <cell r="B5990">
            <v>0.47145486346605714</v>
          </cell>
          <cell r="C5990" t="str">
            <v>Pakistan</v>
          </cell>
        </row>
        <row r="5991">
          <cell r="B5991">
            <v>0.48024526585441984</v>
          </cell>
          <cell r="C5991" t="str">
            <v>Pakistan</v>
          </cell>
        </row>
        <row r="5992">
          <cell r="B5992">
            <v>0.48496938776104592</v>
          </cell>
          <cell r="C5992" t="str">
            <v>Pakistan</v>
          </cell>
        </row>
        <row r="5993">
          <cell r="B5993">
            <v>0.489693509667672</v>
          </cell>
          <cell r="C5993" t="str">
            <v>Pakistan</v>
          </cell>
        </row>
        <row r="5994">
          <cell r="B5994">
            <v>0.49441763157429808</v>
          </cell>
          <cell r="C5994" t="str">
            <v>Pakistan</v>
          </cell>
        </row>
        <row r="5995">
          <cell r="B5995">
            <v>0.49914175348092404</v>
          </cell>
          <cell r="C5995" t="str">
            <v>Pakistan</v>
          </cell>
        </row>
        <row r="5996">
          <cell r="B5996">
            <v>0.25341269017155454</v>
          </cell>
          <cell r="C5996" t="str">
            <v>Bangladesh</v>
          </cell>
        </row>
        <row r="5997">
          <cell r="B5997">
            <v>0.25833871561964905</v>
          </cell>
          <cell r="C5997" t="str">
            <v>Bangladesh</v>
          </cell>
        </row>
        <row r="5998">
          <cell r="B5998">
            <v>0</v>
          </cell>
          <cell r="C5998" t="str">
            <v>Bangladesh</v>
          </cell>
        </row>
        <row r="5999">
          <cell r="B5999">
            <v>0.26819076651583629</v>
          </cell>
          <cell r="C5999" t="str">
            <v>Bangladesh</v>
          </cell>
        </row>
        <row r="6000">
          <cell r="B6000">
            <v>0.27311679196393079</v>
          </cell>
          <cell r="C6000" t="str">
            <v>Bangladesh</v>
          </cell>
        </row>
        <row r="6001">
          <cell r="B6001">
            <v>0</v>
          </cell>
          <cell r="C6001" t="str">
            <v>Bangladesh</v>
          </cell>
        </row>
        <row r="6002">
          <cell r="B6002">
            <v>0.28296884286011803</v>
          </cell>
          <cell r="C6002" t="str">
            <v>Bangladesh</v>
          </cell>
        </row>
        <row r="6003">
          <cell r="B6003">
            <v>0.28789486830821076</v>
          </cell>
          <cell r="C6003" t="str">
            <v>Bangladesh</v>
          </cell>
        </row>
        <row r="6004">
          <cell r="B6004">
            <v>0.29282089375630527</v>
          </cell>
          <cell r="C6004" t="str">
            <v>Bangladesh</v>
          </cell>
        </row>
        <row r="6005">
          <cell r="B6005">
            <v>0.29774691920439977</v>
          </cell>
          <cell r="C6005" t="str">
            <v>Bangladesh</v>
          </cell>
        </row>
        <row r="6006">
          <cell r="B6006">
            <v>0.30267294465249178</v>
          </cell>
          <cell r="C6006" t="str">
            <v>Bangladesh</v>
          </cell>
        </row>
        <row r="6007">
          <cell r="B6007">
            <v>0.30759897010058562</v>
          </cell>
          <cell r="C6007" t="str">
            <v>Bangladesh</v>
          </cell>
        </row>
        <row r="6008">
          <cell r="B6008">
            <v>0.31252499554867946</v>
          </cell>
          <cell r="C6008" t="str">
            <v>Bangladesh</v>
          </cell>
        </row>
        <row r="6009">
          <cell r="B6009">
            <v>0.3174510209967733</v>
          </cell>
          <cell r="C6009" t="str">
            <v>Bangladesh</v>
          </cell>
        </row>
        <row r="6010">
          <cell r="B6010">
            <v>0.32237704644486714</v>
          </cell>
          <cell r="C6010" t="str">
            <v>Bangladesh</v>
          </cell>
        </row>
        <row r="6011">
          <cell r="B6011">
            <v>0.32730307189296098</v>
          </cell>
          <cell r="C6011" t="str">
            <v>Bangladesh</v>
          </cell>
        </row>
        <row r="6012">
          <cell r="B6012">
            <v>0.33222909734105482</v>
          </cell>
          <cell r="C6012" t="str">
            <v>Bangladesh</v>
          </cell>
        </row>
        <row r="6013">
          <cell r="B6013">
            <v>0.33715512278914866</v>
          </cell>
          <cell r="C6013" t="str">
            <v>Bangladesh</v>
          </cell>
        </row>
        <row r="6014">
          <cell r="B6014">
            <v>0.3420811482372425</v>
          </cell>
          <cell r="C6014" t="str">
            <v>Bangladesh</v>
          </cell>
        </row>
        <row r="6015">
          <cell r="B6015">
            <v>0.34700717368533635</v>
          </cell>
          <cell r="C6015" t="str">
            <v>Bangladesh</v>
          </cell>
        </row>
        <row r="6016">
          <cell r="B6016">
            <v>0.3519331991334303</v>
          </cell>
          <cell r="C6016" t="str">
            <v>Bangladesh</v>
          </cell>
        </row>
        <row r="6017">
          <cell r="B6017">
            <v>0.35898179364445165</v>
          </cell>
          <cell r="C6017" t="str">
            <v>Bangladesh</v>
          </cell>
        </row>
        <row r="6018">
          <cell r="B6018">
            <v>0.36603038815547301</v>
          </cell>
          <cell r="C6018" t="str">
            <v>Bangladesh</v>
          </cell>
        </row>
        <row r="6019">
          <cell r="B6019">
            <v>0.37307898266649436</v>
          </cell>
          <cell r="C6019" t="str">
            <v>Bangladesh</v>
          </cell>
        </row>
        <row r="6020">
          <cell r="B6020">
            <v>0.38012757717751572</v>
          </cell>
          <cell r="C6020" t="str">
            <v>Bangladesh</v>
          </cell>
        </row>
        <row r="6021">
          <cell r="B6021">
            <v>0.38717617168853707</v>
          </cell>
          <cell r="C6021" t="str">
            <v>Bangladesh</v>
          </cell>
        </row>
        <row r="6022">
          <cell r="B6022">
            <v>0.39422476619955843</v>
          </cell>
          <cell r="C6022" t="str">
            <v>Bangladesh</v>
          </cell>
        </row>
        <row r="6023">
          <cell r="B6023">
            <v>0.40127336071057979</v>
          </cell>
          <cell r="C6023" t="str">
            <v>Bangladesh</v>
          </cell>
        </row>
        <row r="6024">
          <cell r="B6024">
            <v>0.40832195522160114</v>
          </cell>
          <cell r="C6024" t="str">
            <v>Bangladesh</v>
          </cell>
        </row>
        <row r="6025">
          <cell r="B6025">
            <v>0.4153705497326225</v>
          </cell>
          <cell r="C6025" t="str">
            <v>Bangladesh</v>
          </cell>
        </row>
        <row r="6026">
          <cell r="B6026">
            <v>0.42241914424364391</v>
          </cell>
          <cell r="C6026" t="str">
            <v>Bangladesh</v>
          </cell>
        </row>
        <row r="6027">
          <cell r="B6027">
            <v>0.43034768375173721</v>
          </cell>
          <cell r="C6027" t="str">
            <v>Bangladesh</v>
          </cell>
        </row>
        <row r="6028">
          <cell r="B6028">
            <v>0.43827622325983051</v>
          </cell>
          <cell r="C6028" t="str">
            <v>Bangladesh</v>
          </cell>
        </row>
        <row r="6029">
          <cell r="B6029">
            <v>0.44620476276792381</v>
          </cell>
          <cell r="C6029" t="str">
            <v>Bangladesh</v>
          </cell>
        </row>
        <row r="6030">
          <cell r="B6030">
            <v>0.45413330227601711</v>
          </cell>
          <cell r="C6030" t="str">
            <v>Bangladesh</v>
          </cell>
        </row>
        <row r="6031">
          <cell r="B6031">
            <v>0.46206184178411042</v>
          </cell>
          <cell r="C6031" t="str">
            <v>Bangladesh</v>
          </cell>
        </row>
        <row r="6032">
          <cell r="B6032">
            <v>0.46917938529669789</v>
          </cell>
          <cell r="C6032" t="str">
            <v>Bangladesh</v>
          </cell>
        </row>
        <row r="6033">
          <cell r="B6033">
            <v>0.47629692880928537</v>
          </cell>
          <cell r="C6033" t="str">
            <v>Bangladesh</v>
          </cell>
        </row>
        <row r="6034">
          <cell r="B6034">
            <v>0.48341447232187285</v>
          </cell>
          <cell r="C6034" t="str">
            <v>Bangladesh</v>
          </cell>
        </row>
        <row r="6035">
          <cell r="B6035">
            <v>0.49053201583446027</v>
          </cell>
          <cell r="C6035" t="str">
            <v>Bangladesh</v>
          </cell>
        </row>
        <row r="6036">
          <cell r="B6036" t="e">
            <v>#VALUE!</v>
          </cell>
          <cell r="C6036" t="str">
            <v>Timor-Leste</v>
          </cell>
        </row>
        <row r="6037">
          <cell r="B6037" t="e">
            <v>#VALUE!</v>
          </cell>
          <cell r="C6037" t="str">
            <v>Timor-Leste</v>
          </cell>
        </row>
        <row r="6038">
          <cell r="B6038">
            <v>0</v>
          </cell>
          <cell r="C6038" t="str">
            <v>Timor-Leste</v>
          </cell>
        </row>
        <row r="6039">
          <cell r="B6039" t="e">
            <v>#VALUE!</v>
          </cell>
          <cell r="C6039" t="str">
            <v>Timor-Leste</v>
          </cell>
        </row>
        <row r="6040">
          <cell r="B6040" t="e">
            <v>#VALUE!</v>
          </cell>
          <cell r="C6040" t="str">
            <v>Timor-Leste</v>
          </cell>
        </row>
        <row r="6041">
          <cell r="B6041">
            <v>0</v>
          </cell>
          <cell r="C6041" t="str">
            <v>Timor-Leste</v>
          </cell>
        </row>
        <row r="6042">
          <cell r="B6042" t="e">
            <v>#VALUE!</v>
          </cell>
          <cell r="C6042" t="str">
            <v>Timor-Leste</v>
          </cell>
        </row>
        <row r="6043">
          <cell r="B6043" t="e">
            <v>#VALUE!</v>
          </cell>
          <cell r="C6043" t="str">
            <v>Timor-Leste</v>
          </cell>
        </row>
        <row r="6044">
          <cell r="B6044" t="e">
            <v>#VALUE!</v>
          </cell>
          <cell r="C6044" t="str">
            <v>Timor-Leste</v>
          </cell>
        </row>
        <row r="6045">
          <cell r="B6045" t="e">
            <v>#VALUE!</v>
          </cell>
          <cell r="C6045" t="str">
            <v>Timor-Leste</v>
          </cell>
        </row>
        <row r="6046">
          <cell r="B6046" t="str">
            <v>..</v>
          </cell>
          <cell r="C6046" t="str">
            <v>Timor-Leste</v>
          </cell>
        </row>
        <row r="6047">
          <cell r="B6047" t="e">
            <v>#VALUE!</v>
          </cell>
          <cell r="C6047" t="str">
            <v>Timor-Leste</v>
          </cell>
        </row>
        <row r="6048">
          <cell r="B6048" t="e">
            <v>#VALUE!</v>
          </cell>
          <cell r="C6048" t="str">
            <v>Timor-Leste</v>
          </cell>
        </row>
        <row r="6049">
          <cell r="B6049" t="e">
            <v>#VALUE!</v>
          </cell>
          <cell r="C6049" t="str">
            <v>Timor-Leste</v>
          </cell>
        </row>
        <row r="6050">
          <cell r="B6050" t="e">
            <v>#VALUE!</v>
          </cell>
          <cell r="C6050" t="str">
            <v>Timor-Leste</v>
          </cell>
        </row>
        <row r="6051">
          <cell r="B6051" t="e">
            <v>#VALUE!</v>
          </cell>
          <cell r="C6051" t="str">
            <v>Timor-Leste</v>
          </cell>
        </row>
        <row r="6052">
          <cell r="B6052" t="e">
            <v>#VALUE!</v>
          </cell>
          <cell r="C6052" t="str">
            <v>Timor-Leste</v>
          </cell>
        </row>
        <row r="6053">
          <cell r="B6053" t="e">
            <v>#VALUE!</v>
          </cell>
          <cell r="C6053" t="str">
            <v>Timor-Leste</v>
          </cell>
        </row>
        <row r="6054">
          <cell r="B6054" t="e">
            <v>#VALUE!</v>
          </cell>
          <cell r="C6054" t="str">
            <v>Timor-Leste</v>
          </cell>
        </row>
        <row r="6055">
          <cell r="B6055" t="e">
            <v>#VALUE!</v>
          </cell>
          <cell r="C6055" t="str">
            <v>Timor-Leste</v>
          </cell>
        </row>
        <row r="6056">
          <cell r="B6056" t="str">
            <v>..</v>
          </cell>
          <cell r="C6056" t="str">
            <v>Timor-Leste</v>
          </cell>
        </row>
        <row r="6057">
          <cell r="B6057" t="e">
            <v>#VALUE!</v>
          </cell>
          <cell r="C6057" t="str">
            <v>Timor-Leste</v>
          </cell>
        </row>
        <row r="6058">
          <cell r="B6058" t="e">
            <v>#VALUE!</v>
          </cell>
          <cell r="C6058" t="str">
            <v>Timor-Leste</v>
          </cell>
        </row>
        <row r="6059">
          <cell r="B6059" t="e">
            <v>#VALUE!</v>
          </cell>
          <cell r="C6059" t="str">
            <v>Timor-Leste</v>
          </cell>
        </row>
        <row r="6060">
          <cell r="B6060" t="e">
            <v>#VALUE!</v>
          </cell>
          <cell r="C6060" t="str">
            <v>Timor-Leste</v>
          </cell>
        </row>
        <row r="6061">
          <cell r="B6061" t="e">
            <v>#VALUE!</v>
          </cell>
          <cell r="C6061" t="str">
            <v>Timor-Leste</v>
          </cell>
        </row>
        <row r="6062">
          <cell r="B6062" t="e">
            <v>#VALUE!</v>
          </cell>
          <cell r="C6062" t="str">
            <v>Timor-Leste</v>
          </cell>
        </row>
        <row r="6063">
          <cell r="B6063" t="e">
            <v>#VALUE!</v>
          </cell>
          <cell r="C6063" t="str">
            <v>Timor-Leste</v>
          </cell>
        </row>
        <row r="6064">
          <cell r="B6064" t="e">
            <v>#VALUE!</v>
          </cell>
          <cell r="C6064" t="str">
            <v>Timor-Leste</v>
          </cell>
        </row>
        <row r="6065">
          <cell r="B6065" t="e">
            <v>#VALUE!</v>
          </cell>
          <cell r="C6065" t="str">
            <v>Timor-Leste</v>
          </cell>
        </row>
        <row r="6066">
          <cell r="B6066">
            <v>0.40429480324733635</v>
          </cell>
          <cell r="C6066" t="str">
            <v>Timor-Leste</v>
          </cell>
        </row>
        <row r="6067">
          <cell r="B6067">
            <v>0.41300539535807534</v>
          </cell>
          <cell r="C6067" t="str">
            <v>Timor-Leste</v>
          </cell>
        </row>
        <row r="6068">
          <cell r="B6068">
            <v>0.42171598746881434</v>
          </cell>
          <cell r="C6068" t="str">
            <v>Timor-Leste</v>
          </cell>
        </row>
        <row r="6069">
          <cell r="B6069">
            <v>0.43042657957955333</v>
          </cell>
          <cell r="C6069" t="str">
            <v>Timor-Leste</v>
          </cell>
        </row>
        <row r="6070">
          <cell r="B6070">
            <v>0.43913717169029232</v>
          </cell>
          <cell r="C6070" t="str">
            <v>Timor-Leste</v>
          </cell>
        </row>
        <row r="6071">
          <cell r="B6071">
            <v>0.44784776380103142</v>
          </cell>
          <cell r="C6071" t="str">
            <v>Timor-Leste</v>
          </cell>
        </row>
        <row r="6072">
          <cell r="B6072">
            <v>0.4577249407930194</v>
          </cell>
          <cell r="C6072" t="str">
            <v>Timor-Leste</v>
          </cell>
        </row>
        <row r="6073">
          <cell r="B6073">
            <v>0.46760211778500738</v>
          </cell>
          <cell r="C6073" t="str">
            <v>Timor-Leste</v>
          </cell>
        </row>
        <row r="6074">
          <cell r="B6074">
            <v>0.47747929477699536</v>
          </cell>
          <cell r="C6074" t="str">
            <v>Timor-Leste</v>
          </cell>
        </row>
        <row r="6075">
          <cell r="B6075">
            <v>0.48735647176898322</v>
          </cell>
          <cell r="C6075" t="str">
            <v>Timor-Leste</v>
          </cell>
        </row>
        <row r="6076">
          <cell r="B6076" t="e">
            <v>#VALUE!</v>
          </cell>
          <cell r="C6076" t="str">
            <v>Angola</v>
          </cell>
        </row>
        <row r="6077">
          <cell r="B6077" t="e">
            <v>#VALUE!</v>
          </cell>
          <cell r="C6077" t="str">
            <v>Angola</v>
          </cell>
        </row>
        <row r="6078">
          <cell r="B6078">
            <v>0</v>
          </cell>
          <cell r="C6078" t="str">
            <v>Angola</v>
          </cell>
        </row>
        <row r="6079">
          <cell r="B6079" t="e">
            <v>#VALUE!</v>
          </cell>
          <cell r="C6079" t="str">
            <v>Angola</v>
          </cell>
        </row>
        <row r="6080">
          <cell r="B6080" t="e">
            <v>#VALUE!</v>
          </cell>
          <cell r="C6080" t="str">
            <v>Angola</v>
          </cell>
        </row>
        <row r="6081">
          <cell r="B6081">
            <v>0</v>
          </cell>
          <cell r="C6081" t="str">
            <v>Angola</v>
          </cell>
        </row>
        <row r="6082">
          <cell r="B6082" t="e">
            <v>#VALUE!</v>
          </cell>
          <cell r="C6082" t="str">
            <v>Angola</v>
          </cell>
        </row>
        <row r="6083">
          <cell r="B6083" t="e">
            <v>#VALUE!</v>
          </cell>
          <cell r="C6083" t="str">
            <v>Angola</v>
          </cell>
        </row>
        <row r="6084">
          <cell r="B6084" t="e">
            <v>#VALUE!</v>
          </cell>
          <cell r="C6084" t="str">
            <v>Angola</v>
          </cell>
        </row>
        <row r="6085">
          <cell r="B6085" t="e">
            <v>#VALUE!</v>
          </cell>
          <cell r="C6085" t="str">
            <v>Angola</v>
          </cell>
        </row>
        <row r="6086">
          <cell r="B6086" t="str">
            <v>..</v>
          </cell>
          <cell r="C6086" t="str">
            <v>Angola</v>
          </cell>
        </row>
        <row r="6087">
          <cell r="B6087" t="e">
            <v>#VALUE!</v>
          </cell>
          <cell r="C6087" t="str">
            <v>Angola</v>
          </cell>
        </row>
        <row r="6088">
          <cell r="B6088" t="e">
            <v>#VALUE!</v>
          </cell>
          <cell r="C6088" t="str">
            <v>Angola</v>
          </cell>
        </row>
        <row r="6089">
          <cell r="B6089" t="e">
            <v>#VALUE!</v>
          </cell>
          <cell r="C6089" t="str">
            <v>Angola</v>
          </cell>
        </row>
        <row r="6090">
          <cell r="B6090" t="e">
            <v>#VALUE!</v>
          </cell>
          <cell r="C6090" t="str">
            <v>Angola</v>
          </cell>
        </row>
        <row r="6091">
          <cell r="B6091" t="e">
            <v>#VALUE!</v>
          </cell>
          <cell r="C6091" t="str">
            <v>Angola</v>
          </cell>
        </row>
        <row r="6092">
          <cell r="B6092" t="e">
            <v>#VALUE!</v>
          </cell>
          <cell r="C6092" t="str">
            <v>Angola</v>
          </cell>
        </row>
        <row r="6093">
          <cell r="B6093" t="e">
            <v>#VALUE!</v>
          </cell>
          <cell r="C6093" t="str">
            <v>Angola</v>
          </cell>
        </row>
        <row r="6094">
          <cell r="B6094" t="e">
            <v>#VALUE!</v>
          </cell>
          <cell r="C6094" t="str">
            <v>Angola</v>
          </cell>
        </row>
        <row r="6095">
          <cell r="B6095" t="e">
            <v>#VALUE!</v>
          </cell>
          <cell r="C6095" t="str">
            <v>Angola</v>
          </cell>
        </row>
        <row r="6096">
          <cell r="B6096" t="str">
            <v>..</v>
          </cell>
          <cell r="C6096" t="str">
            <v>Angola</v>
          </cell>
        </row>
        <row r="6097">
          <cell r="B6097" t="e">
            <v>#VALUE!</v>
          </cell>
          <cell r="C6097" t="str">
            <v>Angola</v>
          </cell>
        </row>
        <row r="6098">
          <cell r="B6098" t="e">
            <v>#VALUE!</v>
          </cell>
          <cell r="C6098" t="str">
            <v>Angola</v>
          </cell>
        </row>
        <row r="6099">
          <cell r="B6099" t="e">
            <v>#VALUE!</v>
          </cell>
          <cell r="C6099" t="str">
            <v>Angola</v>
          </cell>
        </row>
        <row r="6100">
          <cell r="B6100" t="e">
            <v>#VALUE!</v>
          </cell>
          <cell r="C6100" t="str">
            <v>Angola</v>
          </cell>
        </row>
        <row r="6101">
          <cell r="B6101" t="e">
            <v>#VALUE!</v>
          </cell>
          <cell r="C6101" t="str">
            <v>Angola</v>
          </cell>
        </row>
        <row r="6102">
          <cell r="B6102" t="e">
            <v>#VALUE!</v>
          </cell>
          <cell r="C6102" t="str">
            <v>Angola</v>
          </cell>
        </row>
        <row r="6103">
          <cell r="B6103" t="e">
            <v>#VALUE!</v>
          </cell>
          <cell r="C6103" t="str">
            <v>Angola</v>
          </cell>
        </row>
        <row r="6104">
          <cell r="B6104" t="e">
            <v>#VALUE!</v>
          </cell>
          <cell r="C6104" t="str">
            <v>Angola</v>
          </cell>
        </row>
        <row r="6105">
          <cell r="B6105" t="e">
            <v>#VALUE!</v>
          </cell>
          <cell r="C6105" t="str">
            <v>Angola</v>
          </cell>
        </row>
        <row r="6106">
          <cell r="B6106">
            <v>0.38372330277815431</v>
          </cell>
          <cell r="C6106" t="str">
            <v>Angola</v>
          </cell>
        </row>
        <row r="6107">
          <cell r="B6107">
            <v>0.39602826822557702</v>
          </cell>
          <cell r="C6107" t="str">
            <v>Angola</v>
          </cell>
        </row>
        <row r="6108">
          <cell r="B6108">
            <v>0.40833323367299973</v>
          </cell>
          <cell r="C6108" t="str">
            <v>Angola</v>
          </cell>
        </row>
        <row r="6109">
          <cell r="B6109">
            <v>0.42063819912042244</v>
          </cell>
          <cell r="C6109" t="str">
            <v>Angola</v>
          </cell>
        </row>
        <row r="6110">
          <cell r="B6110">
            <v>0.43294316456784515</v>
          </cell>
          <cell r="C6110" t="str">
            <v>Angola</v>
          </cell>
        </row>
        <row r="6111">
          <cell r="B6111">
            <v>0.44524813001526775</v>
          </cell>
          <cell r="C6111" t="str">
            <v>Angola</v>
          </cell>
        </row>
        <row r="6112">
          <cell r="B6112">
            <v>0.45415669320869817</v>
          </cell>
          <cell r="C6112" t="str">
            <v>Angola</v>
          </cell>
        </row>
        <row r="6113">
          <cell r="B6113">
            <v>0.46306525640212859</v>
          </cell>
          <cell r="C6113" t="str">
            <v>Angola</v>
          </cell>
        </row>
        <row r="6114">
          <cell r="B6114">
            <v>0.47197381959555901</v>
          </cell>
          <cell r="C6114" t="str">
            <v>Angola</v>
          </cell>
        </row>
        <row r="6115">
          <cell r="B6115">
            <v>0.48088238278898943</v>
          </cell>
          <cell r="C6115" t="str">
            <v>Angola</v>
          </cell>
        </row>
        <row r="6116">
          <cell r="B6116">
            <v>0.25958656863511287</v>
          </cell>
          <cell r="C6116" t="str">
            <v>Myanmar</v>
          </cell>
        </row>
        <row r="6117">
          <cell r="B6117">
            <v>0.26152948431955769</v>
          </cell>
          <cell r="C6117" t="str">
            <v>Myanmar</v>
          </cell>
        </row>
        <row r="6118">
          <cell r="B6118">
            <v>0</v>
          </cell>
          <cell r="C6118" t="str">
            <v>Myanmar</v>
          </cell>
        </row>
        <row r="6119">
          <cell r="B6119">
            <v>0.26541531568844734</v>
          </cell>
          <cell r="C6119" t="str">
            <v>Myanmar</v>
          </cell>
        </row>
        <row r="6120">
          <cell r="B6120">
            <v>0.26735823137289172</v>
          </cell>
          <cell r="C6120" t="str">
            <v>Myanmar</v>
          </cell>
        </row>
        <row r="6121">
          <cell r="B6121">
            <v>0</v>
          </cell>
          <cell r="C6121" t="str">
            <v>Myanmar</v>
          </cell>
        </row>
        <row r="6122">
          <cell r="B6122">
            <v>0.27124406274178137</v>
          </cell>
          <cell r="C6122" t="str">
            <v>Myanmar</v>
          </cell>
        </row>
        <row r="6123">
          <cell r="B6123">
            <v>0.27318697842622619</v>
          </cell>
          <cell r="C6123" t="str">
            <v>Myanmar</v>
          </cell>
        </row>
        <row r="6124">
          <cell r="B6124">
            <v>0.27512989411067057</v>
          </cell>
          <cell r="C6124" t="str">
            <v>Myanmar</v>
          </cell>
        </row>
        <row r="6125">
          <cell r="B6125">
            <v>0.27707280979511539</v>
          </cell>
          <cell r="C6125" t="str">
            <v>Myanmar</v>
          </cell>
        </row>
        <row r="6126">
          <cell r="B6126">
            <v>0.27901572547955983</v>
          </cell>
          <cell r="C6126" t="str">
            <v>Myanmar</v>
          </cell>
        </row>
        <row r="6127">
          <cell r="B6127">
            <v>0.28095864116400454</v>
          </cell>
          <cell r="C6127" t="str">
            <v>Myanmar</v>
          </cell>
        </row>
        <row r="6128">
          <cell r="B6128">
            <v>0.28290155684844925</v>
          </cell>
          <cell r="C6128" t="str">
            <v>Myanmar</v>
          </cell>
        </row>
        <row r="6129">
          <cell r="B6129">
            <v>0.28484447253289397</v>
          </cell>
          <cell r="C6129" t="str">
            <v>Myanmar</v>
          </cell>
        </row>
        <row r="6130">
          <cell r="B6130">
            <v>0.28678738821733868</v>
          </cell>
          <cell r="C6130" t="str">
            <v>Myanmar</v>
          </cell>
        </row>
        <row r="6131">
          <cell r="B6131">
            <v>0.28873030390178339</v>
          </cell>
          <cell r="C6131" t="str">
            <v>Myanmar</v>
          </cell>
        </row>
        <row r="6132">
          <cell r="B6132">
            <v>0.2906732195862281</v>
          </cell>
          <cell r="C6132" t="str">
            <v>Myanmar</v>
          </cell>
        </row>
        <row r="6133">
          <cell r="B6133">
            <v>0.29261613527067282</v>
          </cell>
          <cell r="C6133" t="str">
            <v>Myanmar</v>
          </cell>
        </row>
        <row r="6134">
          <cell r="B6134">
            <v>0.29455905095511753</v>
          </cell>
          <cell r="C6134" t="str">
            <v>Myanmar</v>
          </cell>
        </row>
        <row r="6135">
          <cell r="B6135">
            <v>0.29650196663956224</v>
          </cell>
          <cell r="C6135" t="str">
            <v>Myanmar</v>
          </cell>
        </row>
        <row r="6136">
          <cell r="B6136">
            <v>0.29844488232400684</v>
          </cell>
          <cell r="C6136" t="str">
            <v>Myanmar</v>
          </cell>
        </row>
        <row r="6137">
          <cell r="B6137">
            <v>0.30658164730561133</v>
          </cell>
          <cell r="C6137" t="str">
            <v>Myanmar</v>
          </cell>
        </row>
        <row r="6138">
          <cell r="B6138">
            <v>0.31471841228721581</v>
          </cell>
          <cell r="C6138" t="str">
            <v>Myanmar</v>
          </cell>
        </row>
        <row r="6139">
          <cell r="B6139">
            <v>0.32285517726882029</v>
          </cell>
          <cell r="C6139" t="str">
            <v>Myanmar</v>
          </cell>
        </row>
        <row r="6140">
          <cell r="B6140">
            <v>0.33099194225042478</v>
          </cell>
          <cell r="C6140" t="str">
            <v>Myanmar</v>
          </cell>
        </row>
        <row r="6141">
          <cell r="B6141">
            <v>0.33912870723202926</v>
          </cell>
          <cell r="C6141" t="str">
            <v>Myanmar</v>
          </cell>
        </row>
        <row r="6142">
          <cell r="B6142">
            <v>0.34726547221363374</v>
          </cell>
          <cell r="C6142" t="str">
            <v>Myanmar</v>
          </cell>
        </row>
        <row r="6143">
          <cell r="B6143">
            <v>0.35540223719523822</v>
          </cell>
          <cell r="C6143" t="str">
            <v>Myanmar</v>
          </cell>
        </row>
        <row r="6144">
          <cell r="B6144">
            <v>0.36353900217684271</v>
          </cell>
          <cell r="C6144" t="str">
            <v>Myanmar</v>
          </cell>
        </row>
        <row r="6145">
          <cell r="B6145">
            <v>0.37167576715844719</v>
          </cell>
          <cell r="C6145" t="str">
            <v>Myanmar</v>
          </cell>
        </row>
        <row r="6146">
          <cell r="B6146">
            <v>0.37981253214005145</v>
          </cell>
          <cell r="C6146" t="str">
            <v>Myanmar</v>
          </cell>
        </row>
        <row r="6147">
          <cell r="B6147">
            <v>0.39112802862373242</v>
          </cell>
          <cell r="C6147" t="str">
            <v>Myanmar</v>
          </cell>
        </row>
        <row r="6148">
          <cell r="B6148">
            <v>0.40244352510741338</v>
          </cell>
          <cell r="C6148" t="str">
            <v>Myanmar</v>
          </cell>
        </row>
        <row r="6149">
          <cell r="B6149">
            <v>0.41375902159109434</v>
          </cell>
          <cell r="C6149" t="str">
            <v>Myanmar</v>
          </cell>
        </row>
        <row r="6150">
          <cell r="B6150">
            <v>0.42507451807477531</v>
          </cell>
          <cell r="C6150" t="str">
            <v>Myanmar</v>
          </cell>
        </row>
        <row r="6151">
          <cell r="B6151">
            <v>0.43639001455845622</v>
          </cell>
          <cell r="C6151" t="str">
            <v>Myanmar</v>
          </cell>
        </row>
        <row r="6152">
          <cell r="B6152">
            <v>0.44569026934484951</v>
          </cell>
          <cell r="C6152" t="str">
            <v>Myanmar</v>
          </cell>
        </row>
        <row r="6153">
          <cell r="B6153">
            <v>0.4549905241312428</v>
          </cell>
          <cell r="C6153" t="str">
            <v>Myanmar</v>
          </cell>
        </row>
        <row r="6154">
          <cell r="B6154">
            <v>0.46429077891763609</v>
          </cell>
          <cell r="C6154" t="str">
            <v>Myanmar</v>
          </cell>
        </row>
        <row r="6155">
          <cell r="B6155">
            <v>0.47359103370402944</v>
          </cell>
          <cell r="C6155" t="str">
            <v>Myanmar</v>
          </cell>
        </row>
        <row r="6156">
          <cell r="B6156">
            <v>0.31393556744060191</v>
          </cell>
          <cell r="C6156" t="str">
            <v>Cameroon</v>
          </cell>
        </row>
        <row r="6157">
          <cell r="B6157">
            <v>0.31958386445588438</v>
          </cell>
          <cell r="C6157" t="str">
            <v>Cameroon</v>
          </cell>
        </row>
        <row r="6158">
          <cell r="B6158">
            <v>0</v>
          </cell>
          <cell r="C6158" t="str">
            <v>Cameroon</v>
          </cell>
        </row>
        <row r="6159">
          <cell r="B6159">
            <v>0.33088045848645109</v>
          </cell>
          <cell r="C6159" t="str">
            <v>Cameroon</v>
          </cell>
        </row>
        <row r="6160">
          <cell r="B6160">
            <v>0.33652875550173533</v>
          </cell>
          <cell r="C6160" t="str">
            <v>Cameroon</v>
          </cell>
        </row>
        <row r="6161">
          <cell r="B6161">
            <v>0</v>
          </cell>
          <cell r="C6161" t="str">
            <v>Cameroon</v>
          </cell>
        </row>
        <row r="6162">
          <cell r="B6162">
            <v>0.34782534953230027</v>
          </cell>
          <cell r="C6162" t="str">
            <v>Cameroon</v>
          </cell>
        </row>
        <row r="6163">
          <cell r="B6163">
            <v>0.35347364654758451</v>
          </cell>
          <cell r="C6163" t="str">
            <v>Cameroon</v>
          </cell>
        </row>
        <row r="6164">
          <cell r="B6164">
            <v>0.35912194356286697</v>
          </cell>
          <cell r="C6164" t="str">
            <v>Cameroon</v>
          </cell>
        </row>
        <row r="6165">
          <cell r="B6165">
            <v>0.36477024057815122</v>
          </cell>
          <cell r="C6165" t="str">
            <v>Cameroon</v>
          </cell>
        </row>
        <row r="6166">
          <cell r="B6166">
            <v>0.37041853759343391</v>
          </cell>
          <cell r="C6166" t="str">
            <v>Cameroon</v>
          </cell>
        </row>
        <row r="6167">
          <cell r="B6167">
            <v>0.37606683460871715</v>
          </cell>
          <cell r="C6167" t="str">
            <v>Cameroon</v>
          </cell>
        </row>
        <row r="6168">
          <cell r="B6168">
            <v>0.38171513162400039</v>
          </cell>
          <cell r="C6168" t="str">
            <v>Cameroon</v>
          </cell>
        </row>
        <row r="6169">
          <cell r="B6169">
            <v>0.38736342863928364</v>
          </cell>
          <cell r="C6169" t="str">
            <v>Cameroon</v>
          </cell>
        </row>
        <row r="6170">
          <cell r="B6170">
            <v>0.39301172565456688</v>
          </cell>
          <cell r="C6170" t="str">
            <v>Cameroon</v>
          </cell>
        </row>
        <row r="6171">
          <cell r="B6171">
            <v>0.39866002266985012</v>
          </cell>
          <cell r="C6171" t="str">
            <v>Cameroon</v>
          </cell>
        </row>
        <row r="6172">
          <cell r="B6172">
            <v>0.40430831968513337</v>
          </cell>
          <cell r="C6172" t="str">
            <v>Cameroon</v>
          </cell>
        </row>
        <row r="6173">
          <cell r="B6173">
            <v>0.40995661670041661</v>
          </cell>
          <cell r="C6173" t="str">
            <v>Cameroon</v>
          </cell>
        </row>
        <row r="6174">
          <cell r="B6174">
            <v>0.41560491371569985</v>
          </cell>
          <cell r="C6174" t="str">
            <v>Cameroon</v>
          </cell>
        </row>
        <row r="6175">
          <cell r="B6175">
            <v>0.4212532107309831</v>
          </cell>
          <cell r="C6175" t="str">
            <v>Cameroon</v>
          </cell>
        </row>
        <row r="6176">
          <cell r="B6176">
            <v>0.4269015077462664</v>
          </cell>
          <cell r="C6176" t="str">
            <v>Cameroon</v>
          </cell>
        </row>
        <row r="6177">
          <cell r="B6177">
            <v>0.42688130015812242</v>
          </cell>
          <cell r="C6177" t="str">
            <v>Cameroon</v>
          </cell>
        </row>
        <row r="6178">
          <cell r="B6178">
            <v>0.42686109256997845</v>
          </cell>
          <cell r="C6178" t="str">
            <v>Cameroon</v>
          </cell>
        </row>
        <row r="6179">
          <cell r="B6179">
            <v>0.42684088498183448</v>
          </cell>
          <cell r="C6179" t="str">
            <v>Cameroon</v>
          </cell>
        </row>
        <row r="6180">
          <cell r="B6180">
            <v>0.42682067739369051</v>
          </cell>
          <cell r="C6180" t="str">
            <v>Cameroon</v>
          </cell>
        </row>
        <row r="6181">
          <cell r="B6181">
            <v>0.42680046980554653</v>
          </cell>
          <cell r="C6181" t="str">
            <v>Cameroon</v>
          </cell>
        </row>
        <row r="6182">
          <cell r="B6182">
            <v>0.42678026221740256</v>
          </cell>
          <cell r="C6182" t="str">
            <v>Cameroon</v>
          </cell>
        </row>
        <row r="6183">
          <cell r="B6183">
            <v>0.42676005462925859</v>
          </cell>
          <cell r="C6183" t="str">
            <v>Cameroon</v>
          </cell>
        </row>
        <row r="6184">
          <cell r="B6184">
            <v>0.42673984704111462</v>
          </cell>
          <cell r="C6184" t="str">
            <v>Cameroon</v>
          </cell>
        </row>
        <row r="6185">
          <cell r="B6185">
            <v>0.42671963945297064</v>
          </cell>
          <cell r="C6185" t="str">
            <v>Cameroon</v>
          </cell>
        </row>
        <row r="6186">
          <cell r="B6186">
            <v>0.42669943186482667</v>
          </cell>
          <cell r="C6186" t="str">
            <v>Cameroon</v>
          </cell>
        </row>
        <row r="6187">
          <cell r="B6187">
            <v>0.43118455823587504</v>
          </cell>
          <cell r="C6187" t="str">
            <v>Cameroon</v>
          </cell>
        </row>
        <row r="6188">
          <cell r="B6188">
            <v>0.4356696846069234</v>
          </cell>
          <cell r="C6188" t="str">
            <v>Cameroon</v>
          </cell>
        </row>
        <row r="6189">
          <cell r="B6189">
            <v>0.44015481097797177</v>
          </cell>
          <cell r="C6189" t="str">
            <v>Cameroon</v>
          </cell>
        </row>
        <row r="6190">
          <cell r="B6190">
            <v>0.44463993734902013</v>
          </cell>
          <cell r="C6190" t="str">
            <v>Cameroon</v>
          </cell>
        </row>
        <row r="6191">
          <cell r="B6191">
            <v>0.44912506372006844</v>
          </cell>
          <cell r="C6191" t="str">
            <v>Cameroon</v>
          </cell>
        </row>
        <row r="6192">
          <cell r="B6192">
            <v>0.45548986478718245</v>
          </cell>
          <cell r="C6192" t="str">
            <v>Cameroon</v>
          </cell>
        </row>
        <row r="6193">
          <cell r="B6193">
            <v>0.46185466585429646</v>
          </cell>
          <cell r="C6193" t="str">
            <v>Cameroon</v>
          </cell>
        </row>
        <row r="6194">
          <cell r="B6194">
            <v>0.46821946692141048</v>
          </cell>
          <cell r="C6194" t="str">
            <v>Cameroon</v>
          </cell>
        </row>
        <row r="6195">
          <cell r="B6195">
            <v>0.47458426798852454</v>
          </cell>
          <cell r="C6195" t="str">
            <v>Cameroon</v>
          </cell>
        </row>
        <row r="6196">
          <cell r="B6196" t="e">
            <v>#VALUE!</v>
          </cell>
          <cell r="C6196" t="str">
            <v>Madagascar</v>
          </cell>
        </row>
        <row r="6197">
          <cell r="B6197" t="e">
            <v>#VALUE!</v>
          </cell>
          <cell r="C6197" t="str">
            <v>Madagascar</v>
          </cell>
        </row>
        <row r="6198">
          <cell r="B6198">
            <v>0</v>
          </cell>
          <cell r="C6198" t="str">
            <v>Madagascar</v>
          </cell>
        </row>
        <row r="6199">
          <cell r="B6199" t="e">
            <v>#VALUE!</v>
          </cell>
          <cell r="C6199" t="str">
            <v>Madagascar</v>
          </cell>
        </row>
        <row r="6200">
          <cell r="B6200" t="e">
            <v>#VALUE!</v>
          </cell>
          <cell r="C6200" t="str">
            <v>Madagascar</v>
          </cell>
        </row>
        <row r="6201">
          <cell r="B6201">
            <v>0</v>
          </cell>
          <cell r="C6201" t="str">
            <v>Madagascar</v>
          </cell>
        </row>
        <row r="6202">
          <cell r="B6202" t="e">
            <v>#VALUE!</v>
          </cell>
          <cell r="C6202" t="str">
            <v>Madagascar</v>
          </cell>
        </row>
        <row r="6203">
          <cell r="B6203" t="e">
            <v>#VALUE!</v>
          </cell>
          <cell r="C6203" t="str">
            <v>Madagascar</v>
          </cell>
        </row>
        <row r="6204">
          <cell r="B6204" t="e">
            <v>#VALUE!</v>
          </cell>
          <cell r="C6204" t="str">
            <v>Madagascar</v>
          </cell>
        </row>
        <row r="6205">
          <cell r="B6205" t="e">
            <v>#VALUE!</v>
          </cell>
          <cell r="C6205" t="str">
            <v>Madagascar</v>
          </cell>
        </row>
        <row r="6206">
          <cell r="B6206" t="str">
            <v>..</v>
          </cell>
          <cell r="C6206" t="str">
            <v>Madagascar</v>
          </cell>
        </row>
        <row r="6207">
          <cell r="B6207" t="e">
            <v>#VALUE!</v>
          </cell>
          <cell r="C6207" t="str">
            <v>Madagascar</v>
          </cell>
        </row>
        <row r="6208">
          <cell r="B6208" t="e">
            <v>#VALUE!</v>
          </cell>
          <cell r="C6208" t="str">
            <v>Madagascar</v>
          </cell>
        </row>
        <row r="6209">
          <cell r="B6209" t="e">
            <v>#VALUE!</v>
          </cell>
          <cell r="C6209" t="str">
            <v>Madagascar</v>
          </cell>
        </row>
        <row r="6210">
          <cell r="B6210" t="e">
            <v>#VALUE!</v>
          </cell>
          <cell r="C6210" t="str">
            <v>Madagascar</v>
          </cell>
        </row>
        <row r="6211">
          <cell r="B6211" t="e">
            <v>#VALUE!</v>
          </cell>
          <cell r="C6211" t="str">
            <v>Madagascar</v>
          </cell>
        </row>
        <row r="6212">
          <cell r="B6212" t="e">
            <v>#VALUE!</v>
          </cell>
          <cell r="C6212" t="str">
            <v>Madagascar</v>
          </cell>
        </row>
        <row r="6213">
          <cell r="B6213" t="e">
            <v>#VALUE!</v>
          </cell>
          <cell r="C6213" t="str">
            <v>Madagascar</v>
          </cell>
        </row>
        <row r="6214">
          <cell r="B6214" t="e">
            <v>#VALUE!</v>
          </cell>
          <cell r="C6214" t="str">
            <v>Madagascar</v>
          </cell>
        </row>
        <row r="6215">
          <cell r="B6215" t="e">
            <v>#VALUE!</v>
          </cell>
          <cell r="C6215" t="str">
            <v>Madagascar</v>
          </cell>
        </row>
        <row r="6216">
          <cell r="B6216" t="str">
            <v>..</v>
          </cell>
          <cell r="C6216" t="str">
            <v>Madagascar</v>
          </cell>
        </row>
        <row r="6217">
          <cell r="B6217" t="e">
            <v>#VALUE!</v>
          </cell>
          <cell r="C6217" t="str">
            <v>Madagascar</v>
          </cell>
        </row>
        <row r="6218">
          <cell r="B6218" t="e">
            <v>#VALUE!</v>
          </cell>
          <cell r="C6218" t="str">
            <v>Madagascar</v>
          </cell>
        </row>
        <row r="6219">
          <cell r="B6219" t="e">
            <v>#VALUE!</v>
          </cell>
          <cell r="C6219" t="str">
            <v>Madagascar</v>
          </cell>
        </row>
        <row r="6220">
          <cell r="B6220" t="e">
            <v>#VALUE!</v>
          </cell>
          <cell r="C6220" t="str">
            <v>Madagascar</v>
          </cell>
        </row>
        <row r="6221">
          <cell r="B6221" t="e">
            <v>#VALUE!</v>
          </cell>
          <cell r="C6221" t="str">
            <v>Madagascar</v>
          </cell>
        </row>
        <row r="6222">
          <cell r="B6222" t="e">
            <v>#VALUE!</v>
          </cell>
          <cell r="C6222" t="str">
            <v>Madagascar</v>
          </cell>
        </row>
        <row r="6223">
          <cell r="B6223" t="e">
            <v>#VALUE!</v>
          </cell>
          <cell r="C6223" t="str">
            <v>Madagascar</v>
          </cell>
        </row>
        <row r="6224">
          <cell r="B6224" t="e">
            <v>#VALUE!</v>
          </cell>
          <cell r="C6224" t="str">
            <v>Madagascar</v>
          </cell>
        </row>
        <row r="6225">
          <cell r="B6225" t="e">
            <v>#VALUE!</v>
          </cell>
          <cell r="C6225" t="str">
            <v>Madagascar</v>
          </cell>
        </row>
        <row r="6226">
          <cell r="B6226">
            <v>0.42697325214036846</v>
          </cell>
          <cell r="C6226" t="str">
            <v>Madagascar</v>
          </cell>
        </row>
        <row r="6227">
          <cell r="B6227">
            <v>0.43452082051042329</v>
          </cell>
          <cell r="C6227" t="str">
            <v>Madagascar</v>
          </cell>
        </row>
        <row r="6228">
          <cell r="B6228">
            <v>0.44206838888047811</v>
          </cell>
          <cell r="C6228" t="str">
            <v>Madagascar</v>
          </cell>
        </row>
        <row r="6229">
          <cell r="B6229">
            <v>0.44961595725053294</v>
          </cell>
          <cell r="C6229" t="str">
            <v>Madagascar</v>
          </cell>
        </row>
        <row r="6230">
          <cell r="B6230">
            <v>0.45716352562058776</v>
          </cell>
          <cell r="C6230" t="str">
            <v>Madagascar</v>
          </cell>
        </row>
        <row r="6231">
          <cell r="B6231">
            <v>0.46471109399064248</v>
          </cell>
          <cell r="C6231" t="str">
            <v>Madagascar</v>
          </cell>
        </row>
        <row r="6232">
          <cell r="B6232">
            <v>0.46932114090375665</v>
          </cell>
          <cell r="C6232" t="str">
            <v>Madagascar</v>
          </cell>
        </row>
        <row r="6233">
          <cell r="B6233">
            <v>0.47393118781687082</v>
          </cell>
          <cell r="C6233" t="str">
            <v>Madagascar</v>
          </cell>
        </row>
        <row r="6234">
          <cell r="B6234">
            <v>0.478541234729985</v>
          </cell>
          <cell r="C6234" t="str">
            <v>Madagascar</v>
          </cell>
        </row>
        <row r="6235">
          <cell r="B6235">
            <v>0.48315128164309923</v>
          </cell>
          <cell r="C6235" t="str">
            <v>Madagascar</v>
          </cell>
        </row>
        <row r="6236">
          <cell r="B6236" t="e">
            <v>#VALUE!</v>
          </cell>
          <cell r="C6236" t="str">
            <v>Tanzania (United Republic of)</v>
          </cell>
        </row>
        <row r="6237">
          <cell r="B6237" t="e">
            <v>#VALUE!</v>
          </cell>
          <cell r="C6237" t="str">
            <v>Tanzania (United Republic of)</v>
          </cell>
        </row>
        <row r="6238">
          <cell r="B6238">
            <v>0</v>
          </cell>
          <cell r="C6238" t="str">
            <v>Tanzania (United Republic of)</v>
          </cell>
        </row>
        <row r="6239">
          <cell r="B6239" t="e">
            <v>#VALUE!</v>
          </cell>
          <cell r="C6239" t="str">
            <v>Tanzania (United Republic of)</v>
          </cell>
        </row>
        <row r="6240">
          <cell r="B6240" t="e">
            <v>#VALUE!</v>
          </cell>
          <cell r="C6240" t="str">
            <v>Tanzania (United Republic of)</v>
          </cell>
        </row>
        <row r="6241">
          <cell r="B6241">
            <v>0</v>
          </cell>
          <cell r="C6241" t="str">
            <v>Tanzania (United Republic of)</v>
          </cell>
        </row>
        <row r="6242">
          <cell r="B6242" t="e">
            <v>#VALUE!</v>
          </cell>
          <cell r="C6242" t="str">
            <v>Tanzania (United Republic of)</v>
          </cell>
        </row>
        <row r="6243">
          <cell r="B6243" t="e">
            <v>#VALUE!</v>
          </cell>
          <cell r="C6243" t="str">
            <v>Tanzania (United Republic of)</v>
          </cell>
        </row>
        <row r="6244">
          <cell r="B6244" t="e">
            <v>#VALUE!</v>
          </cell>
          <cell r="C6244" t="str">
            <v>Tanzania (United Republic of)</v>
          </cell>
        </row>
        <row r="6245">
          <cell r="B6245" t="e">
            <v>#VALUE!</v>
          </cell>
          <cell r="C6245" t="str">
            <v>Tanzania (United Republic of)</v>
          </cell>
        </row>
        <row r="6246">
          <cell r="B6246" t="str">
            <v>..</v>
          </cell>
          <cell r="C6246" t="str">
            <v>Tanzania (United Republic of)</v>
          </cell>
        </row>
        <row r="6247">
          <cell r="B6247" t="e">
            <v>#VALUE!</v>
          </cell>
          <cell r="C6247" t="str">
            <v>Tanzania (United Republic of)</v>
          </cell>
        </row>
        <row r="6248">
          <cell r="B6248" t="e">
            <v>#VALUE!</v>
          </cell>
          <cell r="C6248" t="str">
            <v>Tanzania (United Republic of)</v>
          </cell>
        </row>
        <row r="6249">
          <cell r="B6249" t="e">
            <v>#VALUE!</v>
          </cell>
          <cell r="C6249" t="str">
            <v>Tanzania (United Republic of)</v>
          </cell>
        </row>
        <row r="6250">
          <cell r="B6250" t="e">
            <v>#VALUE!</v>
          </cell>
          <cell r="C6250" t="str">
            <v>Tanzania (United Republic of)</v>
          </cell>
        </row>
        <row r="6251">
          <cell r="B6251" t="e">
            <v>#VALUE!</v>
          </cell>
          <cell r="C6251" t="str">
            <v>Tanzania (United Republic of)</v>
          </cell>
        </row>
        <row r="6252">
          <cell r="B6252" t="e">
            <v>#VALUE!</v>
          </cell>
          <cell r="C6252" t="str">
            <v>Tanzania (United Republic of)</v>
          </cell>
        </row>
        <row r="6253">
          <cell r="B6253" t="e">
            <v>#VALUE!</v>
          </cell>
          <cell r="C6253" t="str">
            <v>Tanzania (United Republic of)</v>
          </cell>
        </row>
        <row r="6254">
          <cell r="B6254" t="e">
            <v>#VALUE!</v>
          </cell>
          <cell r="C6254" t="str">
            <v>Tanzania (United Republic of)</v>
          </cell>
        </row>
        <row r="6255">
          <cell r="B6255" t="e">
            <v>#VALUE!</v>
          </cell>
          <cell r="C6255" t="str">
            <v>Tanzania (United Republic of)</v>
          </cell>
        </row>
        <row r="6256">
          <cell r="B6256">
            <v>0.35204070722813635</v>
          </cell>
          <cell r="C6256" t="str">
            <v>Tanzania (United Republic of)</v>
          </cell>
        </row>
        <row r="6257">
          <cell r="B6257">
            <v>0.35327391655254015</v>
          </cell>
          <cell r="C6257" t="str">
            <v>Tanzania (United Republic of)</v>
          </cell>
        </row>
        <row r="6258">
          <cell r="B6258">
            <v>0.35450712587694394</v>
          </cell>
          <cell r="C6258" t="str">
            <v>Tanzania (United Republic of)</v>
          </cell>
        </row>
        <row r="6259">
          <cell r="B6259">
            <v>0.35574033520134773</v>
          </cell>
          <cell r="C6259" t="str">
            <v>Tanzania (United Republic of)</v>
          </cell>
        </row>
        <row r="6260">
          <cell r="B6260">
            <v>0.35697354452575153</v>
          </cell>
          <cell r="C6260" t="str">
            <v>Tanzania (United Republic of)</v>
          </cell>
        </row>
        <row r="6261">
          <cell r="B6261">
            <v>0.35820675385015532</v>
          </cell>
          <cell r="C6261" t="str">
            <v>Tanzania (United Republic of)</v>
          </cell>
        </row>
        <row r="6262">
          <cell r="B6262">
            <v>0.35943996317455912</v>
          </cell>
          <cell r="C6262" t="str">
            <v>Tanzania (United Republic of)</v>
          </cell>
        </row>
        <row r="6263">
          <cell r="B6263">
            <v>0.36067317249896291</v>
          </cell>
          <cell r="C6263" t="str">
            <v>Tanzania (United Republic of)</v>
          </cell>
        </row>
        <row r="6264">
          <cell r="B6264">
            <v>0.36190638182336671</v>
          </cell>
          <cell r="C6264" t="str">
            <v>Tanzania (United Republic of)</v>
          </cell>
        </row>
        <row r="6265">
          <cell r="B6265">
            <v>0.3631395911477705</v>
          </cell>
          <cell r="C6265" t="str">
            <v>Tanzania (United Republic of)</v>
          </cell>
        </row>
        <row r="6266">
          <cell r="B6266">
            <v>0.3643728004721743</v>
          </cell>
          <cell r="C6266" t="str">
            <v>Tanzania (United Republic of)</v>
          </cell>
        </row>
        <row r="6267">
          <cell r="B6267">
            <v>0.37551837102307328</v>
          </cell>
          <cell r="C6267" t="str">
            <v>Tanzania (United Republic of)</v>
          </cell>
        </row>
        <row r="6268">
          <cell r="B6268">
            <v>0.38666394157397227</v>
          </cell>
          <cell r="C6268" t="str">
            <v>Tanzania (United Republic of)</v>
          </cell>
        </row>
        <row r="6269">
          <cell r="B6269">
            <v>0.39780951212487126</v>
          </cell>
          <cell r="C6269" t="str">
            <v>Tanzania (United Republic of)</v>
          </cell>
        </row>
        <row r="6270">
          <cell r="B6270">
            <v>0.40895508267577024</v>
          </cell>
          <cell r="C6270" t="str">
            <v>Tanzania (United Republic of)</v>
          </cell>
        </row>
        <row r="6271">
          <cell r="B6271">
            <v>0.42010065322666934</v>
          </cell>
          <cell r="C6271" t="str">
            <v>Tanzania (United Republic of)</v>
          </cell>
        </row>
        <row r="6272">
          <cell r="B6272">
            <v>0.42847327325592283</v>
          </cell>
          <cell r="C6272" t="str">
            <v>Tanzania (United Republic of)</v>
          </cell>
        </row>
        <row r="6273">
          <cell r="B6273">
            <v>0.43684589328517631</v>
          </cell>
          <cell r="C6273" t="str">
            <v>Tanzania (United Republic of)</v>
          </cell>
        </row>
        <row r="6274">
          <cell r="B6274">
            <v>0.4452185133144298</v>
          </cell>
          <cell r="C6274" t="str">
            <v>Tanzania (United Republic of)</v>
          </cell>
        </row>
        <row r="6275">
          <cell r="B6275">
            <v>0.45359113334368323</v>
          </cell>
          <cell r="C6275" t="str">
            <v>Tanzania (United Republic of)</v>
          </cell>
        </row>
        <row r="6276">
          <cell r="B6276">
            <v>0.2574858900071888</v>
          </cell>
          <cell r="C6276" t="str">
            <v>Papua New Guinea</v>
          </cell>
        </row>
        <row r="6277">
          <cell r="B6277">
            <v>0.26302820431712171</v>
          </cell>
          <cell r="C6277" t="str">
            <v>Papua New Guinea</v>
          </cell>
        </row>
        <row r="6278">
          <cell r="B6278">
            <v>0</v>
          </cell>
          <cell r="C6278" t="str">
            <v>Papua New Guinea</v>
          </cell>
        </row>
        <row r="6279">
          <cell r="B6279">
            <v>0.27411283293698752</v>
          </cell>
          <cell r="C6279" t="str">
            <v>Papua New Guinea</v>
          </cell>
        </row>
        <row r="6280">
          <cell r="B6280">
            <v>0.27965514724691865</v>
          </cell>
          <cell r="C6280" t="str">
            <v>Papua New Guinea</v>
          </cell>
        </row>
        <row r="6281">
          <cell r="B6281">
            <v>0</v>
          </cell>
          <cell r="C6281" t="str">
            <v>Papua New Guinea</v>
          </cell>
        </row>
        <row r="6282">
          <cell r="B6282">
            <v>0.29073977586678446</v>
          </cell>
          <cell r="C6282" t="str">
            <v>Papua New Guinea</v>
          </cell>
        </row>
        <row r="6283">
          <cell r="B6283">
            <v>0.29628209017671736</v>
          </cell>
          <cell r="C6283" t="str">
            <v>Papua New Guinea</v>
          </cell>
        </row>
        <row r="6284">
          <cell r="B6284">
            <v>0.30182440448664849</v>
          </cell>
          <cell r="C6284" t="str">
            <v>Papua New Guinea</v>
          </cell>
        </row>
        <row r="6285">
          <cell r="B6285">
            <v>0.3073667187965814</v>
          </cell>
          <cell r="C6285" t="str">
            <v>Papua New Guinea</v>
          </cell>
        </row>
        <row r="6286">
          <cell r="B6286">
            <v>0.31290903310651497</v>
          </cell>
          <cell r="C6286" t="str">
            <v>Papua New Guinea</v>
          </cell>
        </row>
        <row r="6287">
          <cell r="B6287">
            <v>0.31845134741644743</v>
          </cell>
          <cell r="C6287" t="str">
            <v>Papua New Guinea</v>
          </cell>
        </row>
        <row r="6288">
          <cell r="B6288">
            <v>0.32399366172637989</v>
          </cell>
          <cell r="C6288" t="str">
            <v>Papua New Guinea</v>
          </cell>
        </row>
        <row r="6289">
          <cell r="B6289">
            <v>0.32953597603631235</v>
          </cell>
          <cell r="C6289" t="str">
            <v>Papua New Guinea</v>
          </cell>
        </row>
        <row r="6290">
          <cell r="B6290">
            <v>0.33507829034624481</v>
          </cell>
          <cell r="C6290" t="str">
            <v>Papua New Guinea</v>
          </cell>
        </row>
        <row r="6291">
          <cell r="B6291">
            <v>0.34062060465617727</v>
          </cell>
          <cell r="C6291" t="str">
            <v>Papua New Guinea</v>
          </cell>
        </row>
        <row r="6292">
          <cell r="B6292">
            <v>0.34616291896610973</v>
          </cell>
          <cell r="C6292" t="str">
            <v>Papua New Guinea</v>
          </cell>
        </row>
        <row r="6293">
          <cell r="B6293">
            <v>0.3517052332760422</v>
          </cell>
          <cell r="C6293" t="str">
            <v>Papua New Guinea</v>
          </cell>
        </row>
        <row r="6294">
          <cell r="B6294">
            <v>0.35724754758597466</v>
          </cell>
          <cell r="C6294" t="str">
            <v>Papua New Guinea</v>
          </cell>
        </row>
        <row r="6295">
          <cell r="B6295">
            <v>0.36278986189590712</v>
          </cell>
          <cell r="C6295" t="str">
            <v>Papua New Guinea</v>
          </cell>
        </row>
        <row r="6296">
          <cell r="B6296">
            <v>0.36833217620583969</v>
          </cell>
          <cell r="C6296" t="str">
            <v>Papua New Guinea</v>
          </cell>
        </row>
        <row r="6297">
          <cell r="B6297">
            <v>0.37381631975851226</v>
          </cell>
          <cell r="C6297" t="str">
            <v>Papua New Guinea</v>
          </cell>
        </row>
        <row r="6298">
          <cell r="B6298">
            <v>0.37930046331118483</v>
          </cell>
          <cell r="C6298" t="str">
            <v>Papua New Guinea</v>
          </cell>
        </row>
        <row r="6299">
          <cell r="B6299">
            <v>0.3847846068638574</v>
          </cell>
          <cell r="C6299" t="str">
            <v>Papua New Guinea</v>
          </cell>
        </row>
        <row r="6300">
          <cell r="B6300">
            <v>0.39026875041652997</v>
          </cell>
          <cell r="C6300" t="str">
            <v>Papua New Guinea</v>
          </cell>
        </row>
        <row r="6301">
          <cell r="B6301">
            <v>0.39575289396920255</v>
          </cell>
          <cell r="C6301" t="str">
            <v>Papua New Guinea</v>
          </cell>
        </row>
        <row r="6302">
          <cell r="B6302">
            <v>0.40123703752187512</v>
          </cell>
          <cell r="C6302" t="str">
            <v>Papua New Guinea</v>
          </cell>
        </row>
        <row r="6303">
          <cell r="B6303">
            <v>0.40672118107454769</v>
          </cell>
          <cell r="C6303" t="str">
            <v>Papua New Guinea</v>
          </cell>
        </row>
        <row r="6304">
          <cell r="B6304">
            <v>0.41220532462722026</v>
          </cell>
          <cell r="C6304" t="str">
            <v>Papua New Guinea</v>
          </cell>
        </row>
        <row r="6305">
          <cell r="B6305">
            <v>0.41768946817989283</v>
          </cell>
          <cell r="C6305" t="str">
            <v>Papua New Guinea</v>
          </cell>
        </row>
        <row r="6306">
          <cell r="B6306">
            <v>0.42317361173256524</v>
          </cell>
          <cell r="C6306" t="str">
            <v>Papua New Guinea</v>
          </cell>
        </row>
        <row r="6307">
          <cell r="B6307">
            <v>0.42557947981957928</v>
          </cell>
          <cell r="C6307" t="str">
            <v>Papua New Guinea</v>
          </cell>
        </row>
        <row r="6308">
          <cell r="B6308">
            <v>0.42798534790659332</v>
          </cell>
          <cell r="C6308" t="str">
            <v>Papua New Guinea</v>
          </cell>
        </row>
        <row r="6309">
          <cell r="B6309">
            <v>0.43039121599360736</v>
          </cell>
          <cell r="C6309" t="str">
            <v>Papua New Guinea</v>
          </cell>
        </row>
        <row r="6310">
          <cell r="B6310">
            <v>0.4327970840806214</v>
          </cell>
          <cell r="C6310" t="str">
            <v>Papua New Guinea</v>
          </cell>
        </row>
        <row r="6311">
          <cell r="B6311">
            <v>0.43520295216763533</v>
          </cell>
          <cell r="C6311" t="str">
            <v>Papua New Guinea</v>
          </cell>
        </row>
        <row r="6312">
          <cell r="B6312">
            <v>0.44055639302344773</v>
          </cell>
          <cell r="C6312" t="str">
            <v>Papua New Guinea</v>
          </cell>
        </row>
        <row r="6313">
          <cell r="B6313">
            <v>0.4459098338792602</v>
          </cell>
          <cell r="C6313" t="str">
            <v>Papua New Guinea</v>
          </cell>
        </row>
        <row r="6314">
          <cell r="B6314">
            <v>0.45126327473507266</v>
          </cell>
          <cell r="C6314" t="str">
            <v>Papua New Guinea</v>
          </cell>
        </row>
        <row r="6315">
          <cell r="B6315">
            <v>0.45661671559088507</v>
          </cell>
          <cell r="C6315" t="str">
            <v>Papua New Guinea</v>
          </cell>
        </row>
        <row r="6316">
          <cell r="B6316" t="e">
            <v>#VALUE!</v>
          </cell>
          <cell r="C6316" t="str">
            <v>Yemen</v>
          </cell>
        </row>
        <row r="6317">
          <cell r="B6317" t="e">
            <v>#VALUE!</v>
          </cell>
          <cell r="C6317" t="str">
            <v>Yemen</v>
          </cell>
        </row>
        <row r="6318">
          <cell r="B6318">
            <v>0</v>
          </cell>
          <cell r="C6318" t="str">
            <v>Yemen</v>
          </cell>
        </row>
        <row r="6319">
          <cell r="B6319" t="e">
            <v>#VALUE!</v>
          </cell>
          <cell r="C6319" t="str">
            <v>Yemen</v>
          </cell>
        </row>
        <row r="6320">
          <cell r="B6320" t="e">
            <v>#VALUE!</v>
          </cell>
          <cell r="C6320" t="str">
            <v>Yemen</v>
          </cell>
        </row>
        <row r="6321">
          <cell r="B6321">
            <v>0</v>
          </cell>
          <cell r="C6321" t="str">
            <v>Yemen</v>
          </cell>
        </row>
        <row r="6322">
          <cell r="B6322" t="e">
            <v>#VALUE!</v>
          </cell>
          <cell r="C6322" t="str">
            <v>Yemen</v>
          </cell>
        </row>
        <row r="6323">
          <cell r="B6323" t="e">
            <v>#VALUE!</v>
          </cell>
          <cell r="C6323" t="str">
            <v>Yemen</v>
          </cell>
        </row>
        <row r="6324">
          <cell r="B6324" t="e">
            <v>#VALUE!</v>
          </cell>
          <cell r="C6324" t="str">
            <v>Yemen</v>
          </cell>
        </row>
        <row r="6325">
          <cell r="B6325" t="e">
            <v>#VALUE!</v>
          </cell>
          <cell r="C6325" t="str">
            <v>Yemen</v>
          </cell>
        </row>
        <row r="6326">
          <cell r="B6326" t="str">
            <v>..</v>
          </cell>
          <cell r="C6326" t="str">
            <v>Yemen</v>
          </cell>
        </row>
        <row r="6327">
          <cell r="B6327" t="e">
            <v>#VALUE!</v>
          </cell>
          <cell r="C6327" t="str">
            <v>Yemen</v>
          </cell>
        </row>
        <row r="6328">
          <cell r="B6328" t="e">
            <v>#VALUE!</v>
          </cell>
          <cell r="C6328" t="str">
            <v>Yemen</v>
          </cell>
        </row>
        <row r="6329">
          <cell r="B6329" t="e">
            <v>#VALUE!</v>
          </cell>
          <cell r="C6329" t="str">
            <v>Yemen</v>
          </cell>
        </row>
        <row r="6330">
          <cell r="B6330" t="e">
            <v>#VALUE!</v>
          </cell>
          <cell r="C6330" t="str">
            <v>Yemen</v>
          </cell>
        </row>
        <row r="6331">
          <cell r="B6331" t="e">
            <v>#VALUE!</v>
          </cell>
          <cell r="C6331" t="str">
            <v>Yemen</v>
          </cell>
        </row>
        <row r="6332">
          <cell r="B6332" t="e">
            <v>#VALUE!</v>
          </cell>
          <cell r="C6332" t="str">
            <v>Yemen</v>
          </cell>
        </row>
        <row r="6333">
          <cell r="B6333" t="e">
            <v>#VALUE!</v>
          </cell>
          <cell r="C6333" t="str">
            <v>Yemen</v>
          </cell>
        </row>
        <row r="6334">
          <cell r="B6334" t="e">
            <v>#VALUE!</v>
          </cell>
          <cell r="C6334" t="str">
            <v>Yemen</v>
          </cell>
        </row>
        <row r="6335">
          <cell r="B6335" t="e">
            <v>#VALUE!</v>
          </cell>
          <cell r="C6335" t="str">
            <v>Yemen</v>
          </cell>
        </row>
        <row r="6336">
          <cell r="B6336" t="str">
            <v>..</v>
          </cell>
          <cell r="C6336" t="str">
            <v>Yemen</v>
          </cell>
        </row>
        <row r="6337">
          <cell r="B6337" t="e">
            <v>#VALUE!</v>
          </cell>
          <cell r="C6337" t="str">
            <v>Yemen</v>
          </cell>
        </row>
        <row r="6338">
          <cell r="B6338" t="e">
            <v>#VALUE!</v>
          </cell>
          <cell r="C6338" t="str">
            <v>Yemen</v>
          </cell>
        </row>
        <row r="6339">
          <cell r="B6339" t="e">
            <v>#VALUE!</v>
          </cell>
          <cell r="C6339" t="str">
            <v>Yemen</v>
          </cell>
        </row>
        <row r="6340">
          <cell r="B6340" t="e">
            <v>#VALUE!</v>
          </cell>
          <cell r="C6340" t="str">
            <v>Yemen</v>
          </cell>
        </row>
        <row r="6341">
          <cell r="B6341" t="e">
            <v>#VALUE!</v>
          </cell>
          <cell r="C6341" t="str">
            <v>Yemen</v>
          </cell>
        </row>
        <row r="6342">
          <cell r="B6342" t="e">
            <v>#VALUE!</v>
          </cell>
          <cell r="C6342" t="str">
            <v>Yemen</v>
          </cell>
        </row>
        <row r="6343">
          <cell r="B6343" t="e">
            <v>#VALUE!</v>
          </cell>
          <cell r="C6343" t="str">
            <v>Yemen</v>
          </cell>
        </row>
        <row r="6344">
          <cell r="B6344" t="e">
            <v>#VALUE!</v>
          </cell>
          <cell r="C6344" t="str">
            <v>Yemen</v>
          </cell>
        </row>
        <row r="6345">
          <cell r="B6345" t="e">
            <v>#VALUE!</v>
          </cell>
          <cell r="C6345" t="str">
            <v>Yemen</v>
          </cell>
        </row>
        <row r="6346">
          <cell r="B6346">
            <v>0.37415525694413299</v>
          </cell>
          <cell r="C6346" t="str">
            <v>Yemen</v>
          </cell>
        </row>
        <row r="6347">
          <cell r="B6347">
            <v>0.38381900820641351</v>
          </cell>
          <cell r="C6347" t="str">
            <v>Yemen</v>
          </cell>
        </row>
        <row r="6348">
          <cell r="B6348">
            <v>0.39348275946869404</v>
          </cell>
          <cell r="C6348" t="str">
            <v>Yemen</v>
          </cell>
        </row>
        <row r="6349">
          <cell r="B6349">
            <v>0.40314651073097457</v>
          </cell>
          <cell r="C6349" t="str">
            <v>Yemen</v>
          </cell>
        </row>
        <row r="6350">
          <cell r="B6350">
            <v>0.4128102619932551</v>
          </cell>
          <cell r="C6350" t="str">
            <v>Yemen</v>
          </cell>
        </row>
        <row r="6351">
          <cell r="B6351">
            <v>0.42247401325553552</v>
          </cell>
          <cell r="C6351" t="str">
            <v>Yemen</v>
          </cell>
        </row>
        <row r="6352">
          <cell r="B6352">
            <v>0.42984718906846064</v>
          </cell>
          <cell r="C6352" t="str">
            <v>Yemen</v>
          </cell>
        </row>
        <row r="6353">
          <cell r="B6353">
            <v>0.43722036488138577</v>
          </cell>
          <cell r="C6353" t="str">
            <v>Yemen</v>
          </cell>
        </row>
        <row r="6354">
          <cell r="B6354">
            <v>0.4445935406943109</v>
          </cell>
          <cell r="C6354" t="str">
            <v>Yemen</v>
          </cell>
        </row>
        <row r="6355">
          <cell r="B6355">
            <v>0.45196671650723608</v>
          </cell>
          <cell r="C6355" t="str">
            <v>Yemen</v>
          </cell>
        </row>
        <row r="6356">
          <cell r="B6356">
            <v>0.26944024040728287</v>
          </cell>
          <cell r="C6356" t="str">
            <v>Senegal</v>
          </cell>
        </row>
        <row r="6357">
          <cell r="B6357">
            <v>0.27421431069948099</v>
          </cell>
          <cell r="C6357" t="str">
            <v>Senegal</v>
          </cell>
        </row>
        <row r="6358">
          <cell r="B6358">
            <v>0</v>
          </cell>
          <cell r="C6358" t="str">
            <v>Senegal</v>
          </cell>
        </row>
        <row r="6359">
          <cell r="B6359">
            <v>0.28376245128387545</v>
          </cell>
          <cell r="C6359" t="str">
            <v>Senegal</v>
          </cell>
        </row>
        <row r="6360">
          <cell r="B6360">
            <v>0.28853652157607179</v>
          </cell>
          <cell r="C6360" t="str">
            <v>Senegal</v>
          </cell>
        </row>
        <row r="6361">
          <cell r="B6361">
            <v>0</v>
          </cell>
          <cell r="C6361" t="str">
            <v>Senegal</v>
          </cell>
        </row>
        <row r="6362">
          <cell r="B6362">
            <v>0.29808466216046625</v>
          </cell>
          <cell r="C6362" t="str">
            <v>Senegal</v>
          </cell>
        </row>
        <row r="6363">
          <cell r="B6363">
            <v>0.30285873245266259</v>
          </cell>
          <cell r="C6363" t="str">
            <v>Senegal</v>
          </cell>
        </row>
        <row r="6364">
          <cell r="B6364">
            <v>0.30763280274486071</v>
          </cell>
          <cell r="C6364" t="str">
            <v>Senegal</v>
          </cell>
        </row>
        <row r="6365">
          <cell r="B6365">
            <v>0.31240687303705705</v>
          </cell>
          <cell r="C6365" t="str">
            <v>Senegal</v>
          </cell>
        </row>
        <row r="6366">
          <cell r="B6366">
            <v>0.31718094332925512</v>
          </cell>
          <cell r="C6366" t="str">
            <v>Senegal</v>
          </cell>
        </row>
        <row r="6367">
          <cell r="B6367">
            <v>0.32195501362145229</v>
          </cell>
          <cell r="C6367" t="str">
            <v>Senegal</v>
          </cell>
        </row>
        <row r="6368">
          <cell r="B6368">
            <v>0.32672908391364947</v>
          </cell>
          <cell r="C6368" t="str">
            <v>Senegal</v>
          </cell>
        </row>
        <row r="6369">
          <cell r="B6369">
            <v>0.33150315420584664</v>
          </cell>
          <cell r="C6369" t="str">
            <v>Senegal</v>
          </cell>
        </row>
        <row r="6370">
          <cell r="B6370">
            <v>0.33627722449804381</v>
          </cell>
          <cell r="C6370" t="str">
            <v>Senegal</v>
          </cell>
        </row>
        <row r="6371">
          <cell r="B6371">
            <v>0.34105129479024099</v>
          </cell>
          <cell r="C6371" t="str">
            <v>Senegal</v>
          </cell>
        </row>
        <row r="6372">
          <cell r="B6372">
            <v>0.34582536508243816</v>
          </cell>
          <cell r="C6372" t="str">
            <v>Senegal</v>
          </cell>
        </row>
        <row r="6373">
          <cell r="B6373">
            <v>0.35059943537463534</v>
          </cell>
          <cell r="C6373" t="str">
            <v>Senegal</v>
          </cell>
        </row>
        <row r="6374">
          <cell r="B6374">
            <v>0.35537350566683251</v>
          </cell>
          <cell r="C6374" t="str">
            <v>Senegal</v>
          </cell>
        </row>
        <row r="6375">
          <cell r="B6375">
            <v>0.36014757595902969</v>
          </cell>
          <cell r="C6375" t="str">
            <v>Senegal</v>
          </cell>
        </row>
        <row r="6376">
          <cell r="B6376">
            <v>0.36492164625122703</v>
          </cell>
          <cell r="C6376" t="str">
            <v>Senegal</v>
          </cell>
        </row>
        <row r="6377">
          <cell r="B6377">
            <v>0.36837041503477008</v>
          </cell>
          <cell r="C6377" t="str">
            <v>Senegal</v>
          </cell>
        </row>
        <row r="6378">
          <cell r="B6378">
            <v>0.37181918381831314</v>
          </cell>
          <cell r="C6378" t="str">
            <v>Senegal</v>
          </cell>
        </row>
        <row r="6379">
          <cell r="B6379">
            <v>0.37526795260185619</v>
          </cell>
          <cell r="C6379" t="str">
            <v>Senegal</v>
          </cell>
        </row>
        <row r="6380">
          <cell r="B6380">
            <v>0.37871672138539925</v>
          </cell>
          <cell r="C6380" t="str">
            <v>Senegal</v>
          </cell>
        </row>
        <row r="6381">
          <cell r="B6381">
            <v>0.3821654901689423</v>
          </cell>
          <cell r="C6381" t="str">
            <v>Senegal</v>
          </cell>
        </row>
        <row r="6382">
          <cell r="B6382">
            <v>0.38561425895248536</v>
          </cell>
          <cell r="C6382" t="str">
            <v>Senegal</v>
          </cell>
        </row>
        <row r="6383">
          <cell r="B6383">
            <v>0.38906302773602841</v>
          </cell>
          <cell r="C6383" t="str">
            <v>Senegal</v>
          </cell>
        </row>
        <row r="6384">
          <cell r="B6384">
            <v>0.39251179651957147</v>
          </cell>
          <cell r="C6384" t="str">
            <v>Senegal</v>
          </cell>
        </row>
        <row r="6385">
          <cell r="B6385">
            <v>0.39596056530311452</v>
          </cell>
          <cell r="C6385" t="str">
            <v>Senegal</v>
          </cell>
        </row>
        <row r="6386">
          <cell r="B6386">
            <v>0.39940933408665763</v>
          </cell>
          <cell r="C6386" t="str">
            <v>Senegal</v>
          </cell>
        </row>
        <row r="6387">
          <cell r="B6387">
            <v>0.40589003475249619</v>
          </cell>
          <cell r="C6387" t="str">
            <v>Senegal</v>
          </cell>
        </row>
        <row r="6388">
          <cell r="B6388">
            <v>0.41237073541833474</v>
          </cell>
          <cell r="C6388" t="str">
            <v>Senegal</v>
          </cell>
        </row>
        <row r="6389">
          <cell r="B6389">
            <v>0.4188514360841733</v>
          </cell>
          <cell r="C6389" t="str">
            <v>Senegal</v>
          </cell>
        </row>
        <row r="6390">
          <cell r="B6390">
            <v>0.42533213675001186</v>
          </cell>
          <cell r="C6390" t="str">
            <v>Senegal</v>
          </cell>
        </row>
        <row r="6391">
          <cell r="B6391">
            <v>0.43181283741585047</v>
          </cell>
          <cell r="C6391" t="str">
            <v>Senegal</v>
          </cell>
        </row>
        <row r="6392">
          <cell r="B6392">
            <v>0.43722678497686129</v>
          </cell>
          <cell r="C6392" t="str">
            <v>Senegal</v>
          </cell>
        </row>
        <row r="6393">
          <cell r="B6393">
            <v>0.44264073253787206</v>
          </cell>
          <cell r="C6393" t="str">
            <v>Senegal</v>
          </cell>
        </row>
        <row r="6394">
          <cell r="B6394">
            <v>0.44805468009888283</v>
          </cell>
          <cell r="C6394" t="str">
            <v>Senegal</v>
          </cell>
        </row>
        <row r="6395">
          <cell r="B6395">
            <v>0.45346862765989365</v>
          </cell>
          <cell r="C6395" t="str">
            <v>Senegal</v>
          </cell>
        </row>
        <row r="6396">
          <cell r="B6396" t="e">
            <v>#VALUE!</v>
          </cell>
          <cell r="C6396" t="str">
            <v>Nigeria</v>
          </cell>
        </row>
        <row r="6397">
          <cell r="B6397" t="e">
            <v>#VALUE!</v>
          </cell>
          <cell r="C6397" t="str">
            <v>Nigeria</v>
          </cell>
        </row>
        <row r="6398">
          <cell r="B6398">
            <v>0</v>
          </cell>
          <cell r="C6398" t="str">
            <v>Nigeria</v>
          </cell>
        </row>
        <row r="6399">
          <cell r="B6399" t="e">
            <v>#VALUE!</v>
          </cell>
          <cell r="C6399" t="str">
            <v>Nigeria</v>
          </cell>
        </row>
        <row r="6400">
          <cell r="B6400" t="e">
            <v>#VALUE!</v>
          </cell>
          <cell r="C6400" t="str">
            <v>Nigeria</v>
          </cell>
        </row>
        <row r="6401">
          <cell r="B6401">
            <v>0</v>
          </cell>
          <cell r="C6401" t="str">
            <v>Nigeria</v>
          </cell>
        </row>
        <row r="6402">
          <cell r="B6402" t="e">
            <v>#VALUE!</v>
          </cell>
          <cell r="C6402" t="str">
            <v>Nigeria</v>
          </cell>
        </row>
        <row r="6403">
          <cell r="B6403" t="e">
            <v>#VALUE!</v>
          </cell>
          <cell r="C6403" t="str">
            <v>Nigeria</v>
          </cell>
        </row>
        <row r="6404">
          <cell r="B6404" t="e">
            <v>#VALUE!</v>
          </cell>
          <cell r="C6404" t="str">
            <v>Nigeria</v>
          </cell>
        </row>
        <row r="6405">
          <cell r="B6405" t="e">
            <v>#VALUE!</v>
          </cell>
          <cell r="C6405" t="str">
            <v>Nigeria</v>
          </cell>
        </row>
        <row r="6406">
          <cell r="B6406" t="str">
            <v>..</v>
          </cell>
          <cell r="C6406" t="str">
            <v>Nigeria</v>
          </cell>
        </row>
        <row r="6407">
          <cell r="B6407" t="e">
            <v>#VALUE!</v>
          </cell>
          <cell r="C6407" t="str">
            <v>Nigeria</v>
          </cell>
        </row>
        <row r="6408">
          <cell r="B6408" t="e">
            <v>#VALUE!</v>
          </cell>
          <cell r="C6408" t="str">
            <v>Nigeria</v>
          </cell>
        </row>
        <row r="6409">
          <cell r="B6409" t="e">
            <v>#VALUE!</v>
          </cell>
          <cell r="C6409" t="str">
            <v>Nigeria</v>
          </cell>
        </row>
        <row r="6410">
          <cell r="B6410" t="e">
            <v>#VALUE!</v>
          </cell>
          <cell r="C6410" t="str">
            <v>Nigeria</v>
          </cell>
        </row>
        <row r="6411">
          <cell r="B6411" t="e">
            <v>#VALUE!</v>
          </cell>
          <cell r="C6411" t="str">
            <v>Nigeria</v>
          </cell>
        </row>
        <row r="6412">
          <cell r="B6412" t="e">
            <v>#VALUE!</v>
          </cell>
          <cell r="C6412" t="str">
            <v>Nigeria</v>
          </cell>
        </row>
        <row r="6413">
          <cell r="B6413" t="e">
            <v>#VALUE!</v>
          </cell>
          <cell r="C6413" t="str">
            <v>Nigeria</v>
          </cell>
        </row>
        <row r="6414">
          <cell r="B6414" t="e">
            <v>#VALUE!</v>
          </cell>
          <cell r="C6414" t="str">
            <v>Nigeria</v>
          </cell>
        </row>
        <row r="6415">
          <cell r="B6415" t="e">
            <v>#VALUE!</v>
          </cell>
          <cell r="C6415" t="str">
            <v>Nigeria</v>
          </cell>
        </row>
        <row r="6416">
          <cell r="B6416" t="str">
            <v>..</v>
          </cell>
          <cell r="C6416" t="str">
            <v>Nigeria</v>
          </cell>
        </row>
        <row r="6417">
          <cell r="B6417" t="e">
            <v>#VALUE!</v>
          </cell>
          <cell r="C6417" t="str">
            <v>Nigeria</v>
          </cell>
        </row>
        <row r="6418">
          <cell r="B6418" t="e">
            <v>#VALUE!</v>
          </cell>
          <cell r="C6418" t="str">
            <v>Nigeria</v>
          </cell>
        </row>
        <row r="6419">
          <cell r="B6419" t="e">
            <v>#VALUE!</v>
          </cell>
          <cell r="C6419" t="str">
            <v>Nigeria</v>
          </cell>
        </row>
        <row r="6420">
          <cell r="B6420" t="e">
            <v>#VALUE!</v>
          </cell>
          <cell r="C6420" t="str">
            <v>Nigeria</v>
          </cell>
        </row>
        <row r="6421">
          <cell r="B6421" t="e">
            <v>#VALUE!</v>
          </cell>
          <cell r="C6421" t="str">
            <v>Nigeria</v>
          </cell>
        </row>
        <row r="6422">
          <cell r="B6422" t="e">
            <v>#VALUE!</v>
          </cell>
          <cell r="C6422" t="str">
            <v>Nigeria</v>
          </cell>
        </row>
        <row r="6423">
          <cell r="B6423" t="e">
            <v>#VALUE!</v>
          </cell>
          <cell r="C6423" t="str">
            <v>Nigeria</v>
          </cell>
        </row>
        <row r="6424">
          <cell r="B6424" t="e">
            <v>#VALUE!</v>
          </cell>
          <cell r="C6424" t="str">
            <v>Nigeria</v>
          </cell>
        </row>
        <row r="6425">
          <cell r="B6425" t="e">
            <v>#VALUE!</v>
          </cell>
          <cell r="C6425" t="str">
            <v>Nigeria</v>
          </cell>
        </row>
        <row r="6426">
          <cell r="B6426" t="str">
            <v>..</v>
          </cell>
          <cell r="C6426" t="str">
            <v>Nigeria</v>
          </cell>
        </row>
        <row r="6427">
          <cell r="B6427" t="e">
            <v>#VALUE!</v>
          </cell>
          <cell r="C6427" t="str">
            <v>Nigeria</v>
          </cell>
        </row>
        <row r="6428">
          <cell r="B6428" t="e">
            <v>#VALUE!</v>
          </cell>
          <cell r="C6428" t="str">
            <v>Nigeria</v>
          </cell>
        </row>
        <row r="6429">
          <cell r="B6429" t="e">
            <v>#VALUE!</v>
          </cell>
          <cell r="C6429" t="str">
            <v>Nigeria</v>
          </cell>
        </row>
        <row r="6430">
          <cell r="B6430" t="e">
            <v>#VALUE!</v>
          </cell>
          <cell r="C6430" t="str">
            <v>Nigeria</v>
          </cell>
        </row>
        <row r="6431">
          <cell r="B6431">
            <v>0.42914374067309713</v>
          </cell>
          <cell r="C6431" t="str">
            <v>Nigeria</v>
          </cell>
        </row>
        <row r="6432">
          <cell r="B6432">
            <v>0.43422511188746871</v>
          </cell>
          <cell r="C6432" t="str">
            <v>Nigeria</v>
          </cell>
        </row>
        <row r="6433">
          <cell r="B6433">
            <v>0.43930648310184028</v>
          </cell>
          <cell r="C6433" t="str">
            <v>Nigeria</v>
          </cell>
        </row>
        <row r="6434">
          <cell r="B6434">
            <v>0.44438785431621186</v>
          </cell>
          <cell r="C6434" t="str">
            <v>Nigeria</v>
          </cell>
        </row>
        <row r="6435">
          <cell r="B6435">
            <v>0.44946922553058355</v>
          </cell>
          <cell r="C6435" t="str">
            <v>Nigeria</v>
          </cell>
        </row>
        <row r="6436">
          <cell r="B6436">
            <v>0.14339474544263808</v>
          </cell>
          <cell r="C6436" t="str">
            <v>Nepal</v>
          </cell>
        </row>
        <row r="6437">
          <cell r="B6437">
            <v>0.15324817453966588</v>
          </cell>
          <cell r="C6437" t="str">
            <v>Nepal</v>
          </cell>
        </row>
        <row r="6438">
          <cell r="B6438">
            <v>0</v>
          </cell>
          <cell r="C6438" t="str">
            <v>Nepal</v>
          </cell>
        </row>
        <row r="6439">
          <cell r="B6439">
            <v>0.17295503273372148</v>
          </cell>
          <cell r="C6439" t="str">
            <v>Nepal</v>
          </cell>
        </row>
        <row r="6440">
          <cell r="B6440">
            <v>0.18280846183074928</v>
          </cell>
          <cell r="C6440" t="str">
            <v>Nepal</v>
          </cell>
        </row>
        <row r="6441">
          <cell r="B6441">
            <v>0</v>
          </cell>
          <cell r="C6441" t="str">
            <v>Nepal</v>
          </cell>
        </row>
        <row r="6442">
          <cell r="B6442">
            <v>0.20251532002480843</v>
          </cell>
          <cell r="C6442" t="str">
            <v>Nepal</v>
          </cell>
        </row>
        <row r="6443">
          <cell r="B6443">
            <v>0.21236874912183623</v>
          </cell>
          <cell r="C6443" t="str">
            <v>Nepal</v>
          </cell>
        </row>
        <row r="6444">
          <cell r="B6444">
            <v>0.22222217821886403</v>
          </cell>
          <cell r="C6444" t="str">
            <v>Nepal</v>
          </cell>
        </row>
        <row r="6445">
          <cell r="B6445">
            <v>0.23207560731589183</v>
          </cell>
          <cell r="C6445" t="str">
            <v>Nepal</v>
          </cell>
        </row>
        <row r="6446">
          <cell r="B6446">
            <v>0.24192903641291885</v>
          </cell>
          <cell r="C6446" t="str">
            <v>Nepal</v>
          </cell>
        </row>
        <row r="6447">
          <cell r="B6447">
            <v>0.25178246550994676</v>
          </cell>
          <cell r="C6447" t="str">
            <v>Nepal</v>
          </cell>
        </row>
        <row r="6448">
          <cell r="B6448">
            <v>0.26163589460697467</v>
          </cell>
          <cell r="C6448" t="str">
            <v>Nepal</v>
          </cell>
        </row>
        <row r="6449">
          <cell r="B6449">
            <v>0.27148932370400258</v>
          </cell>
          <cell r="C6449" t="str">
            <v>Nepal</v>
          </cell>
        </row>
        <row r="6450">
          <cell r="B6450">
            <v>0.28134275280103049</v>
          </cell>
          <cell r="C6450" t="str">
            <v>Nepal</v>
          </cell>
        </row>
        <row r="6451">
          <cell r="B6451">
            <v>0.2911961818980584</v>
          </cell>
          <cell r="C6451" t="str">
            <v>Nepal</v>
          </cell>
        </row>
        <row r="6452">
          <cell r="B6452">
            <v>0.30104961099508631</v>
          </cell>
          <cell r="C6452" t="str">
            <v>Nepal</v>
          </cell>
        </row>
        <row r="6453">
          <cell r="B6453">
            <v>0.31090304009211422</v>
          </cell>
          <cell r="C6453" t="str">
            <v>Nepal</v>
          </cell>
        </row>
        <row r="6454">
          <cell r="B6454">
            <v>0.32075646918914213</v>
          </cell>
          <cell r="C6454" t="str">
            <v>Nepal</v>
          </cell>
        </row>
        <row r="6455">
          <cell r="B6455">
            <v>0.33060989828617005</v>
          </cell>
          <cell r="C6455" t="str">
            <v>Nepal</v>
          </cell>
        </row>
        <row r="6456">
          <cell r="B6456">
            <v>0.34046332738319818</v>
          </cell>
          <cell r="C6456" t="str">
            <v>Nepal</v>
          </cell>
        </row>
        <row r="6457">
          <cell r="B6457">
            <v>0.3461770121306057</v>
          </cell>
          <cell r="C6457" t="str">
            <v>Nepal</v>
          </cell>
        </row>
        <row r="6458">
          <cell r="B6458">
            <v>0.35189069687801322</v>
          </cell>
          <cell r="C6458" t="str">
            <v>Nepal</v>
          </cell>
        </row>
        <row r="6459">
          <cell r="B6459">
            <v>0.35760438162542074</v>
          </cell>
          <cell r="C6459" t="str">
            <v>Nepal</v>
          </cell>
        </row>
        <row r="6460">
          <cell r="B6460">
            <v>0.36331806637282826</v>
          </cell>
          <cell r="C6460" t="str">
            <v>Nepal</v>
          </cell>
        </row>
        <row r="6461">
          <cell r="B6461">
            <v>0.36903175112023578</v>
          </cell>
          <cell r="C6461" t="str">
            <v>Nepal</v>
          </cell>
        </row>
        <row r="6462">
          <cell r="B6462">
            <v>0.37474543586764331</v>
          </cell>
          <cell r="C6462" t="str">
            <v>Nepal</v>
          </cell>
        </row>
        <row r="6463">
          <cell r="B6463">
            <v>0.38045912061505083</v>
          </cell>
          <cell r="C6463" t="str">
            <v>Nepal</v>
          </cell>
        </row>
        <row r="6464">
          <cell r="B6464">
            <v>0.38617280536245835</v>
          </cell>
          <cell r="C6464" t="str">
            <v>Nepal</v>
          </cell>
        </row>
        <row r="6465">
          <cell r="B6465">
            <v>0.39188649010986587</v>
          </cell>
          <cell r="C6465" t="str">
            <v>Nepal</v>
          </cell>
        </row>
        <row r="6466">
          <cell r="B6466">
            <v>0.39760017485727367</v>
          </cell>
          <cell r="C6466" t="str">
            <v>Nepal</v>
          </cell>
        </row>
        <row r="6467">
          <cell r="B6467">
            <v>0.40296849136808133</v>
          </cell>
          <cell r="C6467" t="str">
            <v>Nepal</v>
          </cell>
        </row>
        <row r="6468">
          <cell r="B6468">
            <v>0.40833680787888899</v>
          </cell>
          <cell r="C6468" t="str">
            <v>Nepal</v>
          </cell>
        </row>
        <row r="6469">
          <cell r="B6469">
            <v>0.41370512438969664</v>
          </cell>
          <cell r="C6469" t="str">
            <v>Nepal</v>
          </cell>
        </row>
        <row r="6470">
          <cell r="B6470">
            <v>0.4190734409005043</v>
          </cell>
          <cell r="C6470" t="str">
            <v>Nepal</v>
          </cell>
        </row>
        <row r="6471">
          <cell r="B6471">
            <v>0.42444175741131202</v>
          </cell>
          <cell r="C6471" t="str">
            <v>Nepal</v>
          </cell>
        </row>
        <row r="6472">
          <cell r="B6472">
            <v>0.43066949060461263</v>
          </cell>
          <cell r="C6472" t="str">
            <v>Nepal</v>
          </cell>
        </row>
        <row r="6473">
          <cell r="B6473">
            <v>0.43689722379791324</v>
          </cell>
          <cell r="C6473" t="str">
            <v>Nepal</v>
          </cell>
        </row>
        <row r="6474">
          <cell r="B6474">
            <v>0.44312495699121385</v>
          </cell>
          <cell r="C6474" t="str">
            <v>Nepal</v>
          </cell>
        </row>
        <row r="6475">
          <cell r="B6475">
            <v>0.44935269018451446</v>
          </cell>
          <cell r="C6475" t="str">
            <v>Nepal</v>
          </cell>
        </row>
        <row r="6476">
          <cell r="B6476">
            <v>0.26667700986749487</v>
          </cell>
          <cell r="C6476" t="str">
            <v>Haiti</v>
          </cell>
        </row>
        <row r="6477">
          <cell r="B6477">
            <v>0.27318973125067458</v>
          </cell>
          <cell r="C6477" t="str">
            <v>Haiti</v>
          </cell>
        </row>
        <row r="6478">
          <cell r="B6478">
            <v>0</v>
          </cell>
          <cell r="C6478" t="str">
            <v>Haiti</v>
          </cell>
        </row>
        <row r="6479">
          <cell r="B6479">
            <v>0.28621517401703755</v>
          </cell>
          <cell r="C6479" t="str">
            <v>Haiti</v>
          </cell>
        </row>
        <row r="6480">
          <cell r="B6480">
            <v>0.29272789540021726</v>
          </cell>
          <cell r="C6480" t="str">
            <v>Haiti</v>
          </cell>
        </row>
        <row r="6481">
          <cell r="B6481">
            <v>0</v>
          </cell>
          <cell r="C6481" t="str">
            <v>Haiti</v>
          </cell>
        </row>
        <row r="6482">
          <cell r="B6482">
            <v>0.30575333816658024</v>
          </cell>
          <cell r="C6482" t="str">
            <v>Haiti</v>
          </cell>
        </row>
        <row r="6483">
          <cell r="B6483">
            <v>0.31226605954975994</v>
          </cell>
          <cell r="C6483" t="str">
            <v>Haiti</v>
          </cell>
        </row>
        <row r="6484">
          <cell r="B6484">
            <v>0.31877878093294143</v>
          </cell>
          <cell r="C6484" t="str">
            <v>Haiti</v>
          </cell>
        </row>
        <row r="6485">
          <cell r="B6485">
            <v>0.32529150231612114</v>
          </cell>
          <cell r="C6485" t="str">
            <v>Haiti</v>
          </cell>
        </row>
        <row r="6486">
          <cell r="B6486">
            <v>0.33180422369930218</v>
          </cell>
          <cell r="C6486" t="str">
            <v>Haiti</v>
          </cell>
        </row>
        <row r="6487">
          <cell r="B6487">
            <v>0.338316945082483</v>
          </cell>
          <cell r="C6487" t="str">
            <v>Haiti</v>
          </cell>
        </row>
        <row r="6488">
          <cell r="B6488">
            <v>0.34482966646566382</v>
          </cell>
          <cell r="C6488" t="str">
            <v>Haiti</v>
          </cell>
        </row>
        <row r="6489">
          <cell r="B6489">
            <v>0.35134238784884464</v>
          </cell>
          <cell r="C6489" t="str">
            <v>Haiti</v>
          </cell>
        </row>
        <row r="6490">
          <cell r="B6490">
            <v>0.35785510923202546</v>
          </cell>
          <cell r="C6490" t="str">
            <v>Haiti</v>
          </cell>
        </row>
        <row r="6491">
          <cell r="B6491">
            <v>0.36436783061520628</v>
          </cell>
          <cell r="C6491" t="str">
            <v>Haiti</v>
          </cell>
        </row>
        <row r="6492">
          <cell r="B6492">
            <v>0.3708805519983871</v>
          </cell>
          <cell r="C6492" t="str">
            <v>Haiti</v>
          </cell>
        </row>
        <row r="6493">
          <cell r="B6493">
            <v>0.37739327338156792</v>
          </cell>
          <cell r="C6493" t="str">
            <v>Haiti</v>
          </cell>
        </row>
        <row r="6494">
          <cell r="B6494">
            <v>0.38390599476474874</v>
          </cell>
          <cell r="C6494" t="str">
            <v>Haiti</v>
          </cell>
        </row>
        <row r="6495">
          <cell r="B6495">
            <v>0.39041871614792956</v>
          </cell>
          <cell r="C6495" t="str">
            <v>Haiti</v>
          </cell>
        </row>
        <row r="6496">
          <cell r="B6496">
            <v>0.3969314375311106</v>
          </cell>
          <cell r="C6496" t="str">
            <v>Haiti</v>
          </cell>
        </row>
        <row r="6497">
          <cell r="B6497">
            <v>0.3993476601721771</v>
          </cell>
          <cell r="C6497" t="str">
            <v>Haiti</v>
          </cell>
        </row>
        <row r="6498">
          <cell r="B6498">
            <v>0.4017638828132436</v>
          </cell>
          <cell r="C6498" t="str">
            <v>Haiti</v>
          </cell>
        </row>
        <row r="6499">
          <cell r="B6499">
            <v>0.4041801054543101</v>
          </cell>
          <cell r="C6499" t="str">
            <v>Haiti</v>
          </cell>
        </row>
        <row r="6500">
          <cell r="B6500">
            <v>0.4065963280953766</v>
          </cell>
          <cell r="C6500" t="str">
            <v>Haiti</v>
          </cell>
        </row>
        <row r="6501">
          <cell r="B6501">
            <v>0.4090125507364431</v>
          </cell>
          <cell r="C6501" t="str">
            <v>Haiti</v>
          </cell>
        </row>
        <row r="6502">
          <cell r="B6502">
            <v>0.4114287733775096</v>
          </cell>
          <cell r="C6502" t="str">
            <v>Haiti</v>
          </cell>
        </row>
        <row r="6503">
          <cell r="B6503">
            <v>0.41384499601857611</v>
          </cell>
          <cell r="C6503" t="str">
            <v>Haiti</v>
          </cell>
        </row>
        <row r="6504">
          <cell r="B6504">
            <v>0.41626121865964261</v>
          </cell>
          <cell r="C6504" t="str">
            <v>Haiti</v>
          </cell>
        </row>
        <row r="6505">
          <cell r="B6505">
            <v>0.41867744130070911</v>
          </cell>
          <cell r="C6505" t="str">
            <v>Haiti</v>
          </cell>
        </row>
        <row r="6506">
          <cell r="B6506">
            <v>0.42109366394177578</v>
          </cell>
          <cell r="C6506" t="str">
            <v>Haiti</v>
          </cell>
        </row>
        <row r="6507">
          <cell r="B6507">
            <v>0.42268901246812118</v>
          </cell>
          <cell r="C6507" t="str">
            <v>Haiti</v>
          </cell>
        </row>
        <row r="6508">
          <cell r="B6508">
            <v>0.42428436099446659</v>
          </cell>
          <cell r="C6508" t="str">
            <v>Haiti</v>
          </cell>
        </row>
        <row r="6509">
          <cell r="B6509">
            <v>0.425879709520812</v>
          </cell>
          <cell r="C6509" t="str">
            <v>Haiti</v>
          </cell>
        </row>
        <row r="6510">
          <cell r="B6510">
            <v>0.42747505804715741</v>
          </cell>
          <cell r="C6510" t="str">
            <v>Haiti</v>
          </cell>
        </row>
        <row r="6511">
          <cell r="B6511">
            <v>0.42907040657350271</v>
          </cell>
          <cell r="C6511" t="str">
            <v>Haiti</v>
          </cell>
        </row>
        <row r="6512">
          <cell r="B6512">
            <v>0.43402214009361151</v>
          </cell>
          <cell r="C6512" t="str">
            <v>Haiti</v>
          </cell>
        </row>
        <row r="6513">
          <cell r="B6513">
            <v>0.43897387361372031</v>
          </cell>
          <cell r="C6513" t="str">
            <v>Haiti</v>
          </cell>
        </row>
        <row r="6514">
          <cell r="B6514">
            <v>0.44392560713382911</v>
          </cell>
          <cell r="C6514" t="str">
            <v>Haiti</v>
          </cell>
        </row>
        <row r="6515">
          <cell r="B6515">
            <v>0.44887734065393803</v>
          </cell>
          <cell r="C6515" t="str">
            <v>Haiti</v>
          </cell>
        </row>
        <row r="6516">
          <cell r="B6516">
            <v>0.31016591111007141</v>
          </cell>
          <cell r="C6516" t="str">
            <v>Mauritania</v>
          </cell>
        </row>
        <row r="6517">
          <cell r="B6517">
            <v>0.31231642099382473</v>
          </cell>
          <cell r="C6517" t="str">
            <v>Mauritania</v>
          </cell>
        </row>
        <row r="6518">
          <cell r="B6518">
            <v>0</v>
          </cell>
          <cell r="C6518" t="str">
            <v>Mauritania</v>
          </cell>
        </row>
        <row r="6519">
          <cell r="B6519">
            <v>0.31661744076133136</v>
          </cell>
          <cell r="C6519" t="str">
            <v>Mauritania</v>
          </cell>
        </row>
        <row r="6520">
          <cell r="B6520">
            <v>0.31876795064508467</v>
          </cell>
          <cell r="C6520" t="str">
            <v>Mauritania</v>
          </cell>
        </row>
        <row r="6521">
          <cell r="B6521">
            <v>0</v>
          </cell>
          <cell r="C6521" t="str">
            <v>Mauritania</v>
          </cell>
        </row>
        <row r="6522">
          <cell r="B6522">
            <v>0.32306897041259131</v>
          </cell>
          <cell r="C6522" t="str">
            <v>Mauritania</v>
          </cell>
        </row>
        <row r="6523">
          <cell r="B6523">
            <v>0.32521948029634373</v>
          </cell>
          <cell r="C6523" t="str">
            <v>Mauritania</v>
          </cell>
        </row>
        <row r="6524">
          <cell r="B6524">
            <v>0.32736999018009705</v>
          </cell>
          <cell r="C6524" t="str">
            <v>Mauritania</v>
          </cell>
        </row>
        <row r="6525">
          <cell r="B6525">
            <v>0.32952050006385036</v>
          </cell>
          <cell r="C6525" t="str">
            <v>Mauritania</v>
          </cell>
        </row>
        <row r="6526">
          <cell r="B6526">
            <v>0.33167100994760446</v>
          </cell>
          <cell r="C6526" t="str">
            <v>Mauritania</v>
          </cell>
        </row>
        <row r="6527">
          <cell r="B6527">
            <v>0.33382151983135766</v>
          </cell>
          <cell r="C6527" t="str">
            <v>Mauritania</v>
          </cell>
        </row>
        <row r="6528">
          <cell r="B6528">
            <v>0.33597202971511086</v>
          </cell>
          <cell r="C6528" t="str">
            <v>Mauritania</v>
          </cell>
        </row>
        <row r="6529">
          <cell r="B6529">
            <v>0.33812253959886407</v>
          </cell>
          <cell r="C6529" t="str">
            <v>Mauritania</v>
          </cell>
        </row>
        <row r="6530">
          <cell r="B6530">
            <v>0.34027304948261727</v>
          </cell>
          <cell r="C6530" t="str">
            <v>Mauritania</v>
          </cell>
        </row>
        <row r="6531">
          <cell r="B6531">
            <v>0.34242355936637048</v>
          </cell>
          <cell r="C6531" t="str">
            <v>Mauritania</v>
          </cell>
        </row>
        <row r="6532">
          <cell r="B6532">
            <v>0.34457406925012368</v>
          </cell>
          <cell r="C6532" t="str">
            <v>Mauritania</v>
          </cell>
        </row>
        <row r="6533">
          <cell r="B6533">
            <v>0.34672457913387689</v>
          </cell>
          <cell r="C6533" t="str">
            <v>Mauritania</v>
          </cell>
        </row>
        <row r="6534">
          <cell r="B6534">
            <v>0.34887508901763009</v>
          </cell>
          <cell r="C6534" t="str">
            <v>Mauritania</v>
          </cell>
        </row>
        <row r="6535">
          <cell r="B6535">
            <v>0.3510255989013833</v>
          </cell>
          <cell r="C6535" t="str">
            <v>Mauritania</v>
          </cell>
        </row>
        <row r="6536">
          <cell r="B6536">
            <v>0.35317610878513661</v>
          </cell>
          <cell r="C6536" t="str">
            <v>Mauritania</v>
          </cell>
        </row>
        <row r="6537">
          <cell r="B6537">
            <v>0.3588378080946571</v>
          </cell>
          <cell r="C6537" t="str">
            <v>Mauritania</v>
          </cell>
        </row>
        <row r="6538">
          <cell r="B6538">
            <v>0.36449950740417758</v>
          </cell>
          <cell r="C6538" t="str">
            <v>Mauritania</v>
          </cell>
        </row>
        <row r="6539">
          <cell r="B6539">
            <v>0.37016120671369807</v>
          </cell>
          <cell r="C6539" t="str">
            <v>Mauritania</v>
          </cell>
        </row>
        <row r="6540">
          <cell r="B6540">
            <v>0.37582290602321855</v>
          </cell>
          <cell r="C6540" t="str">
            <v>Mauritania</v>
          </cell>
        </row>
        <row r="6541">
          <cell r="B6541">
            <v>0.38148460533273904</v>
          </cell>
          <cell r="C6541" t="str">
            <v>Mauritania</v>
          </cell>
        </row>
        <row r="6542">
          <cell r="B6542">
            <v>0.38714630464225952</v>
          </cell>
          <cell r="C6542" t="str">
            <v>Mauritania</v>
          </cell>
        </row>
        <row r="6543">
          <cell r="B6543">
            <v>0.39280800395178</v>
          </cell>
          <cell r="C6543" t="str">
            <v>Mauritania</v>
          </cell>
        </row>
        <row r="6544">
          <cell r="B6544">
            <v>0.39846970326130049</v>
          </cell>
          <cell r="C6544" t="str">
            <v>Mauritania</v>
          </cell>
        </row>
        <row r="6545">
          <cell r="B6545">
            <v>0.40413140257082097</v>
          </cell>
          <cell r="C6545" t="str">
            <v>Mauritania</v>
          </cell>
        </row>
        <row r="6546">
          <cell r="B6546">
            <v>0.40979310188034129</v>
          </cell>
          <cell r="C6546" t="str">
            <v>Mauritania</v>
          </cell>
        </row>
        <row r="6547">
          <cell r="B6547">
            <v>0.41423827028206806</v>
          </cell>
          <cell r="C6547" t="str">
            <v>Mauritania</v>
          </cell>
        </row>
        <row r="6548">
          <cell r="B6548">
            <v>0.41868343868379482</v>
          </cell>
          <cell r="C6548" t="str">
            <v>Mauritania</v>
          </cell>
        </row>
        <row r="6549">
          <cell r="B6549">
            <v>0.42312860708552158</v>
          </cell>
          <cell r="C6549" t="str">
            <v>Mauritania</v>
          </cell>
        </row>
        <row r="6550">
          <cell r="B6550">
            <v>0.42757377548724834</v>
          </cell>
          <cell r="C6550" t="str">
            <v>Mauritania</v>
          </cell>
        </row>
        <row r="6551">
          <cell r="B6551">
            <v>0.43201894388897516</v>
          </cell>
          <cell r="C6551" t="str">
            <v>Mauritania</v>
          </cell>
        </row>
        <row r="6552">
          <cell r="B6552">
            <v>0.4356935686422419</v>
          </cell>
          <cell r="C6552" t="str">
            <v>Mauritania</v>
          </cell>
        </row>
        <row r="6553">
          <cell r="B6553">
            <v>0.43936819339550864</v>
          </cell>
          <cell r="C6553" t="str">
            <v>Mauritania</v>
          </cell>
        </row>
        <row r="6554">
          <cell r="B6554">
            <v>0.44304281814877539</v>
          </cell>
          <cell r="C6554" t="str">
            <v>Mauritania</v>
          </cell>
        </row>
        <row r="6555">
          <cell r="B6555">
            <v>0.44671744290204213</v>
          </cell>
          <cell r="C6555" t="str">
            <v>Mauritania</v>
          </cell>
        </row>
        <row r="6556">
          <cell r="B6556">
            <v>0.36494756293392605</v>
          </cell>
          <cell r="C6556" t="str">
            <v>Lesotho</v>
          </cell>
        </row>
        <row r="6557">
          <cell r="B6557">
            <v>0.37022391998114479</v>
          </cell>
          <cell r="C6557" t="str">
            <v>Lesotho</v>
          </cell>
        </row>
        <row r="6558">
          <cell r="B6558">
            <v>0</v>
          </cell>
          <cell r="C6558" t="str">
            <v>Lesotho</v>
          </cell>
        </row>
        <row r="6559">
          <cell r="B6559">
            <v>0.38077663407557871</v>
          </cell>
          <cell r="C6559" t="str">
            <v>Lesotho</v>
          </cell>
        </row>
        <row r="6560">
          <cell r="B6560">
            <v>0.38605299112279567</v>
          </cell>
          <cell r="C6560" t="str">
            <v>Lesotho</v>
          </cell>
        </row>
        <row r="6561">
          <cell r="B6561">
            <v>0</v>
          </cell>
          <cell r="C6561" t="str">
            <v>Lesotho</v>
          </cell>
        </row>
        <row r="6562">
          <cell r="B6562">
            <v>0.39660570521723137</v>
          </cell>
          <cell r="C6562" t="str">
            <v>Lesotho</v>
          </cell>
        </row>
        <row r="6563">
          <cell r="B6563">
            <v>0.40188206226444834</v>
          </cell>
          <cell r="C6563" t="str">
            <v>Lesotho</v>
          </cell>
        </row>
        <row r="6564">
          <cell r="B6564">
            <v>0.4071584193116653</v>
          </cell>
          <cell r="C6564" t="str">
            <v>Lesotho</v>
          </cell>
        </row>
        <row r="6565">
          <cell r="B6565">
            <v>0.41243477635888404</v>
          </cell>
          <cell r="C6565" t="str">
            <v>Lesotho</v>
          </cell>
        </row>
        <row r="6566">
          <cell r="B6566">
            <v>0.41771113340610028</v>
          </cell>
          <cell r="C6566" t="str">
            <v>Lesotho</v>
          </cell>
        </row>
        <row r="6567">
          <cell r="B6567">
            <v>0.42298749045331768</v>
          </cell>
          <cell r="C6567" t="str">
            <v>Lesotho</v>
          </cell>
        </row>
        <row r="6568">
          <cell r="B6568">
            <v>0.42826384750053509</v>
          </cell>
          <cell r="C6568" t="str">
            <v>Lesotho</v>
          </cell>
        </row>
        <row r="6569">
          <cell r="B6569">
            <v>0.43354020454775249</v>
          </cell>
          <cell r="C6569" t="str">
            <v>Lesotho</v>
          </cell>
        </row>
        <row r="6570">
          <cell r="B6570">
            <v>0.4388165615949699</v>
          </cell>
          <cell r="C6570" t="str">
            <v>Lesotho</v>
          </cell>
        </row>
        <row r="6571">
          <cell r="B6571">
            <v>0.44409291864218731</v>
          </cell>
          <cell r="C6571" t="str">
            <v>Lesotho</v>
          </cell>
        </row>
        <row r="6572">
          <cell r="B6572">
            <v>0.44936927568940471</v>
          </cell>
          <cell r="C6572" t="str">
            <v>Lesotho</v>
          </cell>
        </row>
        <row r="6573">
          <cell r="B6573">
            <v>0.45464563273662212</v>
          </cell>
          <cell r="C6573" t="str">
            <v>Lesotho</v>
          </cell>
        </row>
        <row r="6574">
          <cell r="B6574">
            <v>0.45992198978383952</v>
          </cell>
          <cell r="C6574" t="str">
            <v>Lesotho</v>
          </cell>
        </row>
        <row r="6575">
          <cell r="B6575">
            <v>0.46519834683105693</v>
          </cell>
          <cell r="C6575" t="str">
            <v>Lesotho</v>
          </cell>
        </row>
        <row r="6576">
          <cell r="B6576">
            <v>0.47047470387827445</v>
          </cell>
          <cell r="C6576" t="str">
            <v>Lesotho</v>
          </cell>
        </row>
        <row r="6577">
          <cell r="B6577">
            <v>0.46610967194214908</v>
          </cell>
          <cell r="C6577" t="str">
            <v>Lesotho</v>
          </cell>
        </row>
        <row r="6578">
          <cell r="B6578">
            <v>0.46174464000602372</v>
          </cell>
          <cell r="C6578" t="str">
            <v>Lesotho</v>
          </cell>
        </row>
        <row r="6579">
          <cell r="B6579">
            <v>0.45737960806989836</v>
          </cell>
          <cell r="C6579" t="str">
            <v>Lesotho</v>
          </cell>
        </row>
        <row r="6580">
          <cell r="B6580">
            <v>0.45301457613377299</v>
          </cell>
          <cell r="C6580" t="str">
            <v>Lesotho</v>
          </cell>
        </row>
        <row r="6581">
          <cell r="B6581">
            <v>0.44864954419764763</v>
          </cell>
          <cell r="C6581" t="str">
            <v>Lesotho</v>
          </cell>
        </row>
        <row r="6582">
          <cell r="B6582">
            <v>0.44428451226152227</v>
          </cell>
          <cell r="C6582" t="str">
            <v>Lesotho</v>
          </cell>
        </row>
        <row r="6583">
          <cell r="B6583">
            <v>0.43991948032539691</v>
          </cell>
          <cell r="C6583" t="str">
            <v>Lesotho</v>
          </cell>
        </row>
        <row r="6584">
          <cell r="B6584">
            <v>0.43555444838927154</v>
          </cell>
          <cell r="C6584" t="str">
            <v>Lesotho</v>
          </cell>
        </row>
        <row r="6585">
          <cell r="B6585">
            <v>0.43118941645314618</v>
          </cell>
          <cell r="C6585" t="str">
            <v>Lesotho</v>
          </cell>
        </row>
        <row r="6586">
          <cell r="B6586">
            <v>0.42682438451702093</v>
          </cell>
          <cell r="C6586" t="str">
            <v>Lesotho</v>
          </cell>
        </row>
        <row r="6587">
          <cell r="B6587">
            <v>0.42493041889298283</v>
          </cell>
          <cell r="C6587" t="str">
            <v>Lesotho</v>
          </cell>
        </row>
        <row r="6588">
          <cell r="B6588">
            <v>0.42303645326894473</v>
          </cell>
          <cell r="C6588" t="str">
            <v>Lesotho</v>
          </cell>
        </row>
        <row r="6589">
          <cell r="B6589">
            <v>0.42114248764490664</v>
          </cell>
          <cell r="C6589" t="str">
            <v>Lesotho</v>
          </cell>
        </row>
        <row r="6590">
          <cell r="B6590">
            <v>0.41924852202086854</v>
          </cell>
          <cell r="C6590" t="str">
            <v>Lesotho</v>
          </cell>
        </row>
        <row r="6591">
          <cell r="B6591">
            <v>0.41735455639683045</v>
          </cell>
          <cell r="C6591" t="str">
            <v>Lesotho</v>
          </cell>
        </row>
        <row r="6592">
          <cell r="B6592">
            <v>0.42301382661212389</v>
          </cell>
          <cell r="C6592" t="str">
            <v>Lesotho</v>
          </cell>
        </row>
        <row r="6593">
          <cell r="B6593">
            <v>0.42867309682741733</v>
          </cell>
          <cell r="C6593" t="str">
            <v>Lesotho</v>
          </cell>
        </row>
        <row r="6594">
          <cell r="B6594">
            <v>0.43433236704271078</v>
          </cell>
          <cell r="C6594" t="str">
            <v>Lesotho</v>
          </cell>
        </row>
        <row r="6595">
          <cell r="B6595">
            <v>0.43999163725800416</v>
          </cell>
          <cell r="C6595" t="str">
            <v>Lesotho</v>
          </cell>
        </row>
        <row r="6596">
          <cell r="B6596" t="e">
            <v>#VALUE!</v>
          </cell>
          <cell r="C6596" t="str">
            <v>Uganda</v>
          </cell>
        </row>
        <row r="6597">
          <cell r="B6597" t="e">
            <v>#VALUE!</v>
          </cell>
          <cell r="C6597" t="str">
            <v>Uganda</v>
          </cell>
        </row>
        <row r="6598">
          <cell r="B6598">
            <v>0</v>
          </cell>
          <cell r="C6598" t="str">
            <v>Uganda</v>
          </cell>
        </row>
        <row r="6599">
          <cell r="B6599" t="e">
            <v>#VALUE!</v>
          </cell>
          <cell r="C6599" t="str">
            <v>Uganda</v>
          </cell>
        </row>
        <row r="6600">
          <cell r="B6600" t="e">
            <v>#VALUE!</v>
          </cell>
          <cell r="C6600" t="str">
            <v>Uganda</v>
          </cell>
        </row>
        <row r="6601">
          <cell r="B6601">
            <v>0</v>
          </cell>
          <cell r="C6601" t="str">
            <v>Uganda</v>
          </cell>
        </row>
        <row r="6602">
          <cell r="B6602" t="e">
            <v>#VALUE!</v>
          </cell>
          <cell r="C6602" t="str">
            <v>Uganda</v>
          </cell>
        </row>
        <row r="6603">
          <cell r="B6603" t="e">
            <v>#VALUE!</v>
          </cell>
          <cell r="C6603" t="str">
            <v>Uganda</v>
          </cell>
        </row>
        <row r="6604">
          <cell r="B6604" t="e">
            <v>#VALUE!</v>
          </cell>
          <cell r="C6604" t="str">
            <v>Uganda</v>
          </cell>
        </row>
        <row r="6605">
          <cell r="B6605" t="e">
            <v>#VALUE!</v>
          </cell>
          <cell r="C6605" t="str">
            <v>Uganda</v>
          </cell>
        </row>
        <row r="6606">
          <cell r="B6606" t="str">
            <v>..</v>
          </cell>
          <cell r="C6606" t="str">
            <v>Uganda</v>
          </cell>
        </row>
        <row r="6607">
          <cell r="B6607" t="e">
            <v>#VALUE!</v>
          </cell>
          <cell r="C6607" t="str">
            <v>Uganda</v>
          </cell>
        </row>
        <row r="6608">
          <cell r="B6608" t="e">
            <v>#VALUE!</v>
          </cell>
          <cell r="C6608" t="str">
            <v>Uganda</v>
          </cell>
        </row>
        <row r="6609">
          <cell r="B6609" t="e">
            <v>#VALUE!</v>
          </cell>
          <cell r="C6609" t="str">
            <v>Uganda</v>
          </cell>
        </row>
        <row r="6610">
          <cell r="B6610" t="e">
            <v>#VALUE!</v>
          </cell>
          <cell r="C6610" t="str">
            <v>Uganda</v>
          </cell>
        </row>
        <row r="6611">
          <cell r="B6611" t="e">
            <v>#VALUE!</v>
          </cell>
          <cell r="C6611" t="str">
            <v>Uganda</v>
          </cell>
        </row>
        <row r="6612">
          <cell r="B6612" t="e">
            <v>#VALUE!</v>
          </cell>
          <cell r="C6612" t="str">
            <v>Uganda</v>
          </cell>
        </row>
        <row r="6613">
          <cell r="B6613" t="e">
            <v>#VALUE!</v>
          </cell>
          <cell r="C6613" t="str">
            <v>Uganda</v>
          </cell>
        </row>
        <row r="6614">
          <cell r="B6614" t="e">
            <v>#VALUE!</v>
          </cell>
          <cell r="C6614" t="str">
            <v>Uganda</v>
          </cell>
        </row>
        <row r="6615">
          <cell r="B6615" t="e">
            <v>#VALUE!</v>
          </cell>
          <cell r="C6615" t="str">
            <v>Uganda</v>
          </cell>
        </row>
        <row r="6616">
          <cell r="B6616">
            <v>0.29855153607042029</v>
          </cell>
          <cell r="C6616" t="str">
            <v>Uganda</v>
          </cell>
        </row>
        <row r="6617">
          <cell r="B6617">
            <v>0.30592297271035834</v>
          </cell>
          <cell r="C6617" t="str">
            <v>Uganda</v>
          </cell>
        </row>
        <row r="6618">
          <cell r="B6618">
            <v>0.3132944093502964</v>
          </cell>
          <cell r="C6618" t="str">
            <v>Uganda</v>
          </cell>
        </row>
        <row r="6619">
          <cell r="B6619">
            <v>0.32066584599023445</v>
          </cell>
          <cell r="C6619" t="str">
            <v>Uganda</v>
          </cell>
        </row>
        <row r="6620">
          <cell r="B6620">
            <v>0.32803728263017251</v>
          </cell>
          <cell r="C6620" t="str">
            <v>Uganda</v>
          </cell>
        </row>
        <row r="6621">
          <cell r="B6621">
            <v>0.33540871927011057</v>
          </cell>
          <cell r="C6621" t="str">
            <v>Uganda</v>
          </cell>
        </row>
        <row r="6622">
          <cell r="B6622">
            <v>0.34278015591004862</v>
          </cell>
          <cell r="C6622" t="str">
            <v>Uganda</v>
          </cell>
        </row>
        <row r="6623">
          <cell r="B6623">
            <v>0.35015159254998668</v>
          </cell>
          <cell r="C6623" t="str">
            <v>Uganda</v>
          </cell>
        </row>
        <row r="6624">
          <cell r="B6624">
            <v>0.35752302918992473</v>
          </cell>
          <cell r="C6624" t="str">
            <v>Uganda</v>
          </cell>
        </row>
        <row r="6625">
          <cell r="B6625">
            <v>0.36489446582986279</v>
          </cell>
          <cell r="C6625" t="str">
            <v>Uganda</v>
          </cell>
        </row>
        <row r="6626">
          <cell r="B6626">
            <v>0.37226590246980096</v>
          </cell>
          <cell r="C6626" t="str">
            <v>Uganda</v>
          </cell>
        </row>
        <row r="6627">
          <cell r="B6627">
            <v>0.37807153509956165</v>
          </cell>
          <cell r="C6627" t="str">
            <v>Uganda</v>
          </cell>
        </row>
        <row r="6628">
          <cell r="B6628">
            <v>0.38387716772932234</v>
          </cell>
          <cell r="C6628" t="str">
            <v>Uganda</v>
          </cell>
        </row>
        <row r="6629">
          <cell r="B6629">
            <v>0.38968280035908304</v>
          </cell>
          <cell r="C6629" t="str">
            <v>Uganda</v>
          </cell>
        </row>
        <row r="6630">
          <cell r="B6630">
            <v>0.39548843298884373</v>
          </cell>
          <cell r="C6630" t="str">
            <v>Uganda</v>
          </cell>
        </row>
        <row r="6631">
          <cell r="B6631">
            <v>0.40129406561860431</v>
          </cell>
          <cell r="C6631" t="str">
            <v>Uganda</v>
          </cell>
        </row>
        <row r="6632">
          <cell r="B6632">
            <v>0.41041491081465464</v>
          </cell>
          <cell r="C6632" t="str">
            <v>Uganda</v>
          </cell>
        </row>
        <row r="6633">
          <cell r="B6633">
            <v>0.41953575601070497</v>
          </cell>
          <cell r="C6633" t="str">
            <v>Uganda</v>
          </cell>
        </row>
        <row r="6634">
          <cell r="B6634">
            <v>0.42865660120675531</v>
          </cell>
          <cell r="C6634" t="str">
            <v>Uganda</v>
          </cell>
        </row>
        <row r="6635">
          <cell r="B6635">
            <v>0.43777744640280558</v>
          </cell>
          <cell r="C6635" t="str">
            <v>Uganda</v>
          </cell>
        </row>
        <row r="6636">
          <cell r="B6636">
            <v>0.32621385198023756</v>
          </cell>
          <cell r="C6636" t="str">
            <v>Togo</v>
          </cell>
        </row>
        <row r="6637">
          <cell r="B6637">
            <v>0.32830636944232783</v>
          </cell>
          <cell r="C6637" t="str">
            <v>Togo</v>
          </cell>
        </row>
        <row r="6638">
          <cell r="B6638">
            <v>0</v>
          </cell>
          <cell r="C6638" t="str">
            <v>Togo</v>
          </cell>
        </row>
        <row r="6639">
          <cell r="B6639">
            <v>0.33249140436650748</v>
          </cell>
          <cell r="C6639" t="str">
            <v>Togo</v>
          </cell>
        </row>
        <row r="6640">
          <cell r="B6640">
            <v>0.33458392182859686</v>
          </cell>
          <cell r="C6640" t="str">
            <v>Togo</v>
          </cell>
        </row>
        <row r="6641">
          <cell r="B6641">
            <v>0</v>
          </cell>
          <cell r="C6641" t="str">
            <v>Togo</v>
          </cell>
        </row>
        <row r="6642">
          <cell r="B6642">
            <v>0.33876895675277652</v>
          </cell>
          <cell r="C6642" t="str">
            <v>Togo</v>
          </cell>
        </row>
        <row r="6643">
          <cell r="B6643">
            <v>0.34086147421486679</v>
          </cell>
          <cell r="C6643" t="str">
            <v>Togo</v>
          </cell>
        </row>
        <row r="6644">
          <cell r="B6644">
            <v>0.34295399167695617</v>
          </cell>
          <cell r="C6644" t="str">
            <v>Togo</v>
          </cell>
        </row>
        <row r="6645">
          <cell r="B6645">
            <v>0.34504650913904644</v>
          </cell>
          <cell r="C6645" t="str">
            <v>Togo</v>
          </cell>
        </row>
        <row r="6646">
          <cell r="B6646">
            <v>0.34713902660113605</v>
          </cell>
          <cell r="C6646" t="str">
            <v>Togo</v>
          </cell>
        </row>
        <row r="6647">
          <cell r="B6647">
            <v>0.34923154406322593</v>
          </cell>
          <cell r="C6647" t="str">
            <v>Togo</v>
          </cell>
        </row>
        <row r="6648">
          <cell r="B6648">
            <v>0.35132406152531581</v>
          </cell>
          <cell r="C6648" t="str">
            <v>Togo</v>
          </cell>
        </row>
        <row r="6649">
          <cell r="B6649">
            <v>0.35341657898740569</v>
          </cell>
          <cell r="C6649" t="str">
            <v>Togo</v>
          </cell>
        </row>
        <row r="6650">
          <cell r="B6650">
            <v>0.35550909644949558</v>
          </cell>
          <cell r="C6650" t="str">
            <v>Togo</v>
          </cell>
        </row>
        <row r="6651">
          <cell r="B6651">
            <v>0.35760161391158546</v>
          </cell>
          <cell r="C6651" t="str">
            <v>Togo</v>
          </cell>
        </row>
        <row r="6652">
          <cell r="B6652">
            <v>0.35969413137367534</v>
          </cell>
          <cell r="C6652" t="str">
            <v>Togo</v>
          </cell>
        </row>
        <row r="6653">
          <cell r="B6653">
            <v>0.36178664883576522</v>
          </cell>
          <cell r="C6653" t="str">
            <v>Togo</v>
          </cell>
        </row>
        <row r="6654">
          <cell r="B6654">
            <v>0.36387916629785511</v>
          </cell>
          <cell r="C6654" t="str">
            <v>Togo</v>
          </cell>
        </row>
        <row r="6655">
          <cell r="B6655">
            <v>0.36597168375994499</v>
          </cell>
          <cell r="C6655" t="str">
            <v>Togo</v>
          </cell>
        </row>
        <row r="6656">
          <cell r="B6656">
            <v>0.36806420122203465</v>
          </cell>
          <cell r="C6656" t="str">
            <v>Togo</v>
          </cell>
        </row>
        <row r="6657">
          <cell r="B6657">
            <v>0.37207992165031167</v>
          </cell>
          <cell r="C6657" t="str">
            <v>Togo</v>
          </cell>
        </row>
        <row r="6658">
          <cell r="B6658">
            <v>0.3760956420785887</v>
          </cell>
          <cell r="C6658" t="str">
            <v>Togo</v>
          </cell>
        </row>
        <row r="6659">
          <cell r="B6659">
            <v>0.38011136250686572</v>
          </cell>
          <cell r="C6659" t="str">
            <v>Togo</v>
          </cell>
        </row>
        <row r="6660">
          <cell r="B6660">
            <v>0.38412708293514275</v>
          </cell>
          <cell r="C6660" t="str">
            <v>Togo</v>
          </cell>
        </row>
        <row r="6661">
          <cell r="B6661">
            <v>0.38814280336341977</v>
          </cell>
          <cell r="C6661" t="str">
            <v>Togo</v>
          </cell>
        </row>
        <row r="6662">
          <cell r="B6662">
            <v>0.3921585237916968</v>
          </cell>
          <cell r="C6662" t="str">
            <v>Togo</v>
          </cell>
        </row>
        <row r="6663">
          <cell r="B6663">
            <v>0.39617424421997383</v>
          </cell>
          <cell r="C6663" t="str">
            <v>Togo</v>
          </cell>
        </row>
        <row r="6664">
          <cell r="B6664">
            <v>0.40018996464825085</v>
          </cell>
          <cell r="C6664" t="str">
            <v>Togo</v>
          </cell>
        </row>
        <row r="6665">
          <cell r="B6665">
            <v>0.40420568507652788</v>
          </cell>
          <cell r="C6665" t="str">
            <v>Togo</v>
          </cell>
        </row>
        <row r="6666">
          <cell r="B6666">
            <v>0.40822140550480462</v>
          </cell>
          <cell r="C6666" t="str">
            <v>Togo</v>
          </cell>
        </row>
        <row r="6667">
          <cell r="B6667">
            <v>0.41032093138573816</v>
          </cell>
          <cell r="C6667" t="str">
            <v>Togo</v>
          </cell>
        </row>
        <row r="6668">
          <cell r="B6668">
            <v>0.4124204572666717</v>
          </cell>
          <cell r="C6668" t="str">
            <v>Togo</v>
          </cell>
        </row>
        <row r="6669">
          <cell r="B6669">
            <v>0.41451998314760524</v>
          </cell>
          <cell r="C6669" t="str">
            <v>Togo</v>
          </cell>
        </row>
        <row r="6670">
          <cell r="B6670">
            <v>0.41661950902853878</v>
          </cell>
          <cell r="C6670" t="str">
            <v>Togo</v>
          </cell>
        </row>
        <row r="6671">
          <cell r="B6671">
            <v>0.41871903490947243</v>
          </cell>
          <cell r="C6671" t="str">
            <v>Togo</v>
          </cell>
        </row>
        <row r="6672">
          <cell r="B6672">
            <v>0.42131751509173793</v>
          </cell>
          <cell r="C6672" t="str">
            <v>Togo</v>
          </cell>
        </row>
        <row r="6673">
          <cell r="B6673">
            <v>0.42391599527400342</v>
          </cell>
          <cell r="C6673" t="str">
            <v>Togo</v>
          </cell>
        </row>
        <row r="6674">
          <cell r="B6674">
            <v>0.42651447545626892</v>
          </cell>
          <cell r="C6674" t="str">
            <v>Togo</v>
          </cell>
        </row>
        <row r="6675">
          <cell r="B6675">
            <v>0.42911295563853441</v>
          </cell>
          <cell r="C6675" t="str">
            <v>Togo</v>
          </cell>
        </row>
        <row r="6676">
          <cell r="B6676" t="e">
            <v>#VALUE!</v>
          </cell>
          <cell r="C6676" t="str">
            <v>Comoros</v>
          </cell>
        </row>
        <row r="6677">
          <cell r="B6677" t="e">
            <v>#VALUE!</v>
          </cell>
          <cell r="C6677" t="str">
            <v>Comoros</v>
          </cell>
        </row>
        <row r="6678">
          <cell r="B6678">
            <v>0</v>
          </cell>
          <cell r="C6678" t="str">
            <v>Comoros</v>
          </cell>
        </row>
        <row r="6679">
          <cell r="B6679" t="e">
            <v>#VALUE!</v>
          </cell>
          <cell r="C6679" t="str">
            <v>Comoros</v>
          </cell>
        </row>
        <row r="6680">
          <cell r="B6680" t="e">
            <v>#VALUE!</v>
          </cell>
          <cell r="C6680" t="str">
            <v>Comoros</v>
          </cell>
        </row>
        <row r="6681">
          <cell r="B6681">
            <v>0</v>
          </cell>
          <cell r="C6681" t="str">
            <v>Comoros</v>
          </cell>
        </row>
        <row r="6682">
          <cell r="B6682" t="e">
            <v>#VALUE!</v>
          </cell>
          <cell r="C6682" t="str">
            <v>Comoros</v>
          </cell>
        </row>
        <row r="6683">
          <cell r="B6683" t="e">
            <v>#VALUE!</v>
          </cell>
          <cell r="C6683" t="str">
            <v>Comoros</v>
          </cell>
        </row>
        <row r="6684">
          <cell r="B6684" t="e">
            <v>#VALUE!</v>
          </cell>
          <cell r="C6684" t="str">
            <v>Comoros</v>
          </cell>
        </row>
        <row r="6685">
          <cell r="B6685" t="e">
            <v>#VALUE!</v>
          </cell>
          <cell r="C6685" t="str">
            <v>Comoros</v>
          </cell>
        </row>
        <row r="6686">
          <cell r="B6686" t="str">
            <v>..</v>
          </cell>
          <cell r="C6686" t="str">
            <v>Comoros</v>
          </cell>
        </row>
        <row r="6687">
          <cell r="B6687" t="e">
            <v>#VALUE!</v>
          </cell>
          <cell r="C6687" t="str">
            <v>Comoros</v>
          </cell>
        </row>
        <row r="6688">
          <cell r="B6688" t="e">
            <v>#VALUE!</v>
          </cell>
          <cell r="C6688" t="str">
            <v>Comoros</v>
          </cell>
        </row>
        <row r="6689">
          <cell r="B6689" t="e">
            <v>#VALUE!</v>
          </cell>
          <cell r="C6689" t="str">
            <v>Comoros</v>
          </cell>
        </row>
        <row r="6690">
          <cell r="B6690" t="e">
            <v>#VALUE!</v>
          </cell>
          <cell r="C6690" t="str">
            <v>Comoros</v>
          </cell>
        </row>
        <row r="6691">
          <cell r="B6691" t="e">
            <v>#VALUE!</v>
          </cell>
          <cell r="C6691" t="str">
            <v>Comoros</v>
          </cell>
        </row>
        <row r="6692">
          <cell r="B6692" t="e">
            <v>#VALUE!</v>
          </cell>
          <cell r="C6692" t="str">
            <v>Comoros</v>
          </cell>
        </row>
        <row r="6693">
          <cell r="B6693" t="e">
            <v>#VALUE!</v>
          </cell>
          <cell r="C6693" t="str">
            <v>Comoros</v>
          </cell>
        </row>
        <row r="6694">
          <cell r="B6694" t="e">
            <v>#VALUE!</v>
          </cell>
          <cell r="C6694" t="str">
            <v>Comoros</v>
          </cell>
        </row>
        <row r="6695">
          <cell r="B6695" t="e">
            <v>#VALUE!</v>
          </cell>
          <cell r="C6695" t="str">
            <v>Comoros</v>
          </cell>
        </row>
        <row r="6696">
          <cell r="B6696" t="str">
            <v>..</v>
          </cell>
          <cell r="C6696" t="str">
            <v>Comoros</v>
          </cell>
        </row>
        <row r="6697">
          <cell r="B6697" t="e">
            <v>#VALUE!</v>
          </cell>
          <cell r="C6697" t="str">
            <v>Comoros</v>
          </cell>
        </row>
        <row r="6698">
          <cell r="B6698" t="e">
            <v>#VALUE!</v>
          </cell>
          <cell r="C6698" t="str">
            <v>Comoros</v>
          </cell>
        </row>
        <row r="6699">
          <cell r="B6699" t="e">
            <v>#VALUE!</v>
          </cell>
          <cell r="C6699" t="str">
            <v>Comoros</v>
          </cell>
        </row>
        <row r="6700">
          <cell r="B6700" t="e">
            <v>#VALUE!</v>
          </cell>
          <cell r="C6700" t="str">
            <v>Comoros</v>
          </cell>
        </row>
        <row r="6701">
          <cell r="B6701" t="e">
            <v>#VALUE!</v>
          </cell>
          <cell r="C6701" t="str">
            <v>Comoros</v>
          </cell>
        </row>
        <row r="6702">
          <cell r="B6702" t="e">
            <v>#VALUE!</v>
          </cell>
          <cell r="C6702" t="str">
            <v>Comoros</v>
          </cell>
        </row>
        <row r="6703">
          <cell r="B6703" t="e">
            <v>#VALUE!</v>
          </cell>
          <cell r="C6703" t="str">
            <v>Comoros</v>
          </cell>
        </row>
        <row r="6704">
          <cell r="B6704" t="e">
            <v>#VALUE!</v>
          </cell>
          <cell r="C6704" t="str">
            <v>Comoros</v>
          </cell>
        </row>
        <row r="6705">
          <cell r="B6705" t="e">
            <v>#VALUE!</v>
          </cell>
          <cell r="C6705" t="str">
            <v>Comoros</v>
          </cell>
        </row>
        <row r="6706">
          <cell r="B6706" t="str">
            <v>..</v>
          </cell>
          <cell r="C6706" t="str">
            <v>Comoros</v>
          </cell>
        </row>
        <row r="6707">
          <cell r="B6707" t="e">
            <v>#VALUE!</v>
          </cell>
          <cell r="C6707" t="str">
            <v>Comoros</v>
          </cell>
        </row>
        <row r="6708">
          <cell r="B6708" t="e">
            <v>#VALUE!</v>
          </cell>
          <cell r="C6708" t="str">
            <v>Comoros</v>
          </cell>
        </row>
        <row r="6709">
          <cell r="B6709" t="e">
            <v>#VALUE!</v>
          </cell>
          <cell r="C6709" t="str">
            <v>Comoros</v>
          </cell>
        </row>
        <row r="6710">
          <cell r="B6710" t="e">
            <v>#VALUE!</v>
          </cell>
          <cell r="C6710" t="str">
            <v>Comoros</v>
          </cell>
        </row>
        <row r="6711">
          <cell r="B6711">
            <v>0.42769617884353073</v>
          </cell>
          <cell r="C6711" t="str">
            <v>Comoros</v>
          </cell>
        </row>
        <row r="6712">
          <cell r="B6712">
            <v>0.42820595811573547</v>
          </cell>
          <cell r="C6712" t="str">
            <v>Comoros</v>
          </cell>
        </row>
        <row r="6713">
          <cell r="B6713">
            <v>0.42871573738794022</v>
          </cell>
          <cell r="C6713" t="str">
            <v>Comoros</v>
          </cell>
        </row>
        <row r="6714">
          <cell r="B6714">
            <v>0.42922551666014497</v>
          </cell>
          <cell r="C6714" t="str">
            <v>Comoros</v>
          </cell>
        </row>
        <row r="6715">
          <cell r="B6715">
            <v>0.42973529593234983</v>
          </cell>
          <cell r="C6715" t="str">
            <v>Comoros</v>
          </cell>
        </row>
        <row r="6716">
          <cell r="B6716">
            <v>0.40795931356340076</v>
          </cell>
          <cell r="C6716" t="str">
            <v>Zambia</v>
          </cell>
        </row>
        <row r="6717">
          <cell r="B6717">
            <v>0.40723908362030636</v>
          </cell>
          <cell r="C6717" t="str">
            <v>Zambia</v>
          </cell>
        </row>
        <row r="6718">
          <cell r="B6718">
            <v>0</v>
          </cell>
          <cell r="C6718" t="str">
            <v>Zambia</v>
          </cell>
        </row>
        <row r="6719">
          <cell r="B6719">
            <v>0.40579862373411757</v>
          </cell>
          <cell r="C6719" t="str">
            <v>Zambia</v>
          </cell>
        </row>
        <row r="6720">
          <cell r="B6720">
            <v>0.40507839379102339</v>
          </cell>
          <cell r="C6720" t="str">
            <v>Zambia</v>
          </cell>
        </row>
        <row r="6721">
          <cell r="B6721">
            <v>0</v>
          </cell>
          <cell r="C6721" t="str">
            <v>Zambia</v>
          </cell>
        </row>
        <row r="6722">
          <cell r="B6722">
            <v>0.4036379339048346</v>
          </cell>
          <cell r="C6722" t="str">
            <v>Zambia</v>
          </cell>
        </row>
        <row r="6723">
          <cell r="B6723">
            <v>0.4029177039617402</v>
          </cell>
          <cell r="C6723" t="str">
            <v>Zambia</v>
          </cell>
        </row>
        <row r="6724">
          <cell r="B6724">
            <v>0.40219747401864603</v>
          </cell>
          <cell r="C6724" t="str">
            <v>Zambia</v>
          </cell>
        </row>
        <row r="6725">
          <cell r="B6725">
            <v>0.40147724407555163</v>
          </cell>
          <cell r="C6725" t="str">
            <v>Zambia</v>
          </cell>
        </row>
        <row r="6726">
          <cell r="B6726">
            <v>0.40075701413245746</v>
          </cell>
          <cell r="C6726" t="str">
            <v>Zambia</v>
          </cell>
        </row>
        <row r="6727">
          <cell r="B6727">
            <v>0.40003678418936311</v>
          </cell>
          <cell r="C6727" t="str">
            <v>Zambia</v>
          </cell>
        </row>
        <row r="6728">
          <cell r="B6728">
            <v>0.39931655424626877</v>
          </cell>
          <cell r="C6728" t="str">
            <v>Zambia</v>
          </cell>
        </row>
        <row r="6729">
          <cell r="B6729">
            <v>0.39859632430317443</v>
          </cell>
          <cell r="C6729" t="str">
            <v>Zambia</v>
          </cell>
        </row>
        <row r="6730">
          <cell r="B6730">
            <v>0.39787609436008009</v>
          </cell>
          <cell r="C6730" t="str">
            <v>Zambia</v>
          </cell>
        </row>
        <row r="6731">
          <cell r="B6731">
            <v>0.39715586441698575</v>
          </cell>
          <cell r="C6731" t="str">
            <v>Zambia</v>
          </cell>
        </row>
        <row r="6732">
          <cell r="B6732">
            <v>0.39643563447389141</v>
          </cell>
          <cell r="C6732" t="str">
            <v>Zambia</v>
          </cell>
        </row>
        <row r="6733">
          <cell r="B6733">
            <v>0.39571540453079707</v>
          </cell>
          <cell r="C6733" t="str">
            <v>Zambia</v>
          </cell>
        </row>
        <row r="6734">
          <cell r="B6734">
            <v>0.39499517458770272</v>
          </cell>
          <cell r="C6734" t="str">
            <v>Zambia</v>
          </cell>
        </row>
        <row r="6735">
          <cell r="B6735">
            <v>0.39427494464460838</v>
          </cell>
          <cell r="C6735" t="str">
            <v>Zambia</v>
          </cell>
        </row>
        <row r="6736">
          <cell r="B6736">
            <v>0.3935547147015141</v>
          </cell>
          <cell r="C6736" t="str">
            <v>Zambia</v>
          </cell>
        </row>
        <row r="6737">
          <cell r="B6737">
            <v>0.39125638517757944</v>
          </cell>
          <cell r="C6737" t="str">
            <v>Zambia</v>
          </cell>
        </row>
        <row r="6738">
          <cell r="B6738">
            <v>0.38895805565364477</v>
          </cell>
          <cell r="C6738" t="str">
            <v>Zambia</v>
          </cell>
        </row>
        <row r="6739">
          <cell r="B6739">
            <v>0.38665972612971011</v>
          </cell>
          <cell r="C6739" t="str">
            <v>Zambia</v>
          </cell>
        </row>
        <row r="6740">
          <cell r="B6740">
            <v>0.38436139660577545</v>
          </cell>
          <cell r="C6740" t="str">
            <v>Zambia</v>
          </cell>
        </row>
        <row r="6741">
          <cell r="B6741">
            <v>0.38206306708184079</v>
          </cell>
          <cell r="C6741" t="str">
            <v>Zambia</v>
          </cell>
        </row>
        <row r="6742">
          <cell r="B6742">
            <v>0.37976473755790613</v>
          </cell>
          <cell r="C6742" t="str">
            <v>Zambia</v>
          </cell>
        </row>
        <row r="6743">
          <cell r="B6743">
            <v>0.37746640803397147</v>
          </cell>
          <cell r="C6743" t="str">
            <v>Zambia</v>
          </cell>
        </row>
        <row r="6744">
          <cell r="B6744">
            <v>0.37516807851003681</v>
          </cell>
          <cell r="C6744" t="str">
            <v>Zambia</v>
          </cell>
        </row>
        <row r="6745">
          <cell r="B6745">
            <v>0.37286974898610215</v>
          </cell>
          <cell r="C6745" t="str">
            <v>Zambia</v>
          </cell>
        </row>
        <row r="6746">
          <cell r="B6746">
            <v>0.37057141946216743</v>
          </cell>
          <cell r="C6746" t="str">
            <v>Zambia</v>
          </cell>
        </row>
        <row r="6747">
          <cell r="B6747">
            <v>0.37535059171325963</v>
          </cell>
          <cell r="C6747" t="str">
            <v>Zambia</v>
          </cell>
        </row>
        <row r="6748">
          <cell r="B6748">
            <v>0.38012976396435183</v>
          </cell>
          <cell r="C6748" t="str">
            <v>Zambia</v>
          </cell>
        </row>
        <row r="6749">
          <cell r="B6749">
            <v>0.38490893621544403</v>
          </cell>
          <cell r="C6749" t="str">
            <v>Zambia</v>
          </cell>
        </row>
        <row r="6750">
          <cell r="B6750">
            <v>0.38968810846653623</v>
          </cell>
          <cell r="C6750" t="str">
            <v>Zambia</v>
          </cell>
        </row>
        <row r="6751">
          <cell r="B6751">
            <v>0.39446728071762832</v>
          </cell>
          <cell r="C6751" t="str">
            <v>Zambia</v>
          </cell>
        </row>
        <row r="6752">
          <cell r="B6752">
            <v>0.40055095172355765</v>
          </cell>
          <cell r="C6752" t="str">
            <v>Zambia</v>
          </cell>
        </row>
        <row r="6753">
          <cell r="B6753">
            <v>0.40663462272948697</v>
          </cell>
          <cell r="C6753" t="str">
            <v>Zambia</v>
          </cell>
        </row>
        <row r="6754">
          <cell r="B6754">
            <v>0.4127182937354163</v>
          </cell>
          <cell r="C6754" t="str">
            <v>Zambia</v>
          </cell>
        </row>
        <row r="6755">
          <cell r="B6755">
            <v>0.41880196474134568</v>
          </cell>
          <cell r="C6755" t="str">
            <v>Zambia</v>
          </cell>
        </row>
        <row r="6756">
          <cell r="B6756" t="e">
            <v>#VALUE!</v>
          </cell>
          <cell r="C6756" t="str">
            <v>Djibouti</v>
          </cell>
        </row>
        <row r="6757">
          <cell r="B6757" t="e">
            <v>#VALUE!</v>
          </cell>
          <cell r="C6757" t="str">
            <v>Djibouti</v>
          </cell>
        </row>
        <row r="6758">
          <cell r="B6758">
            <v>0</v>
          </cell>
          <cell r="C6758" t="str">
            <v>Djibouti</v>
          </cell>
        </row>
        <row r="6759">
          <cell r="B6759" t="e">
            <v>#VALUE!</v>
          </cell>
          <cell r="C6759" t="str">
            <v>Djibouti</v>
          </cell>
        </row>
        <row r="6760">
          <cell r="B6760" t="e">
            <v>#VALUE!</v>
          </cell>
          <cell r="C6760" t="str">
            <v>Djibouti</v>
          </cell>
        </row>
        <row r="6761">
          <cell r="B6761">
            <v>0</v>
          </cell>
          <cell r="C6761" t="str">
            <v>Djibouti</v>
          </cell>
        </row>
        <row r="6762">
          <cell r="B6762" t="e">
            <v>#VALUE!</v>
          </cell>
          <cell r="C6762" t="str">
            <v>Djibouti</v>
          </cell>
        </row>
        <row r="6763">
          <cell r="B6763" t="e">
            <v>#VALUE!</v>
          </cell>
          <cell r="C6763" t="str">
            <v>Djibouti</v>
          </cell>
        </row>
        <row r="6764">
          <cell r="B6764" t="e">
            <v>#VALUE!</v>
          </cell>
          <cell r="C6764" t="str">
            <v>Djibouti</v>
          </cell>
        </row>
        <row r="6765">
          <cell r="B6765" t="e">
            <v>#VALUE!</v>
          </cell>
          <cell r="C6765" t="str">
            <v>Djibouti</v>
          </cell>
        </row>
        <row r="6766">
          <cell r="B6766" t="str">
            <v>..</v>
          </cell>
          <cell r="C6766" t="str">
            <v>Djibouti</v>
          </cell>
        </row>
        <row r="6767">
          <cell r="B6767" t="e">
            <v>#VALUE!</v>
          </cell>
          <cell r="C6767" t="str">
            <v>Djibouti</v>
          </cell>
        </row>
        <row r="6768">
          <cell r="B6768" t="e">
            <v>#VALUE!</v>
          </cell>
          <cell r="C6768" t="str">
            <v>Djibouti</v>
          </cell>
        </row>
        <row r="6769">
          <cell r="B6769" t="e">
            <v>#VALUE!</v>
          </cell>
          <cell r="C6769" t="str">
            <v>Djibouti</v>
          </cell>
        </row>
        <row r="6770">
          <cell r="B6770" t="e">
            <v>#VALUE!</v>
          </cell>
          <cell r="C6770" t="str">
            <v>Djibouti</v>
          </cell>
        </row>
        <row r="6771">
          <cell r="B6771" t="e">
            <v>#VALUE!</v>
          </cell>
          <cell r="C6771" t="str">
            <v>Djibouti</v>
          </cell>
        </row>
        <row r="6772">
          <cell r="B6772" t="e">
            <v>#VALUE!</v>
          </cell>
          <cell r="C6772" t="str">
            <v>Djibouti</v>
          </cell>
        </row>
        <row r="6773">
          <cell r="B6773" t="e">
            <v>#VALUE!</v>
          </cell>
          <cell r="C6773" t="str">
            <v>Djibouti</v>
          </cell>
        </row>
        <row r="6774">
          <cell r="B6774" t="e">
            <v>#VALUE!</v>
          </cell>
          <cell r="C6774" t="str">
            <v>Djibouti</v>
          </cell>
        </row>
        <row r="6775">
          <cell r="B6775" t="e">
            <v>#VALUE!</v>
          </cell>
          <cell r="C6775" t="str">
            <v>Djibouti</v>
          </cell>
        </row>
        <row r="6776">
          <cell r="B6776" t="str">
            <v>..</v>
          </cell>
          <cell r="C6776" t="str">
            <v>Djibouti</v>
          </cell>
        </row>
        <row r="6777">
          <cell r="B6777" t="e">
            <v>#VALUE!</v>
          </cell>
          <cell r="C6777" t="str">
            <v>Djibouti</v>
          </cell>
        </row>
        <row r="6778">
          <cell r="B6778" t="e">
            <v>#VALUE!</v>
          </cell>
          <cell r="C6778" t="str">
            <v>Djibouti</v>
          </cell>
        </row>
        <row r="6779">
          <cell r="B6779" t="e">
            <v>#VALUE!</v>
          </cell>
          <cell r="C6779" t="str">
            <v>Djibouti</v>
          </cell>
        </row>
        <row r="6780">
          <cell r="B6780" t="e">
            <v>#VALUE!</v>
          </cell>
          <cell r="C6780" t="str">
            <v>Djibouti</v>
          </cell>
        </row>
        <row r="6781">
          <cell r="B6781" t="e">
            <v>#VALUE!</v>
          </cell>
          <cell r="C6781" t="str">
            <v>Djibouti</v>
          </cell>
        </row>
        <row r="6782">
          <cell r="B6782" t="e">
            <v>#VALUE!</v>
          </cell>
          <cell r="C6782" t="str">
            <v>Djibouti</v>
          </cell>
        </row>
        <row r="6783">
          <cell r="B6783" t="e">
            <v>#VALUE!</v>
          </cell>
          <cell r="C6783" t="str">
            <v>Djibouti</v>
          </cell>
        </row>
        <row r="6784">
          <cell r="B6784" t="e">
            <v>#VALUE!</v>
          </cell>
          <cell r="C6784" t="str">
            <v>Djibouti</v>
          </cell>
        </row>
        <row r="6785">
          <cell r="B6785" t="e">
            <v>#VALUE!</v>
          </cell>
          <cell r="C6785" t="str">
            <v>Djibouti</v>
          </cell>
        </row>
        <row r="6786">
          <cell r="B6786" t="str">
            <v>..</v>
          </cell>
          <cell r="C6786" t="str">
            <v>Djibouti</v>
          </cell>
        </row>
        <row r="6787">
          <cell r="B6787" t="e">
            <v>#VALUE!</v>
          </cell>
          <cell r="C6787" t="str">
            <v>Djibouti</v>
          </cell>
        </row>
        <row r="6788">
          <cell r="B6788" t="e">
            <v>#VALUE!</v>
          </cell>
          <cell r="C6788" t="str">
            <v>Djibouti</v>
          </cell>
        </row>
        <row r="6789">
          <cell r="B6789" t="e">
            <v>#VALUE!</v>
          </cell>
          <cell r="C6789" t="str">
            <v>Djibouti</v>
          </cell>
        </row>
        <row r="6790">
          <cell r="B6790" t="e">
            <v>#VALUE!</v>
          </cell>
          <cell r="C6790" t="str">
            <v>Djibouti</v>
          </cell>
        </row>
        <row r="6791">
          <cell r="B6791">
            <v>0.4017214635807686</v>
          </cell>
          <cell r="C6791" t="str">
            <v>Djibouti</v>
          </cell>
        </row>
        <row r="6792">
          <cell r="B6792">
            <v>0.40757579821161599</v>
          </cell>
          <cell r="C6792" t="str">
            <v>Djibouti</v>
          </cell>
        </row>
        <row r="6793">
          <cell r="B6793">
            <v>0.41343013284246338</v>
          </cell>
          <cell r="C6793" t="str">
            <v>Djibouti</v>
          </cell>
        </row>
        <row r="6794">
          <cell r="B6794">
            <v>0.41928446747331077</v>
          </cell>
          <cell r="C6794" t="str">
            <v>Djibouti</v>
          </cell>
        </row>
        <row r="6795">
          <cell r="B6795">
            <v>0.42513880210415811</v>
          </cell>
          <cell r="C6795" t="str">
            <v>Djibouti</v>
          </cell>
        </row>
        <row r="6796">
          <cell r="B6796">
            <v>0.31848141615200021</v>
          </cell>
          <cell r="C6796" t="str">
            <v>Rwanda</v>
          </cell>
        </row>
        <row r="6797">
          <cell r="B6797">
            <v>0.31416980689493279</v>
          </cell>
          <cell r="C6797" t="str">
            <v>Rwanda</v>
          </cell>
        </row>
        <row r="6798">
          <cell r="B6798">
            <v>8.8123516525752201</v>
          </cell>
          <cell r="C6798" t="str">
            <v>Rwanda</v>
          </cell>
        </row>
        <row r="6799">
          <cell r="B6799">
            <v>0.30554658838079796</v>
          </cell>
          <cell r="C6799" t="str">
            <v>Rwanda</v>
          </cell>
        </row>
        <row r="6800">
          <cell r="B6800">
            <v>0.30123497912373054</v>
          </cell>
          <cell r="C6800" t="str">
            <v>Rwanda</v>
          </cell>
        </row>
        <row r="6801">
          <cell r="B6801">
            <v>8.8123516525752201</v>
          </cell>
          <cell r="C6801" t="str">
            <v>Rwanda</v>
          </cell>
        </row>
        <row r="6802">
          <cell r="B6802">
            <v>0.29261176060959393</v>
          </cell>
          <cell r="C6802" t="str">
            <v>Rwanda</v>
          </cell>
        </row>
        <row r="6803">
          <cell r="B6803">
            <v>0.28830015135252651</v>
          </cell>
          <cell r="C6803" t="str">
            <v>Rwanda</v>
          </cell>
        </row>
        <row r="6804">
          <cell r="B6804">
            <v>0.2839885420954591</v>
          </cell>
          <cell r="C6804" t="str">
            <v>Rwanda</v>
          </cell>
        </row>
        <row r="6805">
          <cell r="B6805">
            <v>0.27967693283839168</v>
          </cell>
          <cell r="C6805" t="str">
            <v>Rwanda</v>
          </cell>
        </row>
        <row r="6806">
          <cell r="B6806">
            <v>0.27536532358132326</v>
          </cell>
          <cell r="C6806" t="str">
            <v>Rwanda</v>
          </cell>
        </row>
        <row r="6807">
          <cell r="B6807">
            <v>0.27105371432425562</v>
          </cell>
          <cell r="C6807" t="str">
            <v>Rwanda</v>
          </cell>
        </row>
        <row r="6808">
          <cell r="B6808">
            <v>0.26674210506718798</v>
          </cell>
          <cell r="C6808" t="str">
            <v>Rwanda</v>
          </cell>
        </row>
        <row r="6809">
          <cell r="B6809">
            <v>0.26243049581012035</v>
          </cell>
          <cell r="C6809" t="str">
            <v>Rwanda</v>
          </cell>
        </row>
        <row r="6810">
          <cell r="B6810">
            <v>0.25811888655305271</v>
          </cell>
          <cell r="C6810" t="str">
            <v>Rwanda</v>
          </cell>
        </row>
        <row r="6811">
          <cell r="B6811">
            <v>0.25380727729598507</v>
          </cell>
          <cell r="C6811" t="str">
            <v>Rwanda</v>
          </cell>
        </row>
        <row r="6812">
          <cell r="B6812">
            <v>0.24949566803891746</v>
          </cell>
          <cell r="C6812" t="str">
            <v>Rwanda</v>
          </cell>
        </row>
        <row r="6813">
          <cell r="B6813">
            <v>0.24518405878184985</v>
          </cell>
          <cell r="C6813" t="str">
            <v>Rwanda</v>
          </cell>
        </row>
        <row r="6814">
          <cell r="B6814">
            <v>0.24087244952478223</v>
          </cell>
          <cell r="C6814" t="str">
            <v>Rwanda</v>
          </cell>
        </row>
        <row r="6815">
          <cell r="B6815">
            <v>0.23656084026771462</v>
          </cell>
          <cell r="C6815" t="str">
            <v>Rwanda</v>
          </cell>
        </row>
        <row r="6816">
          <cell r="B6816">
            <v>0.23224923101064704</v>
          </cell>
          <cell r="C6816" t="str">
            <v>Rwanda</v>
          </cell>
        </row>
        <row r="6817">
          <cell r="B6817">
            <v>0.24030337484368741</v>
          </cell>
          <cell r="C6817" t="str">
            <v>Rwanda</v>
          </cell>
        </row>
        <row r="6818">
          <cell r="B6818">
            <v>0.24835751867672778</v>
          </cell>
          <cell r="C6818" t="str">
            <v>Rwanda</v>
          </cell>
        </row>
        <row r="6819">
          <cell r="B6819">
            <v>0.25641166250976816</v>
          </cell>
          <cell r="C6819" t="str">
            <v>Rwanda</v>
          </cell>
        </row>
        <row r="6820">
          <cell r="B6820">
            <v>0.26446580634280853</v>
          </cell>
          <cell r="C6820" t="str">
            <v>Rwanda</v>
          </cell>
        </row>
        <row r="6821">
          <cell r="B6821">
            <v>0.2725199501758489</v>
          </cell>
          <cell r="C6821" t="str">
            <v>Rwanda</v>
          </cell>
        </row>
        <row r="6822">
          <cell r="B6822">
            <v>0.28057409400888927</v>
          </cell>
          <cell r="C6822" t="str">
            <v>Rwanda</v>
          </cell>
        </row>
        <row r="6823">
          <cell r="B6823">
            <v>0.28862823784192965</v>
          </cell>
          <cell r="C6823" t="str">
            <v>Rwanda</v>
          </cell>
        </row>
        <row r="6824">
          <cell r="B6824">
            <v>0.29668238167497002</v>
          </cell>
          <cell r="C6824" t="str">
            <v>Rwanda</v>
          </cell>
        </row>
        <row r="6825">
          <cell r="B6825">
            <v>0.30473652550801039</v>
          </cell>
          <cell r="C6825" t="str">
            <v>Rwanda</v>
          </cell>
        </row>
        <row r="6826">
          <cell r="B6826">
            <v>0.31279066934105071</v>
          </cell>
          <cell r="C6826" t="str">
            <v>Rwanda</v>
          </cell>
        </row>
        <row r="6827">
          <cell r="B6827">
            <v>0.32535483277508076</v>
          </cell>
          <cell r="C6827" t="str">
            <v>Rwanda</v>
          </cell>
        </row>
        <row r="6828">
          <cell r="B6828">
            <v>0.33791899620911081</v>
          </cell>
          <cell r="C6828" t="str">
            <v>Rwanda</v>
          </cell>
        </row>
        <row r="6829">
          <cell r="B6829">
            <v>0.35048315964314086</v>
          </cell>
          <cell r="C6829" t="str">
            <v>Rwanda</v>
          </cell>
        </row>
        <row r="6830">
          <cell r="B6830">
            <v>0.36304732307717091</v>
          </cell>
          <cell r="C6830" t="str">
            <v>Rwanda</v>
          </cell>
        </row>
        <row r="6831">
          <cell r="B6831">
            <v>0.37561148651120091</v>
          </cell>
          <cell r="C6831" t="str">
            <v>Rwanda</v>
          </cell>
        </row>
        <row r="6832">
          <cell r="B6832">
            <v>0.38641374166770542</v>
          </cell>
          <cell r="C6832" t="str">
            <v>Rwanda</v>
          </cell>
        </row>
        <row r="6833">
          <cell r="B6833">
            <v>0.39721599682420994</v>
          </cell>
          <cell r="C6833" t="str">
            <v>Rwanda</v>
          </cell>
        </row>
        <row r="6834">
          <cell r="B6834">
            <v>0.40801825198071445</v>
          </cell>
          <cell r="C6834" t="str">
            <v>Rwanda</v>
          </cell>
        </row>
        <row r="6835">
          <cell r="B6835">
            <v>0.41882050713721902</v>
          </cell>
          <cell r="C6835" t="str">
            <v>Rwanda</v>
          </cell>
        </row>
        <row r="6836">
          <cell r="B6836">
            <v>0.18882531824262472</v>
          </cell>
          <cell r="C6836" t="str">
            <v>Benin</v>
          </cell>
        </row>
        <row r="6837">
          <cell r="B6837">
            <v>0.19517613084396501</v>
          </cell>
          <cell r="C6837" t="str">
            <v>Benin</v>
          </cell>
        </row>
        <row r="6838">
          <cell r="B6838">
            <v>-12.322275506398396</v>
          </cell>
          <cell r="C6838" t="str">
            <v>Benin</v>
          </cell>
        </row>
        <row r="6839">
          <cell r="B6839">
            <v>0.2078777560466456</v>
          </cell>
          <cell r="C6839" t="str">
            <v>Benin</v>
          </cell>
        </row>
        <row r="6840">
          <cell r="B6840">
            <v>0.2142285686479859</v>
          </cell>
          <cell r="C6840" t="str">
            <v>Benin</v>
          </cell>
        </row>
        <row r="6841">
          <cell r="B6841">
            <v>-12.322275506398396</v>
          </cell>
          <cell r="C6841" t="str">
            <v>Benin</v>
          </cell>
        </row>
        <row r="6842">
          <cell r="B6842">
            <v>0.22693019385066826</v>
          </cell>
          <cell r="C6842" t="str">
            <v>Benin</v>
          </cell>
        </row>
        <row r="6843">
          <cell r="B6843">
            <v>0.23328100645200855</v>
          </cell>
          <cell r="C6843" t="str">
            <v>Benin</v>
          </cell>
        </row>
        <row r="6844">
          <cell r="B6844">
            <v>0.23963181905334885</v>
          </cell>
          <cell r="C6844" t="str">
            <v>Benin</v>
          </cell>
        </row>
        <row r="6845">
          <cell r="B6845">
            <v>0.24598263165468914</v>
          </cell>
          <cell r="C6845" t="str">
            <v>Benin</v>
          </cell>
        </row>
        <row r="6846">
          <cell r="B6846">
            <v>0.2523334442560301</v>
          </cell>
          <cell r="C6846" t="str">
            <v>Benin</v>
          </cell>
        </row>
        <row r="6847">
          <cell r="B6847">
            <v>0.25868425685737073</v>
          </cell>
          <cell r="C6847" t="str">
            <v>Benin</v>
          </cell>
        </row>
        <row r="6848">
          <cell r="B6848">
            <v>0.26503506945871136</v>
          </cell>
          <cell r="C6848" t="str">
            <v>Benin</v>
          </cell>
        </row>
        <row r="6849">
          <cell r="B6849">
            <v>0.27138588206005199</v>
          </cell>
          <cell r="C6849" t="str">
            <v>Benin</v>
          </cell>
        </row>
        <row r="6850">
          <cell r="B6850">
            <v>0.27773669466139261</v>
          </cell>
          <cell r="C6850" t="str">
            <v>Benin</v>
          </cell>
        </row>
        <row r="6851">
          <cell r="B6851">
            <v>0.28408750726273324</v>
          </cell>
          <cell r="C6851" t="str">
            <v>Benin</v>
          </cell>
        </row>
        <row r="6852">
          <cell r="B6852">
            <v>0.29043831986407387</v>
          </cell>
          <cell r="C6852" t="str">
            <v>Benin</v>
          </cell>
        </row>
        <row r="6853">
          <cell r="B6853">
            <v>0.2967891324654145</v>
          </cell>
          <cell r="C6853" t="str">
            <v>Benin</v>
          </cell>
        </row>
        <row r="6854">
          <cell r="B6854">
            <v>0.30313994506675512</v>
          </cell>
          <cell r="C6854" t="str">
            <v>Benin</v>
          </cell>
        </row>
        <row r="6855">
          <cell r="B6855">
            <v>0.30949075766809575</v>
          </cell>
          <cell r="C6855" t="str">
            <v>Benin</v>
          </cell>
        </row>
        <row r="6856">
          <cell r="B6856">
            <v>0.31584157026943621</v>
          </cell>
          <cell r="C6856" t="str">
            <v>Benin</v>
          </cell>
        </row>
        <row r="6857">
          <cell r="B6857">
            <v>0.32208107889381593</v>
          </cell>
          <cell r="C6857" t="str">
            <v>Benin</v>
          </cell>
        </row>
        <row r="6858">
          <cell r="B6858">
            <v>0.32832058751819565</v>
          </cell>
          <cell r="C6858" t="str">
            <v>Benin</v>
          </cell>
        </row>
        <row r="6859">
          <cell r="B6859">
            <v>0.33456009614257537</v>
          </cell>
          <cell r="C6859" t="str">
            <v>Benin</v>
          </cell>
        </row>
        <row r="6860">
          <cell r="B6860">
            <v>0.34079960476695509</v>
          </cell>
          <cell r="C6860" t="str">
            <v>Benin</v>
          </cell>
        </row>
        <row r="6861">
          <cell r="B6861">
            <v>0.34703911339133481</v>
          </cell>
          <cell r="C6861" t="str">
            <v>Benin</v>
          </cell>
        </row>
        <row r="6862">
          <cell r="B6862">
            <v>0.35327862201571453</v>
          </cell>
          <cell r="C6862" t="str">
            <v>Benin</v>
          </cell>
        </row>
        <row r="6863">
          <cell r="B6863">
            <v>0.35951813064009425</v>
          </cell>
          <cell r="C6863" t="str">
            <v>Benin</v>
          </cell>
        </row>
        <row r="6864">
          <cell r="B6864">
            <v>0.36575763926447397</v>
          </cell>
          <cell r="C6864" t="str">
            <v>Benin</v>
          </cell>
        </row>
        <row r="6865">
          <cell r="B6865">
            <v>0.37199714788885369</v>
          </cell>
          <cell r="C6865" t="str">
            <v>Benin</v>
          </cell>
        </row>
        <row r="6866">
          <cell r="B6866">
            <v>0.37823665651323363</v>
          </cell>
          <cell r="C6866" t="str">
            <v>Benin</v>
          </cell>
        </row>
        <row r="6867">
          <cell r="B6867">
            <v>0.38433203530512411</v>
          </cell>
          <cell r="C6867" t="str">
            <v>Benin</v>
          </cell>
        </row>
        <row r="6868">
          <cell r="B6868">
            <v>0.39042741409701459</v>
          </cell>
          <cell r="C6868" t="str">
            <v>Benin</v>
          </cell>
        </row>
        <row r="6869">
          <cell r="B6869">
            <v>0.39652279288890507</v>
          </cell>
          <cell r="C6869" t="str">
            <v>Benin</v>
          </cell>
        </row>
        <row r="6870">
          <cell r="B6870">
            <v>0.40261817168079556</v>
          </cell>
          <cell r="C6870" t="str">
            <v>Benin</v>
          </cell>
        </row>
        <row r="6871">
          <cell r="B6871">
            <v>0.40871355047268604</v>
          </cell>
          <cell r="C6871" t="str">
            <v>Benin</v>
          </cell>
        </row>
        <row r="6872">
          <cell r="B6872">
            <v>0.41204883772117212</v>
          </cell>
          <cell r="C6872" t="str">
            <v>Benin</v>
          </cell>
        </row>
        <row r="6873">
          <cell r="B6873">
            <v>0.41538412496965821</v>
          </cell>
          <cell r="C6873" t="str">
            <v>Benin</v>
          </cell>
        </row>
        <row r="6874">
          <cell r="B6874">
            <v>0.41871941221814429</v>
          </cell>
          <cell r="C6874" t="str">
            <v>Benin</v>
          </cell>
        </row>
        <row r="6875">
          <cell r="B6875">
            <v>0.42205469946663032</v>
          </cell>
          <cell r="C6875" t="str">
            <v>Benin</v>
          </cell>
        </row>
        <row r="6876">
          <cell r="B6876">
            <v>0.22684896566076063</v>
          </cell>
          <cell r="C6876" t="str">
            <v>Gambia</v>
          </cell>
        </row>
        <row r="6877">
          <cell r="B6877">
            <v>0.23134919932500608</v>
          </cell>
          <cell r="C6877" t="str">
            <v>Gambia</v>
          </cell>
        </row>
        <row r="6878">
          <cell r="B6878">
            <v>-8.6386113529040021</v>
          </cell>
          <cell r="C6878" t="str">
            <v>Gambia</v>
          </cell>
        </row>
        <row r="6879">
          <cell r="B6879">
            <v>0.24034966665349877</v>
          </cell>
          <cell r="C6879" t="str">
            <v>Gambia</v>
          </cell>
        </row>
        <row r="6880">
          <cell r="B6880">
            <v>0.24484990031774423</v>
          </cell>
          <cell r="C6880" t="str">
            <v>Gambia</v>
          </cell>
        </row>
        <row r="6881">
          <cell r="B6881">
            <v>-8.6386113529040021</v>
          </cell>
          <cell r="C6881" t="str">
            <v>Gambia</v>
          </cell>
        </row>
        <row r="6882">
          <cell r="B6882">
            <v>0.25385036764623692</v>
          </cell>
          <cell r="C6882" t="str">
            <v>Gambia</v>
          </cell>
        </row>
        <row r="6883">
          <cell r="B6883">
            <v>0.25835060131048238</v>
          </cell>
          <cell r="C6883" t="str">
            <v>Gambia</v>
          </cell>
        </row>
        <row r="6884">
          <cell r="B6884">
            <v>0.26285083497472961</v>
          </cell>
          <cell r="C6884" t="str">
            <v>Gambia</v>
          </cell>
        </row>
        <row r="6885">
          <cell r="B6885">
            <v>0.26735106863897506</v>
          </cell>
          <cell r="C6885" t="str">
            <v>Gambia</v>
          </cell>
        </row>
        <row r="6886">
          <cell r="B6886">
            <v>0.27185130230322024</v>
          </cell>
          <cell r="C6886" t="str">
            <v>Gambia</v>
          </cell>
        </row>
        <row r="6887">
          <cell r="B6887">
            <v>0.27635153596746631</v>
          </cell>
          <cell r="C6887" t="str">
            <v>Gambia</v>
          </cell>
        </row>
        <row r="6888">
          <cell r="B6888">
            <v>0.28085176963171238</v>
          </cell>
          <cell r="C6888" t="str">
            <v>Gambia</v>
          </cell>
        </row>
        <row r="6889">
          <cell r="B6889">
            <v>0.28535200329595845</v>
          </cell>
          <cell r="C6889" t="str">
            <v>Gambia</v>
          </cell>
        </row>
        <row r="6890">
          <cell r="B6890">
            <v>0.28985223696020451</v>
          </cell>
          <cell r="C6890" t="str">
            <v>Gambia</v>
          </cell>
        </row>
        <row r="6891">
          <cell r="B6891">
            <v>0.29435247062445058</v>
          </cell>
          <cell r="C6891" t="str">
            <v>Gambia</v>
          </cell>
        </row>
        <row r="6892">
          <cell r="B6892">
            <v>0.29885270428869665</v>
          </cell>
          <cell r="C6892" t="str">
            <v>Gambia</v>
          </cell>
        </row>
        <row r="6893">
          <cell r="B6893">
            <v>0.30335293795294271</v>
          </cell>
          <cell r="C6893" t="str">
            <v>Gambia</v>
          </cell>
        </row>
        <row r="6894">
          <cell r="B6894">
            <v>0.30785317161718878</v>
          </cell>
          <cell r="C6894" t="str">
            <v>Gambia</v>
          </cell>
        </row>
        <row r="6895">
          <cell r="B6895">
            <v>0.31235340528143485</v>
          </cell>
          <cell r="C6895" t="str">
            <v>Gambia</v>
          </cell>
        </row>
        <row r="6896">
          <cell r="B6896">
            <v>0.31685363894568103</v>
          </cell>
          <cell r="C6896" t="str">
            <v>Gambia</v>
          </cell>
        </row>
        <row r="6897">
          <cell r="B6897">
            <v>0.32118973569244302</v>
          </cell>
          <cell r="C6897" t="str">
            <v>Gambia</v>
          </cell>
        </row>
        <row r="6898">
          <cell r="B6898">
            <v>0.32552583243920502</v>
          </cell>
          <cell r="C6898" t="str">
            <v>Gambia</v>
          </cell>
        </row>
        <row r="6899">
          <cell r="B6899">
            <v>0.32986192918596702</v>
          </cell>
          <cell r="C6899" t="str">
            <v>Gambia</v>
          </cell>
        </row>
        <row r="6900">
          <cell r="B6900">
            <v>0.33419802593272901</v>
          </cell>
          <cell r="C6900" t="str">
            <v>Gambia</v>
          </cell>
        </row>
        <row r="6901">
          <cell r="B6901">
            <v>0.33853412267949101</v>
          </cell>
          <cell r="C6901" t="str">
            <v>Gambia</v>
          </cell>
        </row>
        <row r="6902">
          <cell r="B6902">
            <v>0.34287021942625301</v>
          </cell>
          <cell r="C6902" t="str">
            <v>Gambia</v>
          </cell>
        </row>
        <row r="6903">
          <cell r="B6903">
            <v>0.34720631617301501</v>
          </cell>
          <cell r="C6903" t="str">
            <v>Gambia</v>
          </cell>
        </row>
        <row r="6904">
          <cell r="B6904">
            <v>0.351542412919777</v>
          </cell>
          <cell r="C6904" t="str">
            <v>Gambia</v>
          </cell>
        </row>
        <row r="6905">
          <cell r="B6905">
            <v>0.355878509666539</v>
          </cell>
          <cell r="C6905" t="str">
            <v>Gambia</v>
          </cell>
        </row>
        <row r="6906">
          <cell r="B6906">
            <v>0.36021460641330078</v>
          </cell>
          <cell r="C6906" t="str">
            <v>Gambia</v>
          </cell>
        </row>
        <row r="6907">
          <cell r="B6907">
            <v>0.36500431411425405</v>
          </cell>
          <cell r="C6907" t="str">
            <v>Gambia</v>
          </cell>
        </row>
        <row r="6908">
          <cell r="B6908">
            <v>0.36979402181520732</v>
          </cell>
          <cell r="C6908" t="str">
            <v>Gambia</v>
          </cell>
        </row>
        <row r="6909">
          <cell r="B6909">
            <v>0.37458372951616059</v>
          </cell>
          <cell r="C6909" t="str">
            <v>Gambia</v>
          </cell>
        </row>
        <row r="6910">
          <cell r="B6910">
            <v>0.37937343721711386</v>
          </cell>
          <cell r="C6910" t="str">
            <v>Gambia</v>
          </cell>
        </row>
        <row r="6911">
          <cell r="B6911">
            <v>0.38416314491806713</v>
          </cell>
          <cell r="C6911" t="str">
            <v>Gambia</v>
          </cell>
        </row>
        <row r="6912">
          <cell r="B6912">
            <v>0.39139607929320214</v>
          </cell>
          <cell r="C6912" t="str">
            <v>Gambia</v>
          </cell>
        </row>
        <row r="6913">
          <cell r="B6913">
            <v>0.39862901366833714</v>
          </cell>
          <cell r="C6913" t="str">
            <v>Gambia</v>
          </cell>
        </row>
        <row r="6914">
          <cell r="B6914">
            <v>0.40586194804347214</v>
          </cell>
          <cell r="C6914" t="str">
            <v>Gambia</v>
          </cell>
        </row>
        <row r="6915">
          <cell r="B6915">
            <v>0.41309488241860715</v>
          </cell>
          <cell r="C6915" t="str">
            <v>Gambia</v>
          </cell>
        </row>
        <row r="6916">
          <cell r="B6916">
            <v>0.2305141692149002</v>
          </cell>
          <cell r="C6916" t="str">
            <v>Sudan</v>
          </cell>
        </row>
        <row r="6917">
          <cell r="B6917">
            <v>0.23386632845566524</v>
          </cell>
          <cell r="C6917" t="str">
            <v>Sudan</v>
          </cell>
        </row>
        <row r="6918">
          <cell r="B6918">
            <v>-6.3732395350935613</v>
          </cell>
          <cell r="C6918" t="str">
            <v>Sudan</v>
          </cell>
        </row>
        <row r="6919">
          <cell r="B6919">
            <v>0.2405706469371971</v>
          </cell>
          <cell r="C6919" t="str">
            <v>Sudan</v>
          </cell>
        </row>
        <row r="6920">
          <cell r="B6920">
            <v>0.24392280617796303</v>
          </cell>
          <cell r="C6920" t="str">
            <v>Sudan</v>
          </cell>
        </row>
        <row r="6921">
          <cell r="B6921">
            <v>-6.3732395350935613</v>
          </cell>
          <cell r="C6921" t="str">
            <v>Sudan</v>
          </cell>
        </row>
        <row r="6922">
          <cell r="B6922">
            <v>0.25062712465949399</v>
          </cell>
          <cell r="C6922" t="str">
            <v>Sudan</v>
          </cell>
        </row>
        <row r="6923">
          <cell r="B6923">
            <v>0.25397928390025992</v>
          </cell>
          <cell r="C6923" t="str">
            <v>Sudan</v>
          </cell>
        </row>
        <row r="6924">
          <cell r="B6924">
            <v>0.25733144314102585</v>
          </cell>
          <cell r="C6924" t="str">
            <v>Sudan</v>
          </cell>
        </row>
        <row r="6925">
          <cell r="B6925">
            <v>0.26068360238179089</v>
          </cell>
          <cell r="C6925" t="str">
            <v>Sudan</v>
          </cell>
        </row>
        <row r="6926">
          <cell r="B6926">
            <v>0.26403576162255671</v>
          </cell>
          <cell r="C6926" t="str">
            <v>Sudan</v>
          </cell>
        </row>
        <row r="6927">
          <cell r="B6927">
            <v>0.26738792086332241</v>
          </cell>
          <cell r="C6927" t="str">
            <v>Sudan</v>
          </cell>
        </row>
        <row r="6928">
          <cell r="B6928">
            <v>0.27074008010408812</v>
          </cell>
          <cell r="C6928" t="str">
            <v>Sudan</v>
          </cell>
        </row>
        <row r="6929">
          <cell r="B6929">
            <v>0.27409223934485383</v>
          </cell>
          <cell r="C6929" t="str">
            <v>Sudan</v>
          </cell>
        </row>
        <row r="6930">
          <cell r="B6930">
            <v>0.27744439858561953</v>
          </cell>
          <cell r="C6930" t="str">
            <v>Sudan</v>
          </cell>
        </row>
        <row r="6931">
          <cell r="B6931">
            <v>0.28079655782638524</v>
          </cell>
          <cell r="C6931" t="str">
            <v>Sudan</v>
          </cell>
        </row>
        <row r="6932">
          <cell r="B6932">
            <v>0.28414871706715095</v>
          </cell>
          <cell r="C6932" t="str">
            <v>Sudan</v>
          </cell>
        </row>
        <row r="6933">
          <cell r="B6933">
            <v>0.28750087630791665</v>
          </cell>
          <cell r="C6933" t="str">
            <v>Sudan</v>
          </cell>
        </row>
        <row r="6934">
          <cell r="B6934">
            <v>0.29085303554868236</v>
          </cell>
          <cell r="C6934" t="str">
            <v>Sudan</v>
          </cell>
        </row>
        <row r="6935">
          <cell r="B6935">
            <v>0.29420519478944807</v>
          </cell>
          <cell r="C6935" t="str">
            <v>Sudan</v>
          </cell>
        </row>
        <row r="6936">
          <cell r="B6936">
            <v>0.29755735403021399</v>
          </cell>
          <cell r="C6936" t="str">
            <v>Sudan</v>
          </cell>
        </row>
        <row r="6937">
          <cell r="B6937">
            <v>0.30348858909029136</v>
          </cell>
          <cell r="C6937" t="str">
            <v>Sudan</v>
          </cell>
        </row>
        <row r="6938">
          <cell r="B6938">
            <v>0.30941982415036873</v>
          </cell>
          <cell r="C6938" t="str">
            <v>Sudan</v>
          </cell>
        </row>
        <row r="6939">
          <cell r="B6939">
            <v>0.31535105921044609</v>
          </cell>
          <cell r="C6939" t="str">
            <v>Sudan</v>
          </cell>
        </row>
        <row r="6940">
          <cell r="B6940">
            <v>0.32128229427052346</v>
          </cell>
          <cell r="C6940" t="str">
            <v>Sudan</v>
          </cell>
        </row>
        <row r="6941">
          <cell r="B6941">
            <v>0.32721352933060083</v>
          </cell>
          <cell r="C6941" t="str">
            <v>Sudan</v>
          </cell>
        </row>
        <row r="6942">
          <cell r="B6942">
            <v>0.33314476439067819</v>
          </cell>
          <cell r="C6942" t="str">
            <v>Sudan</v>
          </cell>
        </row>
        <row r="6943">
          <cell r="B6943">
            <v>0.33907599945075556</v>
          </cell>
          <cell r="C6943" t="str">
            <v>Sudan</v>
          </cell>
        </row>
        <row r="6944">
          <cell r="B6944">
            <v>0.34500723451083293</v>
          </cell>
          <cell r="C6944" t="str">
            <v>Sudan</v>
          </cell>
        </row>
        <row r="6945">
          <cell r="B6945">
            <v>0.35093846957091029</v>
          </cell>
          <cell r="C6945" t="str">
            <v>Sudan</v>
          </cell>
        </row>
        <row r="6946">
          <cell r="B6946">
            <v>0.35686970463098772</v>
          </cell>
          <cell r="C6946" t="str">
            <v>Sudan</v>
          </cell>
        </row>
        <row r="6947">
          <cell r="B6947">
            <v>0.36216221652684544</v>
          </cell>
          <cell r="C6947" t="str">
            <v>Sudan</v>
          </cell>
        </row>
        <row r="6948">
          <cell r="B6948">
            <v>0.36745472842270316</v>
          </cell>
          <cell r="C6948" t="str">
            <v>Sudan</v>
          </cell>
        </row>
        <row r="6949">
          <cell r="B6949">
            <v>0.37274724031856088</v>
          </cell>
          <cell r="C6949" t="str">
            <v>Sudan</v>
          </cell>
        </row>
        <row r="6950">
          <cell r="B6950">
            <v>0.3780397522144186</v>
          </cell>
          <cell r="C6950" t="str">
            <v>Sudan</v>
          </cell>
        </row>
        <row r="6951">
          <cell r="B6951">
            <v>0.38333226411027627</v>
          </cell>
          <cell r="C6951" t="str">
            <v>Sudan</v>
          </cell>
        </row>
        <row r="6952">
          <cell r="B6952">
            <v>0.38812909839027571</v>
          </cell>
          <cell r="C6952" t="str">
            <v>Sudan</v>
          </cell>
        </row>
        <row r="6953">
          <cell r="B6953">
            <v>0.39292593267027515</v>
          </cell>
          <cell r="C6953" t="str">
            <v>Sudan</v>
          </cell>
        </row>
        <row r="6954">
          <cell r="B6954">
            <v>0.39772276695027459</v>
          </cell>
          <cell r="C6954" t="str">
            <v>Sudan</v>
          </cell>
        </row>
        <row r="6955">
          <cell r="B6955">
            <v>0.40251960123027408</v>
          </cell>
          <cell r="C6955" t="str">
            <v>Sudan</v>
          </cell>
        </row>
        <row r="6956">
          <cell r="B6956">
            <v>0.33445061989424785</v>
          </cell>
          <cell r="C6956" t="str">
            <v>Côte d'Ivoire</v>
          </cell>
        </row>
        <row r="6957">
          <cell r="B6957">
            <v>0.33575365792145107</v>
          </cell>
          <cell r="C6957" t="str">
            <v>Côte d'Ivoire</v>
          </cell>
        </row>
        <row r="6958">
          <cell r="B6958">
            <v>-2.2325342936962014</v>
          </cell>
          <cell r="C6958" t="str">
            <v>Côte d'Ivoire</v>
          </cell>
        </row>
        <row r="6959">
          <cell r="B6959">
            <v>0.33835973397585795</v>
          </cell>
          <cell r="C6959" t="str">
            <v>Côte d'Ivoire</v>
          </cell>
        </row>
        <row r="6960">
          <cell r="B6960">
            <v>0.33966277200306116</v>
          </cell>
          <cell r="C6960" t="str">
            <v>Côte d'Ivoire</v>
          </cell>
        </row>
        <row r="6961">
          <cell r="B6961">
            <v>-2.2325342936962014</v>
          </cell>
          <cell r="C6961" t="str">
            <v>Côte d'Ivoire</v>
          </cell>
        </row>
        <row r="6962">
          <cell r="B6962">
            <v>0.3422688480574676</v>
          </cell>
          <cell r="C6962" t="str">
            <v>Côte d'Ivoire</v>
          </cell>
        </row>
        <row r="6963">
          <cell r="B6963">
            <v>0.34357188608467082</v>
          </cell>
          <cell r="C6963" t="str">
            <v>Côte d'Ivoire</v>
          </cell>
        </row>
        <row r="6964">
          <cell r="B6964">
            <v>0.34487492411187404</v>
          </cell>
          <cell r="C6964" t="str">
            <v>Côte d'Ivoire</v>
          </cell>
        </row>
        <row r="6965">
          <cell r="B6965">
            <v>0.34617796213907726</v>
          </cell>
          <cell r="C6965" t="str">
            <v>Côte d'Ivoire</v>
          </cell>
        </row>
        <row r="6966">
          <cell r="B6966">
            <v>0.34748100016628075</v>
          </cell>
          <cell r="C6966" t="str">
            <v>Côte d'Ivoire</v>
          </cell>
        </row>
        <row r="6967">
          <cell r="B6967">
            <v>0.34878403819348403</v>
          </cell>
          <cell r="C6967" t="str">
            <v>Côte d'Ivoire</v>
          </cell>
        </row>
        <row r="6968">
          <cell r="B6968">
            <v>0.3500870762206873</v>
          </cell>
          <cell r="C6968" t="str">
            <v>Côte d'Ivoire</v>
          </cell>
        </row>
        <row r="6969">
          <cell r="B6969">
            <v>0.35139011424789057</v>
          </cell>
          <cell r="C6969" t="str">
            <v>Côte d'Ivoire</v>
          </cell>
        </row>
        <row r="6970">
          <cell r="B6970">
            <v>0.35269315227509385</v>
          </cell>
          <cell r="C6970" t="str">
            <v>Côte d'Ivoire</v>
          </cell>
        </row>
        <row r="6971">
          <cell r="B6971">
            <v>0.35399619030229712</v>
          </cell>
          <cell r="C6971" t="str">
            <v>Côte d'Ivoire</v>
          </cell>
        </row>
        <row r="6972">
          <cell r="B6972">
            <v>0.35529922832950039</v>
          </cell>
          <cell r="C6972" t="str">
            <v>Côte d'Ivoire</v>
          </cell>
        </row>
        <row r="6973">
          <cell r="B6973">
            <v>0.35660226635670367</v>
          </cell>
          <cell r="C6973" t="str">
            <v>Côte d'Ivoire</v>
          </cell>
        </row>
        <row r="6974">
          <cell r="B6974">
            <v>0.35790530438390694</v>
          </cell>
          <cell r="C6974" t="str">
            <v>Côte d'Ivoire</v>
          </cell>
        </row>
        <row r="6975">
          <cell r="B6975">
            <v>0.35920834241111022</v>
          </cell>
          <cell r="C6975" t="str">
            <v>Côte d'Ivoire</v>
          </cell>
        </row>
        <row r="6976">
          <cell r="B6976">
            <v>0.36051138043831349</v>
          </cell>
          <cell r="C6976" t="str">
            <v>Côte d'Ivoire</v>
          </cell>
        </row>
        <row r="6977">
          <cell r="B6977">
            <v>0.36185545435513888</v>
          </cell>
          <cell r="C6977" t="str">
            <v>Côte d'Ivoire</v>
          </cell>
        </row>
        <row r="6978">
          <cell r="B6978">
            <v>0.36319952827196428</v>
          </cell>
          <cell r="C6978" t="str">
            <v>Côte d'Ivoire</v>
          </cell>
        </row>
        <row r="6979">
          <cell r="B6979">
            <v>0.36454360218878967</v>
          </cell>
          <cell r="C6979" t="str">
            <v>Côte d'Ivoire</v>
          </cell>
        </row>
        <row r="6980">
          <cell r="B6980">
            <v>0.36588767610561507</v>
          </cell>
          <cell r="C6980" t="str">
            <v>Côte d'Ivoire</v>
          </cell>
        </row>
        <row r="6981">
          <cell r="B6981">
            <v>0.36723175002244046</v>
          </cell>
          <cell r="C6981" t="str">
            <v>Côte d'Ivoire</v>
          </cell>
        </row>
        <row r="6982">
          <cell r="B6982">
            <v>0.36857582393926586</v>
          </cell>
          <cell r="C6982" t="str">
            <v>Côte d'Ivoire</v>
          </cell>
        </row>
        <row r="6983">
          <cell r="B6983">
            <v>0.36991989785609125</v>
          </cell>
          <cell r="C6983" t="str">
            <v>Côte d'Ivoire</v>
          </cell>
        </row>
        <row r="6984">
          <cell r="B6984">
            <v>0.37126397177291665</v>
          </cell>
          <cell r="C6984" t="str">
            <v>Côte d'Ivoire</v>
          </cell>
        </row>
        <row r="6985">
          <cell r="B6985">
            <v>0.37260804568974204</v>
          </cell>
          <cell r="C6985" t="str">
            <v>Côte d'Ivoire</v>
          </cell>
        </row>
        <row r="6986">
          <cell r="B6986">
            <v>0.37395211960656749</v>
          </cell>
          <cell r="C6986" t="str">
            <v>Côte d'Ivoire</v>
          </cell>
        </row>
        <row r="6987">
          <cell r="B6987">
            <v>0.3757671554667929</v>
          </cell>
          <cell r="C6987" t="str">
            <v>Côte d'Ivoire</v>
          </cell>
        </row>
        <row r="6988">
          <cell r="B6988">
            <v>0.37758219132701831</v>
          </cell>
          <cell r="C6988" t="str">
            <v>Côte d'Ivoire</v>
          </cell>
        </row>
        <row r="6989">
          <cell r="B6989">
            <v>0.37939722718724372</v>
          </cell>
          <cell r="C6989" t="str">
            <v>Côte d'Ivoire</v>
          </cell>
        </row>
        <row r="6990">
          <cell r="B6990">
            <v>0.38121226304746914</v>
          </cell>
          <cell r="C6990" t="str">
            <v>Côte d'Ivoire</v>
          </cell>
        </row>
        <row r="6991">
          <cell r="B6991">
            <v>0.38302729890769466</v>
          </cell>
          <cell r="C6991" t="str">
            <v>Côte d'Ivoire</v>
          </cell>
        </row>
        <row r="6992">
          <cell r="B6992">
            <v>0.38646113358266837</v>
          </cell>
          <cell r="C6992" t="str">
            <v>Côte d'Ivoire</v>
          </cell>
        </row>
        <row r="6993">
          <cell r="B6993">
            <v>0.38989496825764208</v>
          </cell>
          <cell r="C6993" t="str">
            <v>Côte d'Ivoire</v>
          </cell>
        </row>
        <row r="6994">
          <cell r="B6994">
            <v>0.3933288029326158</v>
          </cell>
          <cell r="C6994" t="str">
            <v>Côte d'Ivoire</v>
          </cell>
        </row>
        <row r="6995">
          <cell r="B6995">
            <v>0.39676263760758951</v>
          </cell>
          <cell r="C6995" t="str">
            <v>Côte d'Ivoire</v>
          </cell>
        </row>
        <row r="6996">
          <cell r="B6996">
            <v>0.24899053520929648</v>
          </cell>
          <cell r="C6996" t="str">
            <v>Malawi</v>
          </cell>
        </row>
        <row r="6997">
          <cell r="B6997">
            <v>0.25110127806298355</v>
          </cell>
          <cell r="C6997" t="str">
            <v>Malawi</v>
          </cell>
        </row>
        <row r="6998">
          <cell r="B6998">
            <v>-3.9091728865541109</v>
          </cell>
          <cell r="C6998" t="str">
            <v>Malawi</v>
          </cell>
        </row>
        <row r="6999">
          <cell r="B6999">
            <v>0.25532276377035767</v>
          </cell>
          <cell r="C6999" t="str">
            <v>Malawi</v>
          </cell>
        </row>
        <row r="7000">
          <cell r="B7000">
            <v>0.25743350662404474</v>
          </cell>
          <cell r="C7000" t="str">
            <v>Malawi</v>
          </cell>
        </row>
        <row r="7001">
          <cell r="B7001">
            <v>-3.9091728865541109</v>
          </cell>
          <cell r="C7001" t="str">
            <v>Malawi</v>
          </cell>
        </row>
        <row r="7002">
          <cell r="B7002">
            <v>0.26165499233141798</v>
          </cell>
          <cell r="C7002" t="str">
            <v>Malawi</v>
          </cell>
        </row>
        <row r="7003">
          <cell r="B7003">
            <v>0.26376573518510504</v>
          </cell>
          <cell r="C7003" t="str">
            <v>Malawi</v>
          </cell>
        </row>
        <row r="7004">
          <cell r="B7004">
            <v>0.26587647803879211</v>
          </cell>
          <cell r="C7004" t="str">
            <v>Malawi</v>
          </cell>
        </row>
        <row r="7005">
          <cell r="B7005">
            <v>0.26798722089247917</v>
          </cell>
          <cell r="C7005" t="str">
            <v>Malawi</v>
          </cell>
        </row>
        <row r="7006">
          <cell r="B7006">
            <v>0.27009796374616674</v>
          </cell>
          <cell r="C7006" t="str">
            <v>Malawi</v>
          </cell>
        </row>
        <row r="7007">
          <cell r="B7007">
            <v>0.27220870659985374</v>
          </cell>
          <cell r="C7007" t="str">
            <v>Malawi</v>
          </cell>
        </row>
        <row r="7008">
          <cell r="B7008">
            <v>0.27431944945354075</v>
          </cell>
          <cell r="C7008" t="str">
            <v>Malawi</v>
          </cell>
        </row>
        <row r="7009">
          <cell r="B7009">
            <v>0.27643019230722776</v>
          </cell>
          <cell r="C7009" t="str">
            <v>Malawi</v>
          </cell>
        </row>
        <row r="7010">
          <cell r="B7010">
            <v>0.27854093516091477</v>
          </cell>
          <cell r="C7010" t="str">
            <v>Malawi</v>
          </cell>
        </row>
        <row r="7011">
          <cell r="B7011">
            <v>0.28065167801460178</v>
          </cell>
          <cell r="C7011" t="str">
            <v>Malawi</v>
          </cell>
        </row>
        <row r="7012">
          <cell r="B7012">
            <v>0.28276242086828879</v>
          </cell>
          <cell r="C7012" t="str">
            <v>Malawi</v>
          </cell>
        </row>
        <row r="7013">
          <cell r="B7013">
            <v>0.2848731637219758</v>
          </cell>
          <cell r="C7013" t="str">
            <v>Malawi</v>
          </cell>
        </row>
        <row r="7014">
          <cell r="B7014">
            <v>0.28698390657566281</v>
          </cell>
          <cell r="C7014" t="str">
            <v>Malawi</v>
          </cell>
        </row>
        <row r="7015">
          <cell r="B7015">
            <v>0.28909464942934981</v>
          </cell>
          <cell r="C7015" t="str">
            <v>Malawi</v>
          </cell>
        </row>
        <row r="7016">
          <cell r="B7016">
            <v>0.29120539228303682</v>
          </cell>
          <cell r="C7016" t="str">
            <v>Malawi</v>
          </cell>
        </row>
        <row r="7017">
          <cell r="B7017">
            <v>0.29636540561626901</v>
          </cell>
          <cell r="C7017" t="str">
            <v>Malawi</v>
          </cell>
        </row>
        <row r="7018">
          <cell r="B7018">
            <v>0.30152541894950119</v>
          </cell>
          <cell r="C7018" t="str">
            <v>Malawi</v>
          </cell>
        </row>
        <row r="7019">
          <cell r="B7019">
            <v>0.30668543228273337</v>
          </cell>
          <cell r="C7019" t="str">
            <v>Malawi</v>
          </cell>
        </row>
        <row r="7020">
          <cell r="B7020">
            <v>0.31184544561596556</v>
          </cell>
          <cell r="C7020" t="str">
            <v>Malawi</v>
          </cell>
        </row>
        <row r="7021">
          <cell r="B7021">
            <v>0.31700545894919774</v>
          </cell>
          <cell r="C7021" t="str">
            <v>Malawi</v>
          </cell>
        </row>
        <row r="7022">
          <cell r="B7022">
            <v>0.32216547228242992</v>
          </cell>
          <cell r="C7022" t="str">
            <v>Malawi</v>
          </cell>
        </row>
        <row r="7023">
          <cell r="B7023">
            <v>0.3273254856156621</v>
          </cell>
          <cell r="C7023" t="str">
            <v>Malawi</v>
          </cell>
        </row>
        <row r="7024">
          <cell r="B7024">
            <v>0.33248549894889429</v>
          </cell>
          <cell r="C7024" t="str">
            <v>Malawi</v>
          </cell>
        </row>
        <row r="7025">
          <cell r="B7025">
            <v>0.33764551228212647</v>
          </cell>
          <cell r="C7025" t="str">
            <v>Malawi</v>
          </cell>
        </row>
        <row r="7026">
          <cell r="B7026">
            <v>0.34280552561535882</v>
          </cell>
          <cell r="C7026" t="str">
            <v>Malawi</v>
          </cell>
        </row>
        <row r="7027">
          <cell r="B7027">
            <v>0.34450286910514377</v>
          </cell>
          <cell r="C7027" t="str">
            <v>Malawi</v>
          </cell>
        </row>
        <row r="7028">
          <cell r="B7028">
            <v>0.34620021259492872</v>
          </cell>
          <cell r="C7028" t="str">
            <v>Malawi</v>
          </cell>
        </row>
        <row r="7029">
          <cell r="B7029">
            <v>0.34789755608471368</v>
          </cell>
          <cell r="C7029" t="str">
            <v>Malawi</v>
          </cell>
        </row>
        <row r="7030">
          <cell r="B7030">
            <v>0.34959489957449863</v>
          </cell>
          <cell r="C7030" t="str">
            <v>Malawi</v>
          </cell>
        </row>
        <row r="7031">
          <cell r="B7031">
            <v>0.35129224306428353</v>
          </cell>
          <cell r="C7031" t="str">
            <v>Malawi</v>
          </cell>
        </row>
        <row r="7032">
          <cell r="B7032">
            <v>0.36019242185200151</v>
          </cell>
          <cell r="C7032" t="str">
            <v>Malawi</v>
          </cell>
        </row>
        <row r="7033">
          <cell r="B7033">
            <v>0.36909260063971949</v>
          </cell>
          <cell r="C7033" t="str">
            <v>Malawi</v>
          </cell>
        </row>
        <row r="7034">
          <cell r="B7034">
            <v>0.37799277942743748</v>
          </cell>
          <cell r="C7034" t="str">
            <v>Malawi</v>
          </cell>
        </row>
        <row r="7035">
          <cell r="B7035">
            <v>0.38689295821515557</v>
          </cell>
          <cell r="C7035" t="str">
            <v>Malawi</v>
          </cell>
        </row>
        <row r="7036">
          <cell r="B7036">
            <v>0.14971678929089549</v>
          </cell>
          <cell r="C7036" t="str">
            <v>Afghanistan</v>
          </cell>
        </row>
        <row r="7037">
          <cell r="B7037">
            <v>0.15451089555216946</v>
          </cell>
          <cell r="C7037" t="str">
            <v>Afghanistan</v>
          </cell>
        </row>
        <row r="7038">
          <cell r="B7038">
            <v>-9.2946725454188766</v>
          </cell>
          <cell r="C7038" t="str">
            <v>Afghanistan</v>
          </cell>
        </row>
        <row r="7039">
          <cell r="B7039">
            <v>0.16409910807471739</v>
          </cell>
          <cell r="C7039" t="str">
            <v>Afghanistan</v>
          </cell>
        </row>
        <row r="7040">
          <cell r="B7040">
            <v>0.16889321433599136</v>
          </cell>
          <cell r="C7040" t="str">
            <v>Afghanistan</v>
          </cell>
        </row>
        <row r="7041">
          <cell r="B7041">
            <v>-9.2946725454188766</v>
          </cell>
          <cell r="C7041" t="str">
            <v>Afghanistan</v>
          </cell>
        </row>
        <row r="7042">
          <cell r="B7042">
            <v>0.17848142685853929</v>
          </cell>
          <cell r="C7042" t="str">
            <v>Afghanistan</v>
          </cell>
        </row>
        <row r="7043">
          <cell r="B7043">
            <v>0.18327553311981326</v>
          </cell>
          <cell r="C7043" t="str">
            <v>Afghanistan</v>
          </cell>
        </row>
        <row r="7044">
          <cell r="B7044">
            <v>0.18806963938108723</v>
          </cell>
          <cell r="C7044" t="str">
            <v>Afghanistan</v>
          </cell>
        </row>
        <row r="7045">
          <cell r="B7045">
            <v>0.1928637456423612</v>
          </cell>
          <cell r="C7045" t="str">
            <v>Afghanistan</v>
          </cell>
        </row>
        <row r="7046">
          <cell r="B7046">
            <v>0.19765785190363486</v>
          </cell>
          <cell r="C7046" t="str">
            <v>Afghanistan</v>
          </cell>
        </row>
        <row r="7047">
          <cell r="B7047">
            <v>0.20245195816490885</v>
          </cell>
          <cell r="C7047" t="str">
            <v>Afghanistan</v>
          </cell>
        </row>
        <row r="7048">
          <cell r="B7048">
            <v>0.20724606442618285</v>
          </cell>
          <cell r="C7048" t="str">
            <v>Afghanistan</v>
          </cell>
        </row>
        <row r="7049">
          <cell r="B7049">
            <v>0.21204017068745684</v>
          </cell>
          <cell r="C7049" t="str">
            <v>Afghanistan</v>
          </cell>
        </row>
        <row r="7050">
          <cell r="B7050">
            <v>0.21683427694873084</v>
          </cell>
          <cell r="C7050" t="str">
            <v>Afghanistan</v>
          </cell>
        </row>
        <row r="7051">
          <cell r="B7051">
            <v>0.22162838321000483</v>
          </cell>
          <cell r="C7051" t="str">
            <v>Afghanistan</v>
          </cell>
        </row>
        <row r="7052">
          <cell r="B7052">
            <v>0.22642248947127883</v>
          </cell>
          <cell r="C7052" t="str">
            <v>Afghanistan</v>
          </cell>
        </row>
        <row r="7053">
          <cell r="B7053">
            <v>0.23121659573255282</v>
          </cell>
          <cell r="C7053" t="str">
            <v>Afghanistan</v>
          </cell>
        </row>
        <row r="7054">
          <cell r="B7054">
            <v>0.23601070199382682</v>
          </cell>
          <cell r="C7054" t="str">
            <v>Afghanistan</v>
          </cell>
        </row>
        <row r="7055">
          <cell r="B7055">
            <v>0.24080480825510081</v>
          </cell>
          <cell r="C7055" t="str">
            <v>Afghanistan</v>
          </cell>
        </row>
        <row r="7056">
          <cell r="B7056">
            <v>0.24559891451637483</v>
          </cell>
          <cell r="C7056" t="str">
            <v>Afghanistan</v>
          </cell>
        </row>
        <row r="7057">
          <cell r="B7057">
            <v>0.24406660037223324</v>
          </cell>
          <cell r="C7057" t="str">
            <v>Afghanistan</v>
          </cell>
        </row>
        <row r="7058">
          <cell r="B7058">
            <v>0.24253428622809164</v>
          </cell>
          <cell r="C7058" t="str">
            <v>Afghanistan</v>
          </cell>
        </row>
        <row r="7059">
          <cell r="B7059">
            <v>0.24100197208395005</v>
          </cell>
          <cell r="C7059" t="str">
            <v>Afghanistan</v>
          </cell>
        </row>
        <row r="7060">
          <cell r="B7060">
            <v>0.23946965793980846</v>
          </cell>
          <cell r="C7060" t="str">
            <v>Afghanistan</v>
          </cell>
        </row>
        <row r="7061">
          <cell r="B7061">
            <v>0.23793734379566686</v>
          </cell>
          <cell r="C7061" t="str">
            <v>Afghanistan</v>
          </cell>
        </row>
        <row r="7062">
          <cell r="B7062">
            <v>0.23640502965152527</v>
          </cell>
          <cell r="C7062" t="str">
            <v>Afghanistan</v>
          </cell>
        </row>
        <row r="7063">
          <cell r="B7063">
            <v>0.23487271550738367</v>
          </cell>
          <cell r="C7063" t="str">
            <v>Afghanistan</v>
          </cell>
        </row>
        <row r="7064">
          <cell r="B7064">
            <v>0.23334040136324208</v>
          </cell>
          <cell r="C7064" t="str">
            <v>Afghanistan</v>
          </cell>
        </row>
        <row r="7065">
          <cell r="B7065">
            <v>0.23180808721910048</v>
          </cell>
          <cell r="C7065" t="str">
            <v>Afghanistan</v>
          </cell>
        </row>
        <row r="7066">
          <cell r="B7066">
            <v>0.23027577307495883</v>
          </cell>
          <cell r="C7066" t="str">
            <v>Afghanistan</v>
          </cell>
        </row>
        <row r="7067">
          <cell r="B7067">
            <v>0.25226313140826695</v>
          </cell>
          <cell r="C7067" t="str">
            <v>Afghanistan</v>
          </cell>
        </row>
        <row r="7068">
          <cell r="B7068">
            <v>0.27425048974157507</v>
          </cell>
          <cell r="C7068" t="str">
            <v>Afghanistan</v>
          </cell>
        </row>
        <row r="7069">
          <cell r="B7069">
            <v>0.29623784807488318</v>
          </cell>
          <cell r="C7069" t="str">
            <v>Afghanistan</v>
          </cell>
        </row>
        <row r="7070">
          <cell r="B7070">
            <v>0.3182252064081913</v>
          </cell>
          <cell r="C7070" t="str">
            <v>Afghanistan</v>
          </cell>
        </row>
        <row r="7071">
          <cell r="B7071">
            <v>0.3402125647414993</v>
          </cell>
          <cell r="C7071" t="str">
            <v>Afghanistan</v>
          </cell>
        </row>
        <row r="7072">
          <cell r="B7072">
            <v>0.35179394226981103</v>
          </cell>
          <cell r="C7072" t="str">
            <v>Afghanistan</v>
          </cell>
        </row>
        <row r="7073">
          <cell r="B7073">
            <v>0.36337531979812276</v>
          </cell>
          <cell r="C7073" t="str">
            <v>Afghanistan</v>
          </cell>
        </row>
        <row r="7074">
          <cell r="B7074">
            <v>0.3749566973264345</v>
          </cell>
          <cell r="C7074" t="str">
            <v>Afghanistan</v>
          </cell>
        </row>
        <row r="7075">
          <cell r="B7075">
            <v>0.38653807485474628</v>
          </cell>
          <cell r="C7075" t="str">
            <v>Afghanistan</v>
          </cell>
        </row>
        <row r="7076">
          <cell r="B7076">
            <v>0.30601676580071135</v>
          </cell>
          <cell r="C7076" t="str">
            <v>Zimbabwe</v>
          </cell>
        </row>
        <row r="7077">
          <cell r="B7077">
            <v>0.31197762734339207</v>
          </cell>
          <cell r="C7077" t="str">
            <v>Zimbabwe</v>
          </cell>
        </row>
        <row r="7078">
          <cell r="B7078">
            <v>-11.436880473278993</v>
          </cell>
          <cell r="C7078" t="str">
            <v>Zimbabwe</v>
          </cell>
        </row>
        <row r="7079">
          <cell r="B7079">
            <v>0.32389935042875173</v>
          </cell>
          <cell r="C7079" t="str">
            <v>Zimbabwe</v>
          </cell>
        </row>
        <row r="7080">
          <cell r="B7080">
            <v>0.32986021197143245</v>
          </cell>
          <cell r="C7080" t="str">
            <v>Zimbabwe</v>
          </cell>
        </row>
        <row r="7081">
          <cell r="B7081">
            <v>-11.436880473278993</v>
          </cell>
          <cell r="C7081" t="str">
            <v>Zimbabwe</v>
          </cell>
        </row>
        <row r="7082">
          <cell r="B7082">
            <v>0.34178193505679211</v>
          </cell>
          <cell r="C7082" t="str">
            <v>Zimbabwe</v>
          </cell>
        </row>
        <row r="7083">
          <cell r="B7083">
            <v>0.34774279659947283</v>
          </cell>
          <cell r="C7083" t="str">
            <v>Zimbabwe</v>
          </cell>
        </row>
        <row r="7084">
          <cell r="B7084">
            <v>0.35370365814215177</v>
          </cell>
          <cell r="C7084" t="str">
            <v>Zimbabwe</v>
          </cell>
        </row>
        <row r="7085">
          <cell r="B7085">
            <v>0.35966451968483248</v>
          </cell>
          <cell r="C7085" t="str">
            <v>Zimbabwe</v>
          </cell>
        </row>
        <row r="7086">
          <cell r="B7086">
            <v>0.36562538122751304</v>
          </cell>
          <cell r="C7086" t="str">
            <v>Zimbabwe</v>
          </cell>
        </row>
        <row r="7087">
          <cell r="B7087">
            <v>0.37158624277019309</v>
          </cell>
          <cell r="C7087" t="str">
            <v>Zimbabwe</v>
          </cell>
        </row>
        <row r="7088">
          <cell r="B7088">
            <v>0.37754710431287314</v>
          </cell>
          <cell r="C7088" t="str">
            <v>Zimbabwe</v>
          </cell>
        </row>
        <row r="7089">
          <cell r="B7089">
            <v>0.38350796585555319</v>
          </cell>
          <cell r="C7089" t="str">
            <v>Zimbabwe</v>
          </cell>
        </row>
        <row r="7090">
          <cell r="B7090">
            <v>0.38946882739823324</v>
          </cell>
          <cell r="C7090" t="str">
            <v>Zimbabwe</v>
          </cell>
        </row>
        <row r="7091">
          <cell r="B7091">
            <v>0.39542968894091329</v>
          </cell>
          <cell r="C7091" t="str">
            <v>Zimbabwe</v>
          </cell>
        </row>
        <row r="7092">
          <cell r="B7092">
            <v>0.40139055048359334</v>
          </cell>
          <cell r="C7092" t="str">
            <v>Zimbabwe</v>
          </cell>
        </row>
        <row r="7093">
          <cell r="B7093">
            <v>0.4073514120262734</v>
          </cell>
          <cell r="C7093" t="str">
            <v>Zimbabwe</v>
          </cell>
        </row>
        <row r="7094">
          <cell r="B7094">
            <v>0.41331227356895345</v>
          </cell>
          <cell r="C7094" t="str">
            <v>Zimbabwe</v>
          </cell>
        </row>
        <row r="7095">
          <cell r="B7095">
            <v>0.4192731351116335</v>
          </cell>
          <cell r="C7095" t="str">
            <v>Zimbabwe</v>
          </cell>
        </row>
        <row r="7096">
          <cell r="B7096">
            <v>0.42523399665431361</v>
          </cell>
          <cell r="C7096" t="str">
            <v>Zimbabwe</v>
          </cell>
        </row>
        <row r="7097">
          <cell r="B7097">
            <v>0.41987240970658768</v>
          </cell>
          <cell r="C7097" t="str">
            <v>Zimbabwe</v>
          </cell>
        </row>
        <row r="7098">
          <cell r="B7098">
            <v>0.41451082275886175</v>
          </cell>
          <cell r="C7098" t="str">
            <v>Zimbabwe</v>
          </cell>
        </row>
        <row r="7099">
          <cell r="B7099">
            <v>0.40914923581113583</v>
          </cell>
          <cell r="C7099" t="str">
            <v>Zimbabwe</v>
          </cell>
        </row>
        <row r="7100">
          <cell r="B7100">
            <v>0.4037876488634099</v>
          </cell>
          <cell r="C7100" t="str">
            <v>Zimbabwe</v>
          </cell>
        </row>
        <row r="7101">
          <cell r="B7101">
            <v>0.39842606191568397</v>
          </cell>
          <cell r="C7101" t="str">
            <v>Zimbabwe</v>
          </cell>
        </row>
        <row r="7102">
          <cell r="B7102">
            <v>0.39306447496795804</v>
          </cell>
          <cell r="C7102" t="str">
            <v>Zimbabwe</v>
          </cell>
        </row>
        <row r="7103">
          <cell r="B7103">
            <v>0.38770288802023212</v>
          </cell>
          <cell r="C7103" t="str">
            <v>Zimbabwe</v>
          </cell>
        </row>
        <row r="7104">
          <cell r="B7104">
            <v>0.38234130107250619</v>
          </cell>
          <cell r="C7104" t="str">
            <v>Zimbabwe</v>
          </cell>
        </row>
        <row r="7105">
          <cell r="B7105">
            <v>0.37697971412478026</v>
          </cell>
          <cell r="C7105" t="str">
            <v>Zimbabwe</v>
          </cell>
        </row>
        <row r="7106">
          <cell r="B7106">
            <v>0.37161812717705411</v>
          </cell>
          <cell r="C7106" t="str">
            <v>Zimbabwe</v>
          </cell>
        </row>
        <row r="7107">
          <cell r="B7107">
            <v>0.36674420235988481</v>
          </cell>
          <cell r="C7107" t="str">
            <v>Zimbabwe</v>
          </cell>
        </row>
        <row r="7108">
          <cell r="B7108">
            <v>0.3618702775427155</v>
          </cell>
          <cell r="C7108" t="str">
            <v>Zimbabwe</v>
          </cell>
        </row>
        <row r="7109">
          <cell r="B7109">
            <v>0.3569963527255462</v>
          </cell>
          <cell r="C7109" t="str">
            <v>Zimbabwe</v>
          </cell>
        </row>
        <row r="7110">
          <cell r="B7110">
            <v>0.35212242790837689</v>
          </cell>
          <cell r="C7110" t="str">
            <v>Zimbabwe</v>
          </cell>
        </row>
        <row r="7111">
          <cell r="B7111">
            <v>0.34724850309120758</v>
          </cell>
          <cell r="C7111" t="str">
            <v>Zimbabwe</v>
          </cell>
        </row>
        <row r="7112">
          <cell r="B7112">
            <v>0.34761552987229816</v>
          </cell>
          <cell r="C7112" t="str">
            <v>Zimbabwe</v>
          </cell>
        </row>
        <row r="7113">
          <cell r="B7113">
            <v>0.34798255665338873</v>
          </cell>
          <cell r="C7113" t="str">
            <v>Zimbabwe</v>
          </cell>
        </row>
        <row r="7114">
          <cell r="B7114">
            <v>0.3483495834344793</v>
          </cell>
          <cell r="C7114" t="str">
            <v>Zimbabwe</v>
          </cell>
        </row>
        <row r="7115">
          <cell r="B7115">
            <v>0.34871661021556982</v>
          </cell>
          <cell r="C7115" t="str">
            <v>Zimbabwe</v>
          </cell>
        </row>
        <row r="7116">
          <cell r="B7116" t="e">
            <v>#VALUE!</v>
          </cell>
          <cell r="C7116" t="str">
            <v>Ethiopia</v>
          </cell>
        </row>
        <row r="7117">
          <cell r="B7117" t="e">
            <v>#VALUE!</v>
          </cell>
          <cell r="C7117" t="str">
            <v>Ethiopia</v>
          </cell>
        </row>
        <row r="7118">
          <cell r="B7118" t="e">
            <v>#VALUE!</v>
          </cell>
          <cell r="C7118" t="str">
            <v>Ethiopia</v>
          </cell>
        </row>
        <row r="7119">
          <cell r="B7119" t="e">
            <v>#VALUE!</v>
          </cell>
          <cell r="C7119" t="str">
            <v>Ethiopia</v>
          </cell>
        </row>
        <row r="7120">
          <cell r="B7120" t="e">
            <v>#VALUE!</v>
          </cell>
          <cell r="C7120" t="str">
            <v>Ethiopia</v>
          </cell>
        </row>
        <row r="7121">
          <cell r="B7121" t="e">
            <v>#VALUE!</v>
          </cell>
          <cell r="C7121" t="str">
            <v>Ethiopia</v>
          </cell>
        </row>
        <row r="7122">
          <cell r="B7122" t="e">
            <v>#VALUE!</v>
          </cell>
          <cell r="C7122" t="str">
            <v>Ethiopia</v>
          </cell>
        </row>
        <row r="7123">
          <cell r="B7123" t="e">
            <v>#VALUE!</v>
          </cell>
          <cell r="C7123" t="str">
            <v>Ethiopia</v>
          </cell>
        </row>
        <row r="7124">
          <cell r="B7124" t="e">
            <v>#VALUE!</v>
          </cell>
          <cell r="C7124" t="str">
            <v>Ethiopia</v>
          </cell>
        </row>
        <row r="7125">
          <cell r="B7125" t="e">
            <v>#VALUE!</v>
          </cell>
          <cell r="C7125" t="str">
            <v>Ethiopia</v>
          </cell>
        </row>
        <row r="7126">
          <cell r="B7126" t="str">
            <v>..</v>
          </cell>
          <cell r="C7126" t="str">
            <v>Ethiopia</v>
          </cell>
        </row>
        <row r="7127">
          <cell r="B7127" t="e">
            <v>#VALUE!</v>
          </cell>
          <cell r="C7127" t="str">
            <v>Ethiopia</v>
          </cell>
        </row>
        <row r="7128">
          <cell r="B7128" t="e">
            <v>#VALUE!</v>
          </cell>
          <cell r="C7128" t="str">
            <v>Ethiopia</v>
          </cell>
        </row>
        <row r="7129">
          <cell r="B7129" t="e">
            <v>#VALUE!</v>
          </cell>
          <cell r="C7129" t="str">
            <v>Ethiopia</v>
          </cell>
        </row>
        <row r="7130">
          <cell r="B7130" t="e">
            <v>#VALUE!</v>
          </cell>
          <cell r="C7130" t="str">
            <v>Ethiopia</v>
          </cell>
        </row>
        <row r="7131">
          <cell r="B7131" t="e">
            <v>#VALUE!</v>
          </cell>
          <cell r="C7131" t="str">
            <v>Ethiopia</v>
          </cell>
        </row>
        <row r="7132">
          <cell r="B7132" t="e">
            <v>#VALUE!</v>
          </cell>
          <cell r="C7132" t="str">
            <v>Ethiopia</v>
          </cell>
        </row>
        <row r="7133">
          <cell r="B7133" t="e">
            <v>#VALUE!</v>
          </cell>
          <cell r="C7133" t="str">
            <v>Ethiopia</v>
          </cell>
        </row>
        <row r="7134">
          <cell r="B7134" t="e">
            <v>#VALUE!</v>
          </cell>
          <cell r="C7134" t="str">
            <v>Ethiopia</v>
          </cell>
        </row>
        <row r="7135">
          <cell r="B7135" t="e">
            <v>#VALUE!</v>
          </cell>
          <cell r="C7135" t="str">
            <v>Ethiopia</v>
          </cell>
        </row>
        <row r="7136">
          <cell r="B7136" t="str">
            <v>..</v>
          </cell>
          <cell r="C7136" t="str">
            <v>Ethiopia</v>
          </cell>
        </row>
        <row r="7137">
          <cell r="B7137" t="e">
            <v>#VALUE!</v>
          </cell>
          <cell r="C7137" t="str">
            <v>Ethiopia</v>
          </cell>
        </row>
        <row r="7138">
          <cell r="B7138" t="e">
            <v>#VALUE!</v>
          </cell>
          <cell r="C7138" t="str">
            <v>Ethiopia</v>
          </cell>
        </row>
        <row r="7139">
          <cell r="B7139" t="e">
            <v>#VALUE!</v>
          </cell>
          <cell r="C7139" t="str">
            <v>Ethiopia</v>
          </cell>
        </row>
        <row r="7140">
          <cell r="B7140" t="e">
            <v>#VALUE!</v>
          </cell>
          <cell r="C7140" t="str">
            <v>Ethiopia</v>
          </cell>
        </row>
        <row r="7141">
          <cell r="B7141" t="e">
            <v>#VALUE!</v>
          </cell>
          <cell r="C7141" t="str">
            <v>Ethiopia</v>
          </cell>
        </row>
        <row r="7142">
          <cell r="B7142" t="e">
            <v>#VALUE!</v>
          </cell>
          <cell r="C7142" t="str">
            <v>Ethiopia</v>
          </cell>
        </row>
        <row r="7143">
          <cell r="B7143" t="e">
            <v>#VALUE!</v>
          </cell>
          <cell r="C7143" t="str">
            <v>Ethiopia</v>
          </cell>
        </row>
        <row r="7144">
          <cell r="B7144" t="e">
            <v>#VALUE!</v>
          </cell>
          <cell r="C7144" t="str">
            <v>Ethiopia</v>
          </cell>
        </row>
        <row r="7145">
          <cell r="B7145" t="e">
            <v>#VALUE!</v>
          </cell>
          <cell r="C7145" t="str">
            <v>Ethiopia</v>
          </cell>
        </row>
        <row r="7146">
          <cell r="B7146">
            <v>0.27437314945928304</v>
          </cell>
          <cell r="C7146" t="str">
            <v>Ethiopia</v>
          </cell>
        </row>
        <row r="7147">
          <cell r="B7147">
            <v>0.28215416754871209</v>
          </cell>
          <cell r="C7147" t="str">
            <v>Ethiopia</v>
          </cell>
        </row>
        <row r="7148">
          <cell r="B7148">
            <v>0.28993518563814114</v>
          </cell>
          <cell r="C7148" t="str">
            <v>Ethiopia</v>
          </cell>
        </row>
        <row r="7149">
          <cell r="B7149">
            <v>0.29771620372757018</v>
          </cell>
          <cell r="C7149" t="str">
            <v>Ethiopia</v>
          </cell>
        </row>
        <row r="7150">
          <cell r="B7150">
            <v>0.30549722181699923</v>
          </cell>
          <cell r="C7150" t="str">
            <v>Ethiopia</v>
          </cell>
        </row>
        <row r="7151">
          <cell r="B7151">
            <v>0.31327823990642822</v>
          </cell>
          <cell r="C7151" t="str">
            <v>Ethiopia</v>
          </cell>
        </row>
        <row r="7152">
          <cell r="B7152">
            <v>0.32327896638735015</v>
          </cell>
          <cell r="C7152" t="str">
            <v>Ethiopia</v>
          </cell>
        </row>
        <row r="7153">
          <cell r="B7153">
            <v>0.33327969286827208</v>
          </cell>
          <cell r="C7153" t="str">
            <v>Ethiopia</v>
          </cell>
        </row>
        <row r="7154">
          <cell r="B7154">
            <v>0.34328041934919401</v>
          </cell>
          <cell r="C7154" t="str">
            <v>Ethiopia</v>
          </cell>
        </row>
        <row r="7155">
          <cell r="B7155">
            <v>0.35328114583011599</v>
          </cell>
          <cell r="C7155" t="str">
            <v>Ethiopia</v>
          </cell>
        </row>
        <row r="7156">
          <cell r="B7156">
            <v>0.14457102583443504</v>
          </cell>
          <cell r="C7156" t="str">
            <v>Mali</v>
          </cell>
        </row>
        <row r="7157">
          <cell r="B7157">
            <v>0.14752316854042569</v>
          </cell>
          <cell r="C7157" t="str">
            <v>Mali</v>
          </cell>
        </row>
        <row r="7158">
          <cell r="B7158">
            <v>-5.6711501049674</v>
          </cell>
          <cell r="C7158" t="str">
            <v>Mali</v>
          </cell>
        </row>
        <row r="7159">
          <cell r="B7159">
            <v>0.15342745395240787</v>
          </cell>
          <cell r="C7159" t="str">
            <v>Mali</v>
          </cell>
        </row>
        <row r="7160">
          <cell r="B7160">
            <v>0.15637959665839851</v>
          </cell>
          <cell r="C7160" t="str">
            <v>Mali</v>
          </cell>
        </row>
        <row r="7161">
          <cell r="B7161">
            <v>-5.6711501049674</v>
          </cell>
          <cell r="C7161" t="str">
            <v>Mali</v>
          </cell>
        </row>
        <row r="7162">
          <cell r="B7162">
            <v>0.1622838820703798</v>
          </cell>
          <cell r="C7162" t="str">
            <v>Mali</v>
          </cell>
        </row>
        <row r="7163">
          <cell r="B7163">
            <v>0.16523602477637045</v>
          </cell>
          <cell r="C7163" t="str">
            <v>Mali</v>
          </cell>
        </row>
        <row r="7164">
          <cell r="B7164">
            <v>0.1681881674823611</v>
          </cell>
          <cell r="C7164" t="str">
            <v>Mali</v>
          </cell>
        </row>
        <row r="7165">
          <cell r="B7165">
            <v>0.17114031018835263</v>
          </cell>
          <cell r="C7165" t="str">
            <v>Mali</v>
          </cell>
        </row>
        <row r="7166">
          <cell r="B7166">
            <v>0.17409245289434386</v>
          </cell>
          <cell r="C7166" t="str">
            <v>Mali</v>
          </cell>
        </row>
        <row r="7167">
          <cell r="B7167">
            <v>0.17704459560033464</v>
          </cell>
          <cell r="C7167" t="str">
            <v>Mali</v>
          </cell>
        </row>
        <row r="7168">
          <cell r="B7168">
            <v>0.17999673830632543</v>
          </cell>
          <cell r="C7168" t="str">
            <v>Mali</v>
          </cell>
        </row>
        <row r="7169">
          <cell r="B7169">
            <v>0.18294888101231621</v>
          </cell>
          <cell r="C7169" t="str">
            <v>Mali</v>
          </cell>
        </row>
        <row r="7170">
          <cell r="B7170">
            <v>0.185901023718307</v>
          </cell>
          <cell r="C7170" t="str">
            <v>Mali</v>
          </cell>
        </row>
        <row r="7171">
          <cell r="B7171">
            <v>0.18885316642429778</v>
          </cell>
          <cell r="C7171" t="str">
            <v>Mali</v>
          </cell>
        </row>
        <row r="7172">
          <cell r="B7172">
            <v>0.19180530913028856</v>
          </cell>
          <cell r="C7172" t="str">
            <v>Mali</v>
          </cell>
        </row>
        <row r="7173">
          <cell r="B7173">
            <v>0.19475745183627935</v>
          </cell>
          <cell r="C7173" t="str">
            <v>Mali</v>
          </cell>
        </row>
        <row r="7174">
          <cell r="B7174">
            <v>0.19770959454227013</v>
          </cell>
          <cell r="C7174" t="str">
            <v>Mali</v>
          </cell>
        </row>
        <row r="7175">
          <cell r="B7175">
            <v>0.20066173724826092</v>
          </cell>
          <cell r="C7175" t="str">
            <v>Mali</v>
          </cell>
        </row>
        <row r="7176">
          <cell r="B7176">
            <v>0.20361387995425159</v>
          </cell>
          <cell r="C7176" t="str">
            <v>Mali</v>
          </cell>
        </row>
        <row r="7177">
          <cell r="B7177">
            <v>0.21073227066846872</v>
          </cell>
          <cell r="C7177" t="str">
            <v>Mali</v>
          </cell>
        </row>
        <row r="7178">
          <cell r="B7178">
            <v>0.21785066138268586</v>
          </cell>
          <cell r="C7178" t="str">
            <v>Mali</v>
          </cell>
        </row>
        <row r="7179">
          <cell r="B7179">
            <v>0.22496905209690299</v>
          </cell>
          <cell r="C7179" t="str">
            <v>Mali</v>
          </cell>
        </row>
        <row r="7180">
          <cell r="B7180">
            <v>0.23208744281112012</v>
          </cell>
          <cell r="C7180" t="str">
            <v>Mali</v>
          </cell>
        </row>
        <row r="7181">
          <cell r="B7181">
            <v>0.23920583352533725</v>
          </cell>
          <cell r="C7181" t="str">
            <v>Mali</v>
          </cell>
        </row>
        <row r="7182">
          <cell r="B7182">
            <v>0.24632422423955438</v>
          </cell>
          <cell r="C7182" t="str">
            <v>Mali</v>
          </cell>
        </row>
        <row r="7183">
          <cell r="B7183">
            <v>0.25344261495377152</v>
          </cell>
          <cell r="C7183" t="str">
            <v>Mali</v>
          </cell>
        </row>
        <row r="7184">
          <cell r="B7184">
            <v>0.26056100566798868</v>
          </cell>
          <cell r="C7184" t="str">
            <v>Mali</v>
          </cell>
        </row>
        <row r="7185">
          <cell r="B7185">
            <v>0.26767939638220584</v>
          </cell>
          <cell r="C7185" t="str">
            <v>Mali</v>
          </cell>
        </row>
        <row r="7186">
          <cell r="B7186">
            <v>0.27479778709642294</v>
          </cell>
          <cell r="C7186" t="str">
            <v>Mali</v>
          </cell>
        </row>
        <row r="7187">
          <cell r="B7187">
            <v>0.28371766583775787</v>
          </cell>
          <cell r="C7187" t="str">
            <v>Mali</v>
          </cell>
        </row>
        <row r="7188">
          <cell r="B7188">
            <v>0.2926375445790928</v>
          </cell>
          <cell r="C7188" t="str">
            <v>Mali</v>
          </cell>
        </row>
        <row r="7189">
          <cell r="B7189">
            <v>0.30155742332042773</v>
          </cell>
          <cell r="C7189" t="str">
            <v>Mali</v>
          </cell>
        </row>
        <row r="7190">
          <cell r="B7190">
            <v>0.31047730206176266</v>
          </cell>
          <cell r="C7190" t="str">
            <v>Mali</v>
          </cell>
        </row>
        <row r="7191">
          <cell r="B7191">
            <v>0.3193971808030977</v>
          </cell>
          <cell r="C7191" t="str">
            <v>Mali</v>
          </cell>
        </row>
        <row r="7192">
          <cell r="B7192">
            <v>0.32757016746866097</v>
          </cell>
          <cell r="C7192" t="str">
            <v>Mali</v>
          </cell>
        </row>
        <row r="7193">
          <cell r="B7193">
            <v>0.33574315413422423</v>
          </cell>
          <cell r="C7193" t="str">
            <v>Mali</v>
          </cell>
        </row>
        <row r="7194">
          <cell r="B7194">
            <v>0.3439161407997875</v>
          </cell>
          <cell r="C7194" t="str">
            <v>Mali</v>
          </cell>
        </row>
        <row r="7195">
          <cell r="B7195">
            <v>0.35208912746535082</v>
          </cell>
          <cell r="C7195" t="str">
            <v>Mali</v>
          </cell>
        </row>
        <row r="7196">
          <cell r="B7196" t="e">
            <v>#VALUE!</v>
          </cell>
          <cell r="C7196" t="str">
            <v>Guinea-Bissau</v>
          </cell>
        </row>
        <row r="7197">
          <cell r="B7197" t="e">
            <v>#VALUE!</v>
          </cell>
          <cell r="C7197" t="str">
            <v>Guinea-Bissau</v>
          </cell>
        </row>
        <row r="7198">
          <cell r="B7198" t="e">
            <v>#VALUE!</v>
          </cell>
          <cell r="C7198" t="str">
            <v>Guinea-Bissau</v>
          </cell>
        </row>
        <row r="7199">
          <cell r="B7199" t="e">
            <v>#VALUE!</v>
          </cell>
          <cell r="C7199" t="str">
            <v>Guinea-Bissau</v>
          </cell>
        </row>
        <row r="7200">
          <cell r="B7200" t="e">
            <v>#VALUE!</v>
          </cell>
          <cell r="C7200" t="str">
            <v>Guinea-Bissau</v>
          </cell>
        </row>
        <row r="7201">
          <cell r="B7201" t="e">
            <v>#VALUE!</v>
          </cell>
          <cell r="C7201" t="str">
            <v>Guinea-Bissau</v>
          </cell>
        </row>
        <row r="7202">
          <cell r="B7202" t="e">
            <v>#VALUE!</v>
          </cell>
          <cell r="C7202" t="str">
            <v>Guinea-Bissau</v>
          </cell>
        </row>
        <row r="7203">
          <cell r="B7203" t="e">
            <v>#VALUE!</v>
          </cell>
          <cell r="C7203" t="str">
            <v>Guinea-Bissau</v>
          </cell>
        </row>
        <row r="7204">
          <cell r="B7204" t="e">
            <v>#VALUE!</v>
          </cell>
          <cell r="C7204" t="str">
            <v>Guinea-Bissau</v>
          </cell>
        </row>
        <row r="7205">
          <cell r="B7205" t="e">
            <v>#VALUE!</v>
          </cell>
          <cell r="C7205" t="str">
            <v>Guinea-Bissau</v>
          </cell>
        </row>
        <row r="7206">
          <cell r="B7206" t="str">
            <v>..</v>
          </cell>
          <cell r="C7206" t="str">
            <v>Guinea-Bissau</v>
          </cell>
        </row>
        <row r="7207">
          <cell r="B7207" t="e">
            <v>#VALUE!</v>
          </cell>
          <cell r="C7207" t="str">
            <v>Guinea-Bissau</v>
          </cell>
        </row>
        <row r="7208">
          <cell r="B7208" t="e">
            <v>#VALUE!</v>
          </cell>
          <cell r="C7208" t="str">
            <v>Guinea-Bissau</v>
          </cell>
        </row>
        <row r="7209">
          <cell r="B7209" t="e">
            <v>#VALUE!</v>
          </cell>
          <cell r="C7209" t="str">
            <v>Guinea-Bissau</v>
          </cell>
        </row>
        <row r="7210">
          <cell r="B7210" t="e">
            <v>#VALUE!</v>
          </cell>
          <cell r="C7210" t="str">
            <v>Guinea-Bissau</v>
          </cell>
        </row>
        <row r="7211">
          <cell r="B7211" t="e">
            <v>#VALUE!</v>
          </cell>
          <cell r="C7211" t="str">
            <v>Guinea-Bissau</v>
          </cell>
        </row>
        <row r="7212">
          <cell r="B7212" t="e">
            <v>#VALUE!</v>
          </cell>
          <cell r="C7212" t="str">
            <v>Guinea-Bissau</v>
          </cell>
        </row>
        <row r="7213">
          <cell r="B7213" t="e">
            <v>#VALUE!</v>
          </cell>
          <cell r="C7213" t="str">
            <v>Guinea-Bissau</v>
          </cell>
        </row>
        <row r="7214">
          <cell r="B7214" t="e">
            <v>#VALUE!</v>
          </cell>
          <cell r="C7214" t="str">
            <v>Guinea-Bissau</v>
          </cell>
        </row>
        <row r="7215">
          <cell r="B7215" t="e">
            <v>#VALUE!</v>
          </cell>
          <cell r="C7215" t="str">
            <v>Guinea-Bissau</v>
          </cell>
        </row>
        <row r="7216">
          <cell r="B7216" t="str">
            <v>..</v>
          </cell>
          <cell r="C7216" t="str">
            <v>Guinea-Bissau</v>
          </cell>
        </row>
        <row r="7217">
          <cell r="B7217" t="e">
            <v>#VALUE!</v>
          </cell>
          <cell r="C7217" t="str">
            <v>Guinea-Bissau</v>
          </cell>
        </row>
        <row r="7218">
          <cell r="B7218" t="e">
            <v>#VALUE!</v>
          </cell>
          <cell r="C7218" t="str">
            <v>Guinea-Bissau</v>
          </cell>
        </row>
        <row r="7219">
          <cell r="B7219" t="e">
            <v>#VALUE!</v>
          </cell>
          <cell r="C7219" t="str">
            <v>Guinea-Bissau</v>
          </cell>
        </row>
        <row r="7220">
          <cell r="B7220" t="e">
            <v>#VALUE!</v>
          </cell>
          <cell r="C7220" t="str">
            <v>Guinea-Bissau</v>
          </cell>
        </row>
        <row r="7221">
          <cell r="B7221" t="e">
            <v>#VALUE!</v>
          </cell>
          <cell r="C7221" t="str">
            <v>Guinea-Bissau</v>
          </cell>
        </row>
        <row r="7222">
          <cell r="B7222" t="e">
            <v>#VALUE!</v>
          </cell>
          <cell r="C7222" t="str">
            <v>Guinea-Bissau</v>
          </cell>
        </row>
        <row r="7223">
          <cell r="B7223" t="e">
            <v>#VALUE!</v>
          </cell>
          <cell r="C7223" t="str">
            <v>Guinea-Bissau</v>
          </cell>
        </row>
        <row r="7224">
          <cell r="B7224" t="e">
            <v>#VALUE!</v>
          </cell>
          <cell r="C7224" t="str">
            <v>Guinea-Bissau</v>
          </cell>
        </row>
        <row r="7225">
          <cell r="B7225" t="e">
            <v>#VALUE!</v>
          </cell>
          <cell r="C7225" t="str">
            <v>Guinea-Bissau</v>
          </cell>
        </row>
        <row r="7226">
          <cell r="B7226" t="str">
            <v>..</v>
          </cell>
          <cell r="C7226" t="str">
            <v>Guinea-Bissau</v>
          </cell>
        </row>
        <row r="7227">
          <cell r="B7227" t="e">
            <v>#VALUE!</v>
          </cell>
          <cell r="C7227" t="str">
            <v>Guinea-Bissau</v>
          </cell>
        </row>
        <row r="7228">
          <cell r="B7228" t="e">
            <v>#VALUE!</v>
          </cell>
          <cell r="C7228" t="str">
            <v>Guinea-Bissau</v>
          </cell>
        </row>
        <row r="7229">
          <cell r="B7229" t="e">
            <v>#VALUE!</v>
          </cell>
          <cell r="C7229" t="str">
            <v>Guinea-Bissau</v>
          </cell>
        </row>
        <row r="7230">
          <cell r="B7230" t="e">
            <v>#VALUE!</v>
          </cell>
          <cell r="C7230" t="str">
            <v>Guinea-Bissau</v>
          </cell>
        </row>
        <row r="7231">
          <cell r="B7231">
            <v>0.34024349801017145</v>
          </cell>
          <cell r="C7231" t="str">
            <v>Guinea-Bissau</v>
          </cell>
        </row>
        <row r="7232">
          <cell r="B7232">
            <v>0.34227722200993455</v>
          </cell>
          <cell r="C7232" t="str">
            <v>Guinea-Bissau</v>
          </cell>
        </row>
        <row r="7233">
          <cell r="B7233">
            <v>0.34431094600969764</v>
          </cell>
          <cell r="C7233" t="str">
            <v>Guinea-Bissau</v>
          </cell>
        </row>
        <row r="7234">
          <cell r="B7234">
            <v>0.34634467000946073</v>
          </cell>
          <cell r="C7234" t="str">
            <v>Guinea-Bissau</v>
          </cell>
        </row>
        <row r="7235">
          <cell r="B7235">
            <v>0.34837839400922382</v>
          </cell>
          <cell r="C7235" t="str">
            <v>Guinea-Bissau</v>
          </cell>
        </row>
        <row r="7236">
          <cell r="B7236" t="e">
            <v>#VALUE!</v>
          </cell>
          <cell r="C7236" t="str">
            <v>Eritrea</v>
          </cell>
        </row>
        <row r="7237">
          <cell r="B7237" t="e">
            <v>#VALUE!</v>
          </cell>
          <cell r="C7237" t="str">
            <v>Eritrea</v>
          </cell>
        </row>
        <row r="7238">
          <cell r="B7238" t="e">
            <v>#VALUE!</v>
          </cell>
          <cell r="C7238" t="str">
            <v>Eritrea</v>
          </cell>
        </row>
        <row r="7239">
          <cell r="B7239" t="e">
            <v>#VALUE!</v>
          </cell>
          <cell r="C7239" t="str">
            <v>Eritrea</v>
          </cell>
        </row>
        <row r="7240">
          <cell r="B7240" t="e">
            <v>#VALUE!</v>
          </cell>
          <cell r="C7240" t="str">
            <v>Eritrea</v>
          </cell>
        </row>
        <row r="7241">
          <cell r="B7241" t="e">
            <v>#VALUE!</v>
          </cell>
          <cell r="C7241" t="str">
            <v>Eritrea</v>
          </cell>
        </row>
        <row r="7242">
          <cell r="B7242" t="e">
            <v>#VALUE!</v>
          </cell>
          <cell r="C7242" t="str">
            <v>Eritrea</v>
          </cell>
        </row>
        <row r="7243">
          <cell r="B7243" t="e">
            <v>#VALUE!</v>
          </cell>
          <cell r="C7243" t="str">
            <v>Eritrea</v>
          </cell>
        </row>
        <row r="7244">
          <cell r="B7244" t="e">
            <v>#VALUE!</v>
          </cell>
          <cell r="C7244" t="str">
            <v>Eritrea</v>
          </cell>
        </row>
        <row r="7245">
          <cell r="B7245" t="e">
            <v>#VALUE!</v>
          </cell>
          <cell r="C7245" t="str">
            <v>Eritrea</v>
          </cell>
        </row>
        <row r="7246">
          <cell r="B7246" t="str">
            <v>..</v>
          </cell>
          <cell r="C7246" t="str">
            <v>Eritrea</v>
          </cell>
        </row>
        <row r="7247">
          <cell r="B7247" t="e">
            <v>#VALUE!</v>
          </cell>
          <cell r="C7247" t="str">
            <v>Eritrea</v>
          </cell>
        </row>
        <row r="7248">
          <cell r="B7248" t="e">
            <v>#VALUE!</v>
          </cell>
          <cell r="C7248" t="str">
            <v>Eritrea</v>
          </cell>
        </row>
        <row r="7249">
          <cell r="B7249" t="e">
            <v>#VALUE!</v>
          </cell>
          <cell r="C7249" t="str">
            <v>Eritrea</v>
          </cell>
        </row>
        <row r="7250">
          <cell r="B7250" t="e">
            <v>#VALUE!</v>
          </cell>
          <cell r="C7250" t="str">
            <v>Eritrea</v>
          </cell>
        </row>
        <row r="7251">
          <cell r="B7251" t="e">
            <v>#VALUE!</v>
          </cell>
          <cell r="C7251" t="str">
            <v>Eritrea</v>
          </cell>
        </row>
        <row r="7252">
          <cell r="B7252" t="e">
            <v>#VALUE!</v>
          </cell>
          <cell r="C7252" t="str">
            <v>Eritrea</v>
          </cell>
        </row>
        <row r="7253">
          <cell r="B7253" t="e">
            <v>#VALUE!</v>
          </cell>
          <cell r="C7253" t="str">
            <v>Eritrea</v>
          </cell>
        </row>
        <row r="7254">
          <cell r="B7254" t="e">
            <v>#VALUE!</v>
          </cell>
          <cell r="C7254" t="str">
            <v>Eritrea</v>
          </cell>
        </row>
        <row r="7255">
          <cell r="B7255" t="e">
            <v>#VALUE!</v>
          </cell>
          <cell r="C7255" t="str">
            <v>Eritrea</v>
          </cell>
        </row>
        <row r="7256">
          <cell r="B7256" t="str">
            <v>..</v>
          </cell>
          <cell r="C7256" t="str">
            <v>Eritrea</v>
          </cell>
        </row>
        <row r="7257">
          <cell r="B7257" t="e">
            <v>#VALUE!</v>
          </cell>
          <cell r="C7257" t="str">
            <v>Eritrea</v>
          </cell>
        </row>
        <row r="7258">
          <cell r="B7258" t="e">
            <v>#VALUE!</v>
          </cell>
          <cell r="C7258" t="str">
            <v>Eritrea</v>
          </cell>
        </row>
        <row r="7259">
          <cell r="B7259" t="e">
            <v>#VALUE!</v>
          </cell>
          <cell r="C7259" t="str">
            <v>Eritrea</v>
          </cell>
        </row>
        <row r="7260">
          <cell r="B7260" t="e">
            <v>#VALUE!</v>
          </cell>
          <cell r="C7260" t="str">
            <v>Eritrea</v>
          </cell>
        </row>
        <row r="7261">
          <cell r="B7261" t="e">
            <v>#VALUE!</v>
          </cell>
          <cell r="C7261" t="str">
            <v>Eritrea</v>
          </cell>
        </row>
        <row r="7262">
          <cell r="B7262" t="e">
            <v>#VALUE!</v>
          </cell>
          <cell r="C7262" t="str">
            <v>Eritrea</v>
          </cell>
        </row>
        <row r="7263">
          <cell r="B7263" t="e">
            <v>#VALUE!</v>
          </cell>
          <cell r="C7263" t="str">
            <v>Eritrea</v>
          </cell>
        </row>
        <row r="7264">
          <cell r="B7264" t="e">
            <v>#VALUE!</v>
          </cell>
          <cell r="C7264" t="str">
            <v>Eritrea</v>
          </cell>
        </row>
        <row r="7265">
          <cell r="B7265" t="e">
            <v>#VALUE!</v>
          </cell>
          <cell r="C7265" t="str">
            <v>Eritrea</v>
          </cell>
        </row>
        <row r="7266">
          <cell r="B7266" t="str">
            <v>..</v>
          </cell>
          <cell r="C7266" t="str">
            <v>Eritrea</v>
          </cell>
        </row>
        <row r="7267">
          <cell r="B7267" t="e">
            <v>#VALUE!</v>
          </cell>
          <cell r="C7267" t="str">
            <v>Eritrea</v>
          </cell>
        </row>
        <row r="7268">
          <cell r="B7268" t="e">
            <v>#VALUE!</v>
          </cell>
          <cell r="C7268" t="str">
            <v>Eritrea</v>
          </cell>
        </row>
        <row r="7269">
          <cell r="B7269" t="e">
            <v>#VALUE!</v>
          </cell>
          <cell r="C7269" t="str">
            <v>Eritrea</v>
          </cell>
        </row>
        <row r="7270">
          <cell r="B7270" t="e">
            <v>#VALUE!</v>
          </cell>
          <cell r="C7270" t="str">
            <v>Eritrea</v>
          </cell>
        </row>
        <row r="7271">
          <cell r="B7271" t="str">
            <v>..</v>
          </cell>
          <cell r="C7271" t="str">
            <v>Eritrea</v>
          </cell>
        </row>
        <row r="7272">
          <cell r="B7272" t="e">
            <v>#VALUE!</v>
          </cell>
          <cell r="C7272" t="str">
            <v>Eritrea</v>
          </cell>
        </row>
        <row r="7273">
          <cell r="B7273" t="e">
            <v>#VALUE!</v>
          </cell>
          <cell r="C7273" t="str">
            <v>Eritrea</v>
          </cell>
        </row>
        <row r="7274">
          <cell r="B7274" t="e">
            <v>#VALUE!</v>
          </cell>
          <cell r="C7274" t="str">
            <v>Eritrea</v>
          </cell>
        </row>
        <row r="7275">
          <cell r="B7275" t="str">
            <v>..</v>
          </cell>
          <cell r="C7275" t="str">
            <v>Eritrea</v>
          </cell>
        </row>
        <row r="7276">
          <cell r="B7276" t="e">
            <v>#VALUE!</v>
          </cell>
          <cell r="C7276" t="str">
            <v>Guinea</v>
          </cell>
        </row>
        <row r="7277">
          <cell r="B7277" t="e">
            <v>#VALUE!</v>
          </cell>
          <cell r="C7277" t="str">
            <v>Guinea</v>
          </cell>
        </row>
        <row r="7278">
          <cell r="B7278" t="e">
            <v>#VALUE!</v>
          </cell>
          <cell r="C7278" t="str">
            <v>Guinea</v>
          </cell>
        </row>
        <row r="7279">
          <cell r="B7279" t="e">
            <v>#VALUE!</v>
          </cell>
          <cell r="C7279" t="str">
            <v>Guinea</v>
          </cell>
        </row>
        <row r="7280">
          <cell r="B7280" t="e">
            <v>#VALUE!</v>
          </cell>
          <cell r="C7280" t="str">
            <v>Guinea</v>
          </cell>
        </row>
        <row r="7281">
          <cell r="B7281" t="e">
            <v>#VALUE!</v>
          </cell>
          <cell r="C7281" t="str">
            <v>Guinea</v>
          </cell>
        </row>
        <row r="7282">
          <cell r="B7282" t="e">
            <v>#VALUE!</v>
          </cell>
          <cell r="C7282" t="str">
            <v>Guinea</v>
          </cell>
        </row>
        <row r="7283">
          <cell r="B7283" t="e">
            <v>#VALUE!</v>
          </cell>
          <cell r="C7283" t="str">
            <v>Guinea</v>
          </cell>
        </row>
        <row r="7284">
          <cell r="B7284" t="e">
            <v>#VALUE!</v>
          </cell>
          <cell r="C7284" t="str">
            <v>Guinea</v>
          </cell>
        </row>
        <row r="7285">
          <cell r="B7285" t="e">
            <v>#VALUE!</v>
          </cell>
          <cell r="C7285" t="str">
            <v>Guinea</v>
          </cell>
        </row>
        <row r="7286">
          <cell r="B7286" t="str">
            <v>..</v>
          </cell>
          <cell r="C7286" t="str">
            <v>Guinea</v>
          </cell>
        </row>
        <row r="7287">
          <cell r="B7287" t="e">
            <v>#VALUE!</v>
          </cell>
          <cell r="C7287" t="str">
            <v>Guinea</v>
          </cell>
        </row>
        <row r="7288">
          <cell r="B7288" t="e">
            <v>#VALUE!</v>
          </cell>
          <cell r="C7288" t="str">
            <v>Guinea</v>
          </cell>
        </row>
        <row r="7289">
          <cell r="B7289" t="e">
            <v>#VALUE!</v>
          </cell>
          <cell r="C7289" t="str">
            <v>Guinea</v>
          </cell>
        </row>
        <row r="7290">
          <cell r="B7290" t="e">
            <v>#VALUE!</v>
          </cell>
          <cell r="C7290" t="str">
            <v>Guinea</v>
          </cell>
        </row>
        <row r="7291">
          <cell r="B7291" t="e">
            <v>#VALUE!</v>
          </cell>
          <cell r="C7291" t="str">
            <v>Guinea</v>
          </cell>
        </row>
        <row r="7292">
          <cell r="B7292" t="e">
            <v>#VALUE!</v>
          </cell>
          <cell r="C7292" t="str">
            <v>Guinea</v>
          </cell>
        </row>
        <row r="7293">
          <cell r="B7293" t="e">
            <v>#VALUE!</v>
          </cell>
          <cell r="C7293" t="str">
            <v>Guinea</v>
          </cell>
        </row>
        <row r="7294">
          <cell r="B7294" t="e">
            <v>#VALUE!</v>
          </cell>
          <cell r="C7294" t="str">
            <v>Guinea</v>
          </cell>
        </row>
        <row r="7295">
          <cell r="B7295" t="e">
            <v>#VALUE!</v>
          </cell>
          <cell r="C7295" t="str">
            <v>Guinea</v>
          </cell>
        </row>
        <row r="7296">
          <cell r="B7296" t="str">
            <v>..</v>
          </cell>
          <cell r="C7296" t="str">
            <v>Guinea</v>
          </cell>
        </row>
        <row r="7297">
          <cell r="B7297" t="e">
            <v>#VALUE!</v>
          </cell>
          <cell r="C7297" t="str">
            <v>Guinea</v>
          </cell>
        </row>
        <row r="7298">
          <cell r="B7298" t="e">
            <v>#VALUE!</v>
          </cell>
          <cell r="C7298" t="str">
            <v>Guinea</v>
          </cell>
        </row>
        <row r="7299">
          <cell r="B7299" t="e">
            <v>#VALUE!</v>
          </cell>
          <cell r="C7299" t="str">
            <v>Guinea</v>
          </cell>
        </row>
        <row r="7300">
          <cell r="B7300" t="e">
            <v>#VALUE!</v>
          </cell>
          <cell r="C7300" t="str">
            <v>Guinea</v>
          </cell>
        </row>
        <row r="7301">
          <cell r="B7301" t="e">
            <v>#VALUE!</v>
          </cell>
          <cell r="C7301" t="str">
            <v>Guinea</v>
          </cell>
        </row>
        <row r="7302">
          <cell r="B7302" t="e">
            <v>#VALUE!</v>
          </cell>
          <cell r="C7302" t="str">
            <v>Guinea</v>
          </cell>
        </row>
        <row r="7303">
          <cell r="B7303" t="e">
            <v>#VALUE!</v>
          </cell>
          <cell r="C7303" t="str">
            <v>Guinea</v>
          </cell>
        </row>
        <row r="7304">
          <cell r="B7304" t="e">
            <v>#VALUE!</v>
          </cell>
          <cell r="C7304" t="str">
            <v>Guinea</v>
          </cell>
        </row>
        <row r="7305">
          <cell r="B7305" t="e">
            <v>#VALUE!</v>
          </cell>
          <cell r="C7305" t="str">
            <v>Guinea</v>
          </cell>
        </row>
        <row r="7306">
          <cell r="B7306" t="str">
            <v>..</v>
          </cell>
          <cell r="C7306" t="str">
            <v>Guinea</v>
          </cell>
        </row>
        <row r="7307">
          <cell r="B7307" t="e">
            <v>#VALUE!</v>
          </cell>
          <cell r="C7307" t="str">
            <v>Guinea</v>
          </cell>
        </row>
        <row r="7308">
          <cell r="B7308" t="e">
            <v>#VALUE!</v>
          </cell>
          <cell r="C7308" t="str">
            <v>Guinea</v>
          </cell>
        </row>
        <row r="7309">
          <cell r="B7309" t="e">
            <v>#VALUE!</v>
          </cell>
          <cell r="C7309" t="str">
            <v>Guinea</v>
          </cell>
        </row>
        <row r="7310">
          <cell r="B7310" t="e">
            <v>#VALUE!</v>
          </cell>
          <cell r="C7310" t="str">
            <v>Guinea</v>
          </cell>
        </row>
        <row r="7311">
          <cell r="B7311">
            <v>0.3260696579734339</v>
          </cell>
          <cell r="C7311" t="str">
            <v>Guinea</v>
          </cell>
        </row>
        <row r="7312">
          <cell r="B7312">
            <v>0.32977342728748416</v>
          </cell>
          <cell r="C7312" t="str">
            <v>Guinea</v>
          </cell>
        </row>
        <row r="7313">
          <cell r="B7313">
            <v>0.33347719660153441</v>
          </cell>
          <cell r="C7313" t="str">
            <v>Guinea</v>
          </cell>
        </row>
        <row r="7314">
          <cell r="B7314">
            <v>0.33718096591558466</v>
          </cell>
          <cell r="C7314" t="str">
            <v>Guinea</v>
          </cell>
        </row>
        <row r="7315">
          <cell r="B7315">
            <v>0.34088473522963481</v>
          </cell>
          <cell r="C7315" t="str">
            <v>Guinea</v>
          </cell>
        </row>
        <row r="7316">
          <cell r="B7316">
            <v>0.25488475868193827</v>
          </cell>
          <cell r="C7316" t="str">
            <v>Central African Republic</v>
          </cell>
        </row>
        <row r="7317">
          <cell r="B7317">
            <v>0.25765135914155302</v>
          </cell>
          <cell r="C7317" t="str">
            <v>Central African Republic</v>
          </cell>
        </row>
        <row r="7318">
          <cell r="B7318">
            <v>-5.1953181467594387</v>
          </cell>
          <cell r="C7318" t="str">
            <v>Central African Republic</v>
          </cell>
        </row>
        <row r="7319">
          <cell r="B7319">
            <v>0.26318456006078339</v>
          </cell>
          <cell r="C7319" t="str">
            <v>Central African Republic</v>
          </cell>
        </row>
        <row r="7320">
          <cell r="B7320">
            <v>0.26595116052039813</v>
          </cell>
          <cell r="C7320" t="str">
            <v>Central African Republic</v>
          </cell>
        </row>
        <row r="7321">
          <cell r="B7321">
            <v>-5.1953181467594387</v>
          </cell>
          <cell r="C7321" t="str">
            <v>Central African Republic</v>
          </cell>
        </row>
        <row r="7322">
          <cell r="B7322">
            <v>0.27148436143962762</v>
          </cell>
          <cell r="C7322" t="str">
            <v>Central African Republic</v>
          </cell>
        </row>
        <row r="7323">
          <cell r="B7323">
            <v>0.27425096189924236</v>
          </cell>
          <cell r="C7323" t="str">
            <v>Central African Republic</v>
          </cell>
        </row>
        <row r="7324">
          <cell r="B7324">
            <v>0.27701756235885799</v>
          </cell>
          <cell r="C7324" t="str">
            <v>Central African Republic</v>
          </cell>
        </row>
        <row r="7325">
          <cell r="B7325">
            <v>0.27978416281847274</v>
          </cell>
          <cell r="C7325" t="str">
            <v>Central African Republic</v>
          </cell>
        </row>
        <row r="7326">
          <cell r="B7326">
            <v>0.2825507632780877</v>
          </cell>
          <cell r="C7326" t="str">
            <v>Central African Republic</v>
          </cell>
        </row>
        <row r="7327">
          <cell r="B7327">
            <v>0.28531736373770261</v>
          </cell>
          <cell r="C7327" t="str">
            <v>Central African Republic</v>
          </cell>
        </row>
        <row r="7328">
          <cell r="B7328">
            <v>0.28808396419731752</v>
          </cell>
          <cell r="C7328" t="str">
            <v>Central African Republic</v>
          </cell>
        </row>
        <row r="7329">
          <cell r="B7329">
            <v>0.29085056465693243</v>
          </cell>
          <cell r="C7329" t="str">
            <v>Central African Republic</v>
          </cell>
        </row>
        <row r="7330">
          <cell r="B7330">
            <v>0.29361716511654734</v>
          </cell>
          <cell r="C7330" t="str">
            <v>Central African Republic</v>
          </cell>
        </row>
        <row r="7331">
          <cell r="B7331">
            <v>0.29638376557616225</v>
          </cell>
          <cell r="C7331" t="str">
            <v>Central African Republic</v>
          </cell>
        </row>
        <row r="7332">
          <cell r="B7332">
            <v>0.29915036603577716</v>
          </cell>
          <cell r="C7332" t="str">
            <v>Central African Republic</v>
          </cell>
        </row>
        <row r="7333">
          <cell r="B7333">
            <v>0.30191696649539207</v>
          </cell>
          <cell r="C7333" t="str">
            <v>Central African Republic</v>
          </cell>
        </row>
        <row r="7334">
          <cell r="B7334">
            <v>0.30468356695500698</v>
          </cell>
          <cell r="C7334" t="str">
            <v>Central African Republic</v>
          </cell>
        </row>
        <row r="7335">
          <cell r="B7335">
            <v>0.30745016741462189</v>
          </cell>
          <cell r="C7335" t="str">
            <v>Central African Republic</v>
          </cell>
        </row>
        <row r="7336">
          <cell r="B7336">
            <v>0.31021676787423685</v>
          </cell>
          <cell r="C7336" t="str">
            <v>Central African Republic</v>
          </cell>
        </row>
        <row r="7337">
          <cell r="B7337">
            <v>0.30975708242248923</v>
          </cell>
          <cell r="C7337" t="str">
            <v>Central African Republic</v>
          </cell>
        </row>
        <row r="7338">
          <cell r="B7338">
            <v>0.3092973969707416</v>
          </cell>
          <cell r="C7338" t="str">
            <v>Central African Republic</v>
          </cell>
        </row>
        <row r="7339">
          <cell r="B7339">
            <v>0.30883771151899397</v>
          </cell>
          <cell r="C7339" t="str">
            <v>Central African Republic</v>
          </cell>
        </row>
        <row r="7340">
          <cell r="B7340">
            <v>0.30837802606724635</v>
          </cell>
          <cell r="C7340" t="str">
            <v>Central African Republic</v>
          </cell>
        </row>
        <row r="7341">
          <cell r="B7341">
            <v>0.30791834061549872</v>
          </cell>
          <cell r="C7341" t="str">
            <v>Central African Republic</v>
          </cell>
        </row>
        <row r="7342">
          <cell r="B7342">
            <v>0.30745865516375109</v>
          </cell>
          <cell r="C7342" t="str">
            <v>Central African Republic</v>
          </cell>
        </row>
        <row r="7343">
          <cell r="B7343">
            <v>0.30699896971200347</v>
          </cell>
          <cell r="C7343" t="str">
            <v>Central African Republic</v>
          </cell>
        </row>
        <row r="7344">
          <cell r="B7344">
            <v>0.30653928426025584</v>
          </cell>
          <cell r="C7344" t="str">
            <v>Central African Republic</v>
          </cell>
        </row>
        <row r="7345">
          <cell r="B7345">
            <v>0.30607959880850821</v>
          </cell>
          <cell r="C7345" t="str">
            <v>Central African Republic</v>
          </cell>
        </row>
        <row r="7346">
          <cell r="B7346">
            <v>0.30561991335676042</v>
          </cell>
          <cell r="C7346" t="str">
            <v>Central African Republic</v>
          </cell>
        </row>
        <row r="7347">
          <cell r="B7347">
            <v>0.3066112354249127</v>
          </cell>
          <cell r="C7347" t="str">
            <v>Central African Republic</v>
          </cell>
        </row>
        <row r="7348">
          <cell r="B7348">
            <v>0.30760255749306498</v>
          </cell>
          <cell r="C7348" t="str">
            <v>Central African Republic</v>
          </cell>
        </row>
        <row r="7349">
          <cell r="B7349">
            <v>0.30859387956121725</v>
          </cell>
          <cell r="C7349" t="str">
            <v>Central African Republic</v>
          </cell>
        </row>
        <row r="7350">
          <cell r="B7350">
            <v>0.30958520162936953</v>
          </cell>
          <cell r="C7350" t="str">
            <v>Central African Republic</v>
          </cell>
        </row>
        <row r="7351">
          <cell r="B7351">
            <v>0.3105765236975217</v>
          </cell>
          <cell r="C7351" t="str">
            <v>Central African Republic</v>
          </cell>
        </row>
        <row r="7352">
          <cell r="B7352">
            <v>0.31653335364433172</v>
          </cell>
          <cell r="C7352" t="str">
            <v>Central African Republic</v>
          </cell>
        </row>
        <row r="7353">
          <cell r="B7353">
            <v>0.32249018359114173</v>
          </cell>
          <cell r="C7353" t="str">
            <v>Central African Republic</v>
          </cell>
        </row>
        <row r="7354">
          <cell r="B7354">
            <v>0.32844701353795175</v>
          </cell>
          <cell r="C7354" t="str">
            <v>Central African Republic</v>
          </cell>
        </row>
        <row r="7355">
          <cell r="B7355">
            <v>0.33440384348476176</v>
          </cell>
          <cell r="C7355" t="str">
            <v>Central African Republic</v>
          </cell>
        </row>
        <row r="7356">
          <cell r="B7356">
            <v>0.25521860668870011</v>
          </cell>
          <cell r="C7356" t="str">
            <v>Sierra Leone</v>
          </cell>
        </row>
        <row r="7357">
          <cell r="B7357">
            <v>0.25448944233968063</v>
          </cell>
          <cell r="C7357" t="str">
            <v>Sierra Leone</v>
          </cell>
        </row>
        <row r="7358">
          <cell r="B7358">
            <v>1.6916723742568704</v>
          </cell>
          <cell r="C7358" t="str">
            <v>Sierra Leone</v>
          </cell>
        </row>
        <row r="7359">
          <cell r="B7359">
            <v>0.25303111364164188</v>
          </cell>
          <cell r="C7359" t="str">
            <v>Sierra Leone</v>
          </cell>
        </row>
        <row r="7360">
          <cell r="B7360">
            <v>0.25230194929262262</v>
          </cell>
          <cell r="C7360" t="str">
            <v>Sierra Leone</v>
          </cell>
        </row>
        <row r="7361">
          <cell r="B7361">
            <v>1.6916723742568704</v>
          </cell>
          <cell r="C7361" t="str">
            <v>Sierra Leone</v>
          </cell>
        </row>
        <row r="7362">
          <cell r="B7362">
            <v>0.25084362059458387</v>
          </cell>
          <cell r="C7362" t="str">
            <v>Sierra Leone</v>
          </cell>
        </row>
        <row r="7363">
          <cell r="B7363">
            <v>0.25011445624556439</v>
          </cell>
          <cell r="C7363" t="str">
            <v>Sierra Leone</v>
          </cell>
        </row>
        <row r="7364">
          <cell r="B7364">
            <v>0.24938529189654512</v>
          </cell>
          <cell r="C7364" t="str">
            <v>Sierra Leone</v>
          </cell>
        </row>
        <row r="7365">
          <cell r="B7365">
            <v>0.24865612754752564</v>
          </cell>
          <cell r="C7365" t="str">
            <v>Sierra Leone</v>
          </cell>
        </row>
        <row r="7366">
          <cell r="B7366">
            <v>0.24792696319850629</v>
          </cell>
          <cell r="C7366" t="str">
            <v>Sierra Leone</v>
          </cell>
        </row>
        <row r="7367">
          <cell r="B7367">
            <v>0.24719779884948692</v>
          </cell>
          <cell r="C7367" t="str">
            <v>Sierra Leone</v>
          </cell>
        </row>
        <row r="7368">
          <cell r="B7368">
            <v>0.24646863450046755</v>
          </cell>
          <cell r="C7368" t="str">
            <v>Sierra Leone</v>
          </cell>
        </row>
        <row r="7369">
          <cell r="B7369">
            <v>0.24573947015144817</v>
          </cell>
          <cell r="C7369" t="str">
            <v>Sierra Leone</v>
          </cell>
        </row>
        <row r="7370">
          <cell r="B7370">
            <v>0.2450103058024288</v>
          </cell>
          <cell r="C7370" t="str">
            <v>Sierra Leone</v>
          </cell>
        </row>
        <row r="7371">
          <cell r="B7371">
            <v>0.24428114145340943</v>
          </cell>
          <cell r="C7371" t="str">
            <v>Sierra Leone</v>
          </cell>
        </row>
        <row r="7372">
          <cell r="B7372">
            <v>0.24355197710439005</v>
          </cell>
          <cell r="C7372" t="str">
            <v>Sierra Leone</v>
          </cell>
        </row>
        <row r="7373">
          <cell r="B7373">
            <v>0.24282281275537068</v>
          </cell>
          <cell r="C7373" t="str">
            <v>Sierra Leone</v>
          </cell>
        </row>
        <row r="7374">
          <cell r="B7374">
            <v>0.24209364840635131</v>
          </cell>
          <cell r="C7374" t="str">
            <v>Sierra Leone</v>
          </cell>
        </row>
        <row r="7375">
          <cell r="B7375">
            <v>0.24136448405733194</v>
          </cell>
          <cell r="C7375" t="str">
            <v>Sierra Leone</v>
          </cell>
        </row>
        <row r="7376">
          <cell r="B7376">
            <v>0.24063531970831251</v>
          </cell>
          <cell r="C7376" t="str">
            <v>Sierra Leone</v>
          </cell>
        </row>
        <row r="7377">
          <cell r="B7377">
            <v>0.2418067617853184</v>
          </cell>
          <cell r="C7377" t="str">
            <v>Sierra Leone</v>
          </cell>
        </row>
        <row r="7378">
          <cell r="B7378">
            <v>0.2429782038623243</v>
          </cell>
          <cell r="C7378" t="str">
            <v>Sierra Leone</v>
          </cell>
        </row>
        <row r="7379">
          <cell r="B7379">
            <v>0.2441496459393302</v>
          </cell>
          <cell r="C7379" t="str">
            <v>Sierra Leone</v>
          </cell>
        </row>
        <row r="7380">
          <cell r="B7380">
            <v>0.24532108801633609</v>
          </cell>
          <cell r="C7380" t="str">
            <v>Sierra Leone</v>
          </cell>
        </row>
        <row r="7381">
          <cell r="B7381">
            <v>0.24649253009334199</v>
          </cell>
          <cell r="C7381" t="str">
            <v>Sierra Leone</v>
          </cell>
        </row>
        <row r="7382">
          <cell r="B7382">
            <v>0.24766397217034788</v>
          </cell>
          <cell r="C7382" t="str">
            <v>Sierra Leone</v>
          </cell>
        </row>
        <row r="7383">
          <cell r="B7383">
            <v>0.24883541424735378</v>
          </cell>
          <cell r="C7383" t="str">
            <v>Sierra Leone</v>
          </cell>
        </row>
        <row r="7384">
          <cell r="B7384">
            <v>0.25000685632435965</v>
          </cell>
          <cell r="C7384" t="str">
            <v>Sierra Leone</v>
          </cell>
        </row>
        <row r="7385">
          <cell r="B7385">
            <v>0.25117829840136552</v>
          </cell>
          <cell r="C7385" t="str">
            <v>Sierra Leone</v>
          </cell>
        </row>
        <row r="7386">
          <cell r="B7386">
            <v>0.25234974047837144</v>
          </cell>
          <cell r="C7386" t="str">
            <v>Sierra Leone</v>
          </cell>
        </row>
        <row r="7387">
          <cell r="B7387">
            <v>0.26314135066511496</v>
          </cell>
          <cell r="C7387" t="str">
            <v>Sierra Leone</v>
          </cell>
        </row>
        <row r="7388">
          <cell r="B7388">
            <v>0.27393296085185848</v>
          </cell>
          <cell r="C7388" t="str">
            <v>Sierra Leone</v>
          </cell>
        </row>
        <row r="7389">
          <cell r="B7389">
            <v>0.28472457103860199</v>
          </cell>
          <cell r="C7389" t="str">
            <v>Sierra Leone</v>
          </cell>
        </row>
        <row r="7390">
          <cell r="B7390">
            <v>0.29551618122534551</v>
          </cell>
          <cell r="C7390" t="str">
            <v>Sierra Leone</v>
          </cell>
        </row>
        <row r="7391">
          <cell r="B7391">
            <v>0.30630779141208908</v>
          </cell>
          <cell r="C7391" t="str">
            <v>Sierra Leone</v>
          </cell>
        </row>
        <row r="7392">
          <cell r="B7392">
            <v>0.31206476460422988</v>
          </cell>
          <cell r="C7392" t="str">
            <v>Sierra Leone</v>
          </cell>
        </row>
        <row r="7393">
          <cell r="B7393">
            <v>0.31782173779637068</v>
          </cell>
          <cell r="C7393" t="str">
            <v>Sierra Leone</v>
          </cell>
        </row>
        <row r="7394">
          <cell r="B7394">
            <v>0.32357871098851149</v>
          </cell>
          <cell r="C7394" t="str">
            <v>Sierra Leone</v>
          </cell>
        </row>
        <row r="7395">
          <cell r="B7395">
            <v>0.32933568418065229</v>
          </cell>
          <cell r="C7395" t="str">
            <v>Sierra Leone</v>
          </cell>
        </row>
        <row r="7396">
          <cell r="B7396" t="e">
            <v>#VALUE!</v>
          </cell>
          <cell r="C7396" t="str">
            <v>Burkina Faso</v>
          </cell>
        </row>
        <row r="7397">
          <cell r="B7397" t="e">
            <v>#VALUE!</v>
          </cell>
          <cell r="C7397" t="str">
            <v>Burkina Faso</v>
          </cell>
        </row>
        <row r="7398">
          <cell r="B7398" t="e">
            <v>#VALUE!</v>
          </cell>
          <cell r="C7398" t="str">
            <v>Burkina Faso</v>
          </cell>
        </row>
        <row r="7399">
          <cell r="B7399" t="e">
            <v>#VALUE!</v>
          </cell>
          <cell r="C7399" t="str">
            <v>Burkina Faso</v>
          </cell>
        </row>
        <row r="7400">
          <cell r="B7400" t="e">
            <v>#VALUE!</v>
          </cell>
          <cell r="C7400" t="str">
            <v>Burkina Faso</v>
          </cell>
        </row>
        <row r="7401">
          <cell r="B7401" t="e">
            <v>#VALUE!</v>
          </cell>
          <cell r="C7401" t="str">
            <v>Burkina Faso</v>
          </cell>
        </row>
        <row r="7402">
          <cell r="B7402" t="e">
            <v>#VALUE!</v>
          </cell>
          <cell r="C7402" t="str">
            <v>Burkina Faso</v>
          </cell>
        </row>
        <row r="7403">
          <cell r="B7403" t="e">
            <v>#VALUE!</v>
          </cell>
          <cell r="C7403" t="str">
            <v>Burkina Faso</v>
          </cell>
        </row>
        <row r="7404">
          <cell r="B7404" t="e">
            <v>#VALUE!</v>
          </cell>
          <cell r="C7404" t="str">
            <v>Burkina Faso</v>
          </cell>
        </row>
        <row r="7405">
          <cell r="B7405" t="e">
            <v>#VALUE!</v>
          </cell>
          <cell r="C7405" t="str">
            <v>Burkina Faso</v>
          </cell>
        </row>
        <row r="7406">
          <cell r="B7406" t="str">
            <v>..</v>
          </cell>
          <cell r="C7406" t="str">
            <v>Burkina Faso</v>
          </cell>
        </row>
        <row r="7407">
          <cell r="B7407" t="e">
            <v>#VALUE!</v>
          </cell>
          <cell r="C7407" t="str">
            <v>Burkina Faso</v>
          </cell>
        </row>
        <row r="7408">
          <cell r="B7408" t="e">
            <v>#VALUE!</v>
          </cell>
          <cell r="C7408" t="str">
            <v>Burkina Faso</v>
          </cell>
        </row>
        <row r="7409">
          <cell r="B7409" t="e">
            <v>#VALUE!</v>
          </cell>
          <cell r="C7409" t="str">
            <v>Burkina Faso</v>
          </cell>
        </row>
        <row r="7410">
          <cell r="B7410" t="e">
            <v>#VALUE!</v>
          </cell>
          <cell r="C7410" t="str">
            <v>Burkina Faso</v>
          </cell>
        </row>
        <row r="7411">
          <cell r="B7411" t="e">
            <v>#VALUE!</v>
          </cell>
          <cell r="C7411" t="str">
            <v>Burkina Faso</v>
          </cell>
        </row>
        <row r="7412">
          <cell r="B7412" t="e">
            <v>#VALUE!</v>
          </cell>
          <cell r="C7412" t="str">
            <v>Burkina Faso</v>
          </cell>
        </row>
        <row r="7413">
          <cell r="B7413" t="e">
            <v>#VALUE!</v>
          </cell>
          <cell r="C7413" t="str">
            <v>Burkina Faso</v>
          </cell>
        </row>
        <row r="7414">
          <cell r="B7414" t="e">
            <v>#VALUE!</v>
          </cell>
          <cell r="C7414" t="str">
            <v>Burkina Faso</v>
          </cell>
        </row>
        <row r="7415">
          <cell r="B7415" t="e">
            <v>#VALUE!</v>
          </cell>
          <cell r="C7415" t="str">
            <v>Burkina Faso</v>
          </cell>
        </row>
        <row r="7416">
          <cell r="B7416" t="str">
            <v>..</v>
          </cell>
          <cell r="C7416" t="str">
            <v>Burkina Faso</v>
          </cell>
        </row>
        <row r="7417">
          <cell r="B7417" t="e">
            <v>#VALUE!</v>
          </cell>
          <cell r="C7417" t="str">
            <v>Burkina Faso</v>
          </cell>
        </row>
        <row r="7418">
          <cell r="B7418" t="e">
            <v>#VALUE!</v>
          </cell>
          <cell r="C7418" t="str">
            <v>Burkina Faso</v>
          </cell>
        </row>
        <row r="7419">
          <cell r="B7419" t="e">
            <v>#VALUE!</v>
          </cell>
          <cell r="C7419" t="str">
            <v>Burkina Faso</v>
          </cell>
        </row>
        <row r="7420">
          <cell r="B7420" t="e">
            <v>#VALUE!</v>
          </cell>
          <cell r="C7420" t="str">
            <v>Burkina Faso</v>
          </cell>
        </row>
        <row r="7421">
          <cell r="B7421" t="e">
            <v>#VALUE!</v>
          </cell>
          <cell r="C7421" t="str">
            <v>Burkina Faso</v>
          </cell>
        </row>
        <row r="7422">
          <cell r="B7422" t="e">
            <v>#VALUE!</v>
          </cell>
          <cell r="C7422" t="str">
            <v>Burkina Faso</v>
          </cell>
        </row>
        <row r="7423">
          <cell r="B7423" t="e">
            <v>#VALUE!</v>
          </cell>
          <cell r="C7423" t="str">
            <v>Burkina Faso</v>
          </cell>
        </row>
        <row r="7424">
          <cell r="B7424" t="e">
            <v>#VALUE!</v>
          </cell>
          <cell r="C7424" t="str">
            <v>Burkina Faso</v>
          </cell>
        </row>
        <row r="7425">
          <cell r="B7425" t="e">
            <v>#VALUE!</v>
          </cell>
          <cell r="C7425" t="str">
            <v>Burkina Faso</v>
          </cell>
        </row>
        <row r="7426">
          <cell r="B7426" t="str">
            <v>..</v>
          </cell>
          <cell r="C7426" t="str">
            <v>Burkina Faso</v>
          </cell>
        </row>
        <row r="7427">
          <cell r="B7427" t="e">
            <v>#VALUE!</v>
          </cell>
          <cell r="C7427" t="str">
            <v>Burkina Faso</v>
          </cell>
        </row>
        <row r="7428">
          <cell r="B7428" t="e">
            <v>#VALUE!</v>
          </cell>
          <cell r="C7428" t="str">
            <v>Burkina Faso</v>
          </cell>
        </row>
        <row r="7429">
          <cell r="B7429" t="e">
            <v>#VALUE!</v>
          </cell>
          <cell r="C7429" t="str">
            <v>Burkina Faso</v>
          </cell>
        </row>
        <row r="7430">
          <cell r="B7430" t="e">
            <v>#VALUE!</v>
          </cell>
          <cell r="C7430" t="str">
            <v>Burkina Faso</v>
          </cell>
        </row>
        <row r="7431">
          <cell r="B7431">
            <v>0.30183148093693224</v>
          </cell>
          <cell r="C7431" t="str">
            <v>Burkina Faso</v>
          </cell>
        </row>
        <row r="7432">
          <cell r="B7432">
            <v>0.30779950425548758</v>
          </cell>
          <cell r="C7432" t="str">
            <v>Burkina Faso</v>
          </cell>
        </row>
        <row r="7433">
          <cell r="B7433">
            <v>0.31376752757404291</v>
          </cell>
          <cell r="C7433" t="str">
            <v>Burkina Faso</v>
          </cell>
        </row>
        <row r="7434">
          <cell r="B7434">
            <v>0.31973555089259825</v>
          </cell>
          <cell r="C7434" t="str">
            <v>Burkina Faso</v>
          </cell>
        </row>
        <row r="7435">
          <cell r="B7435">
            <v>0.32570357421115353</v>
          </cell>
          <cell r="C7435" t="str">
            <v>Burkina Faso</v>
          </cell>
        </row>
        <row r="7436">
          <cell r="B7436" t="e">
            <v>#VALUE!</v>
          </cell>
          <cell r="C7436" t="str">
            <v>Liberia</v>
          </cell>
        </row>
        <row r="7437">
          <cell r="B7437" t="e">
            <v>#VALUE!</v>
          </cell>
          <cell r="C7437" t="str">
            <v>Liberia</v>
          </cell>
        </row>
        <row r="7438">
          <cell r="B7438" t="e">
            <v>#VALUE!</v>
          </cell>
          <cell r="C7438" t="str">
            <v>Liberia</v>
          </cell>
        </row>
        <row r="7439">
          <cell r="B7439" t="e">
            <v>#VALUE!</v>
          </cell>
          <cell r="C7439" t="str">
            <v>Liberia</v>
          </cell>
        </row>
        <row r="7440">
          <cell r="B7440" t="e">
            <v>#VALUE!</v>
          </cell>
          <cell r="C7440" t="str">
            <v>Liberia</v>
          </cell>
        </row>
        <row r="7441">
          <cell r="B7441" t="e">
            <v>#VALUE!</v>
          </cell>
          <cell r="C7441" t="str">
            <v>Liberia</v>
          </cell>
        </row>
        <row r="7442">
          <cell r="B7442" t="e">
            <v>#VALUE!</v>
          </cell>
          <cell r="C7442" t="str">
            <v>Liberia</v>
          </cell>
        </row>
        <row r="7443">
          <cell r="B7443" t="e">
            <v>#VALUE!</v>
          </cell>
          <cell r="C7443" t="str">
            <v>Liberia</v>
          </cell>
        </row>
        <row r="7444">
          <cell r="B7444" t="e">
            <v>#VALUE!</v>
          </cell>
          <cell r="C7444" t="str">
            <v>Liberia</v>
          </cell>
        </row>
        <row r="7445">
          <cell r="B7445" t="e">
            <v>#VALUE!</v>
          </cell>
          <cell r="C7445" t="str">
            <v>Liberia</v>
          </cell>
        </row>
        <row r="7446">
          <cell r="B7446">
            <v>0.33522607050803188</v>
          </cell>
          <cell r="C7446" t="str">
            <v>Liberia</v>
          </cell>
        </row>
        <row r="7447">
          <cell r="B7447" t="e">
            <v>#VALUE!</v>
          </cell>
          <cell r="C7447" t="str">
            <v>Liberia</v>
          </cell>
        </row>
        <row r="7448">
          <cell r="B7448" t="e">
            <v>#VALUE!</v>
          </cell>
          <cell r="C7448" t="str">
            <v>Liberia</v>
          </cell>
        </row>
        <row r="7449">
          <cell r="B7449" t="e">
            <v>#VALUE!</v>
          </cell>
          <cell r="C7449" t="str">
            <v>Liberia</v>
          </cell>
        </row>
        <row r="7450">
          <cell r="B7450" t="e">
            <v>#VALUE!</v>
          </cell>
          <cell r="C7450" t="str">
            <v>Liberia</v>
          </cell>
        </row>
        <row r="7451">
          <cell r="B7451" t="e">
            <v>#VALUE!</v>
          </cell>
          <cell r="C7451" t="str">
            <v>Liberia</v>
          </cell>
        </row>
        <row r="7452">
          <cell r="B7452" t="e">
            <v>#VALUE!</v>
          </cell>
          <cell r="C7452" t="str">
            <v>Liberia</v>
          </cell>
        </row>
        <row r="7453">
          <cell r="B7453" t="e">
            <v>#VALUE!</v>
          </cell>
          <cell r="C7453" t="str">
            <v>Liberia</v>
          </cell>
        </row>
        <row r="7454">
          <cell r="B7454" t="e">
            <v>#VALUE!</v>
          </cell>
          <cell r="C7454" t="str">
            <v>Liberia</v>
          </cell>
        </row>
        <row r="7455">
          <cell r="B7455" t="e">
            <v>#VALUE!</v>
          </cell>
          <cell r="C7455" t="str">
            <v>Liberia</v>
          </cell>
        </row>
        <row r="7456">
          <cell r="B7456" t="str">
            <v>..</v>
          </cell>
          <cell r="C7456" t="str">
            <v>Liberia</v>
          </cell>
        </row>
        <row r="7457">
          <cell r="B7457" t="e">
            <v>#VALUE!</v>
          </cell>
          <cell r="C7457" t="str">
            <v>Liberia</v>
          </cell>
        </row>
        <row r="7458">
          <cell r="B7458" t="e">
            <v>#VALUE!</v>
          </cell>
          <cell r="C7458" t="str">
            <v>Liberia</v>
          </cell>
        </row>
        <row r="7459">
          <cell r="B7459" t="e">
            <v>#VALUE!</v>
          </cell>
          <cell r="C7459" t="str">
            <v>Liberia</v>
          </cell>
        </row>
        <row r="7460">
          <cell r="B7460" t="e">
            <v>#VALUE!</v>
          </cell>
          <cell r="C7460" t="str">
            <v>Liberia</v>
          </cell>
        </row>
        <row r="7461">
          <cell r="B7461" t="e">
            <v>#VALUE!</v>
          </cell>
          <cell r="C7461" t="str">
            <v>Liberia</v>
          </cell>
        </row>
        <row r="7462">
          <cell r="B7462" t="e">
            <v>#VALUE!</v>
          </cell>
          <cell r="C7462" t="str">
            <v>Liberia</v>
          </cell>
        </row>
        <row r="7463">
          <cell r="B7463" t="e">
            <v>#VALUE!</v>
          </cell>
          <cell r="C7463" t="str">
            <v>Liberia</v>
          </cell>
        </row>
        <row r="7464">
          <cell r="B7464" t="e">
            <v>#VALUE!</v>
          </cell>
          <cell r="C7464" t="str">
            <v>Liberia</v>
          </cell>
        </row>
        <row r="7465">
          <cell r="B7465" t="e">
            <v>#VALUE!</v>
          </cell>
          <cell r="C7465" t="str">
            <v>Liberia</v>
          </cell>
        </row>
        <row r="7466">
          <cell r="B7466">
            <v>0.30644379488941287</v>
          </cell>
          <cell r="C7466" t="str">
            <v>Liberia</v>
          </cell>
        </row>
        <row r="7467">
          <cell r="B7467">
            <v>0.30514006191415438</v>
          </cell>
          <cell r="C7467" t="str">
            <v>Liberia</v>
          </cell>
        </row>
        <row r="7468">
          <cell r="B7468">
            <v>0.30383632893889589</v>
          </cell>
          <cell r="C7468" t="str">
            <v>Liberia</v>
          </cell>
        </row>
        <row r="7469">
          <cell r="B7469">
            <v>0.30253259596363741</v>
          </cell>
          <cell r="C7469" t="str">
            <v>Liberia</v>
          </cell>
        </row>
        <row r="7470">
          <cell r="B7470">
            <v>0.30122886298837892</v>
          </cell>
          <cell r="C7470" t="str">
            <v>Liberia</v>
          </cell>
        </row>
        <row r="7471">
          <cell r="B7471">
            <v>0.29992513001312043</v>
          </cell>
          <cell r="C7471" t="str">
            <v>Liberia</v>
          </cell>
        </row>
        <row r="7472">
          <cell r="B7472">
            <v>0.30498301612353262</v>
          </cell>
          <cell r="C7472" t="str">
            <v>Liberia</v>
          </cell>
        </row>
        <row r="7473">
          <cell r="B7473">
            <v>0.31004090223394487</v>
          </cell>
          <cell r="C7473" t="str">
            <v>Liberia</v>
          </cell>
        </row>
        <row r="7474">
          <cell r="B7474">
            <v>0.31509878834435712</v>
          </cell>
          <cell r="C7474" t="str">
            <v>Liberia</v>
          </cell>
        </row>
        <row r="7475">
          <cell r="B7475">
            <v>0.32015667445476931</v>
          </cell>
          <cell r="C7475" t="str">
            <v>Liberia</v>
          </cell>
        </row>
        <row r="7476">
          <cell r="B7476" t="e">
            <v>#VALUE!</v>
          </cell>
          <cell r="C7476" t="str">
            <v>Chad</v>
          </cell>
        </row>
        <row r="7477">
          <cell r="B7477" t="e">
            <v>#VALUE!</v>
          </cell>
          <cell r="C7477" t="str">
            <v>Chad</v>
          </cell>
        </row>
        <row r="7478">
          <cell r="B7478" t="e">
            <v>#VALUE!</v>
          </cell>
          <cell r="C7478" t="str">
            <v>Chad</v>
          </cell>
        </row>
        <row r="7479">
          <cell r="B7479" t="e">
            <v>#VALUE!</v>
          </cell>
          <cell r="C7479" t="str">
            <v>Chad</v>
          </cell>
        </row>
        <row r="7480">
          <cell r="B7480" t="e">
            <v>#VALUE!</v>
          </cell>
          <cell r="C7480" t="str">
            <v>Chad</v>
          </cell>
        </row>
        <row r="7481">
          <cell r="B7481" t="e">
            <v>#VALUE!</v>
          </cell>
          <cell r="C7481" t="str">
            <v>Chad</v>
          </cell>
        </row>
        <row r="7482">
          <cell r="B7482" t="e">
            <v>#VALUE!</v>
          </cell>
          <cell r="C7482" t="str">
            <v>Chad</v>
          </cell>
        </row>
        <row r="7483">
          <cell r="B7483" t="e">
            <v>#VALUE!</v>
          </cell>
          <cell r="C7483" t="str">
            <v>Chad</v>
          </cell>
        </row>
        <row r="7484">
          <cell r="B7484" t="e">
            <v>#VALUE!</v>
          </cell>
          <cell r="C7484" t="str">
            <v>Chad</v>
          </cell>
        </row>
        <row r="7485">
          <cell r="B7485" t="e">
            <v>#VALUE!</v>
          </cell>
          <cell r="C7485" t="str">
            <v>Chad</v>
          </cell>
        </row>
        <row r="7486">
          <cell r="B7486" t="str">
            <v>..</v>
          </cell>
          <cell r="C7486" t="str">
            <v>Chad</v>
          </cell>
        </row>
        <row r="7487">
          <cell r="B7487" t="e">
            <v>#VALUE!</v>
          </cell>
          <cell r="C7487" t="str">
            <v>Chad</v>
          </cell>
        </row>
        <row r="7488">
          <cell r="B7488" t="e">
            <v>#VALUE!</v>
          </cell>
          <cell r="C7488" t="str">
            <v>Chad</v>
          </cell>
        </row>
        <row r="7489">
          <cell r="B7489" t="e">
            <v>#VALUE!</v>
          </cell>
          <cell r="C7489" t="str">
            <v>Chad</v>
          </cell>
        </row>
        <row r="7490">
          <cell r="B7490" t="e">
            <v>#VALUE!</v>
          </cell>
          <cell r="C7490" t="str">
            <v>Chad</v>
          </cell>
        </row>
        <row r="7491">
          <cell r="B7491" t="e">
            <v>#VALUE!</v>
          </cell>
          <cell r="C7491" t="str">
            <v>Chad</v>
          </cell>
        </row>
        <row r="7492">
          <cell r="B7492" t="e">
            <v>#VALUE!</v>
          </cell>
          <cell r="C7492" t="str">
            <v>Chad</v>
          </cell>
        </row>
        <row r="7493">
          <cell r="B7493" t="e">
            <v>#VALUE!</v>
          </cell>
          <cell r="C7493" t="str">
            <v>Chad</v>
          </cell>
        </row>
        <row r="7494">
          <cell r="B7494" t="e">
            <v>#VALUE!</v>
          </cell>
          <cell r="C7494" t="str">
            <v>Chad</v>
          </cell>
        </row>
        <row r="7495">
          <cell r="B7495" t="e">
            <v>#VALUE!</v>
          </cell>
          <cell r="C7495" t="str">
            <v>Chad</v>
          </cell>
        </row>
        <row r="7496">
          <cell r="B7496" t="str">
            <v>..</v>
          </cell>
          <cell r="C7496" t="str">
            <v>Chad</v>
          </cell>
        </row>
        <row r="7497">
          <cell r="B7497" t="e">
            <v>#VALUE!</v>
          </cell>
          <cell r="C7497" t="str">
            <v>Chad</v>
          </cell>
        </row>
        <row r="7498">
          <cell r="B7498" t="e">
            <v>#VALUE!</v>
          </cell>
          <cell r="C7498" t="str">
            <v>Chad</v>
          </cell>
        </row>
        <row r="7499">
          <cell r="B7499" t="e">
            <v>#VALUE!</v>
          </cell>
          <cell r="C7499" t="str">
            <v>Chad</v>
          </cell>
        </row>
        <row r="7500">
          <cell r="B7500" t="e">
            <v>#VALUE!</v>
          </cell>
          <cell r="C7500" t="str">
            <v>Chad</v>
          </cell>
        </row>
        <row r="7501">
          <cell r="B7501" t="e">
            <v>#VALUE!</v>
          </cell>
          <cell r="C7501" t="str">
            <v>Chad</v>
          </cell>
        </row>
        <row r="7502">
          <cell r="B7502" t="e">
            <v>#VALUE!</v>
          </cell>
          <cell r="C7502" t="str">
            <v>Chad</v>
          </cell>
        </row>
        <row r="7503">
          <cell r="B7503" t="e">
            <v>#VALUE!</v>
          </cell>
          <cell r="C7503" t="str">
            <v>Chad</v>
          </cell>
        </row>
        <row r="7504">
          <cell r="B7504" t="e">
            <v>#VALUE!</v>
          </cell>
          <cell r="C7504" t="str">
            <v>Chad</v>
          </cell>
        </row>
        <row r="7505">
          <cell r="B7505" t="e">
            <v>#VALUE!</v>
          </cell>
          <cell r="C7505" t="str">
            <v>Chad</v>
          </cell>
        </row>
        <row r="7506">
          <cell r="B7506">
            <v>0.28553536739034657</v>
          </cell>
          <cell r="C7506" t="str">
            <v>Chad</v>
          </cell>
        </row>
        <row r="7507">
          <cell r="B7507">
            <v>0.29074951944955812</v>
          </cell>
          <cell r="C7507" t="str">
            <v>Chad</v>
          </cell>
        </row>
        <row r="7508">
          <cell r="B7508">
            <v>0.29596367150876968</v>
          </cell>
          <cell r="C7508" t="str">
            <v>Chad</v>
          </cell>
        </row>
        <row r="7509">
          <cell r="B7509">
            <v>0.30117782356798123</v>
          </cell>
          <cell r="C7509" t="str">
            <v>Chad</v>
          </cell>
        </row>
        <row r="7510">
          <cell r="B7510">
            <v>0.30639197562719278</v>
          </cell>
          <cell r="C7510" t="str">
            <v>Chad</v>
          </cell>
        </row>
        <row r="7511">
          <cell r="B7511">
            <v>0.31160612768640439</v>
          </cell>
          <cell r="C7511" t="str">
            <v>Chad</v>
          </cell>
        </row>
        <row r="7512">
          <cell r="B7512">
            <v>0.31456496690990782</v>
          </cell>
          <cell r="C7512" t="str">
            <v>Chad</v>
          </cell>
        </row>
        <row r="7513">
          <cell r="B7513">
            <v>0.31752380613341125</v>
          </cell>
          <cell r="C7513" t="str">
            <v>Chad</v>
          </cell>
        </row>
        <row r="7514">
          <cell r="B7514">
            <v>0.32048264535691467</v>
          </cell>
          <cell r="C7514" t="str">
            <v>Chad</v>
          </cell>
        </row>
        <row r="7515">
          <cell r="B7515">
            <v>0.32344148458041805</v>
          </cell>
          <cell r="C7515" t="str">
            <v>Chad</v>
          </cell>
        </row>
        <row r="7516">
          <cell r="B7516" t="e">
            <v>#VALUE!</v>
          </cell>
          <cell r="C7516" t="str">
            <v>Mozambique</v>
          </cell>
        </row>
        <row r="7517">
          <cell r="B7517" t="e">
            <v>#VALUE!</v>
          </cell>
          <cell r="C7517" t="str">
            <v>Mozambique</v>
          </cell>
        </row>
        <row r="7518">
          <cell r="B7518" t="e">
            <v>#VALUE!</v>
          </cell>
          <cell r="C7518" t="str">
            <v>Mozambique</v>
          </cell>
        </row>
        <row r="7519">
          <cell r="B7519" t="e">
            <v>#VALUE!</v>
          </cell>
          <cell r="C7519" t="str">
            <v>Mozambique</v>
          </cell>
        </row>
        <row r="7520">
          <cell r="B7520" t="e">
            <v>#VALUE!</v>
          </cell>
          <cell r="C7520" t="str">
            <v>Mozambique</v>
          </cell>
        </row>
        <row r="7521">
          <cell r="B7521" t="e">
            <v>#VALUE!</v>
          </cell>
          <cell r="C7521" t="str">
            <v>Mozambique</v>
          </cell>
        </row>
        <row r="7522">
          <cell r="B7522" t="e">
            <v>#VALUE!</v>
          </cell>
          <cell r="C7522" t="str">
            <v>Mozambique</v>
          </cell>
        </row>
        <row r="7523">
          <cell r="B7523" t="e">
            <v>#VALUE!</v>
          </cell>
          <cell r="C7523" t="str">
            <v>Mozambique</v>
          </cell>
        </row>
        <row r="7524">
          <cell r="B7524" t="e">
            <v>#VALUE!</v>
          </cell>
          <cell r="C7524" t="str">
            <v>Mozambique</v>
          </cell>
        </row>
        <row r="7525">
          <cell r="B7525" t="e">
            <v>#VALUE!</v>
          </cell>
          <cell r="C7525" t="str">
            <v>Mozambique</v>
          </cell>
        </row>
        <row r="7526">
          <cell r="B7526" t="str">
            <v>..</v>
          </cell>
          <cell r="C7526" t="str">
            <v>Mozambique</v>
          </cell>
        </row>
        <row r="7527">
          <cell r="B7527" t="e">
            <v>#VALUE!</v>
          </cell>
          <cell r="C7527" t="str">
            <v>Mozambique</v>
          </cell>
        </row>
        <row r="7528">
          <cell r="B7528" t="e">
            <v>#VALUE!</v>
          </cell>
          <cell r="C7528" t="str">
            <v>Mozambique</v>
          </cell>
        </row>
        <row r="7529">
          <cell r="B7529" t="e">
            <v>#VALUE!</v>
          </cell>
          <cell r="C7529" t="str">
            <v>Mozambique</v>
          </cell>
        </row>
        <row r="7530">
          <cell r="B7530" t="e">
            <v>#VALUE!</v>
          </cell>
          <cell r="C7530" t="str">
            <v>Mozambique</v>
          </cell>
        </row>
        <row r="7531">
          <cell r="B7531" t="e">
            <v>#VALUE!</v>
          </cell>
          <cell r="C7531" t="str">
            <v>Mozambique</v>
          </cell>
        </row>
        <row r="7532">
          <cell r="B7532" t="e">
            <v>#VALUE!</v>
          </cell>
          <cell r="C7532" t="str">
            <v>Mozambique</v>
          </cell>
        </row>
        <row r="7533">
          <cell r="B7533" t="e">
            <v>#VALUE!</v>
          </cell>
          <cell r="C7533" t="str">
            <v>Mozambique</v>
          </cell>
        </row>
        <row r="7534">
          <cell r="B7534" t="e">
            <v>#VALUE!</v>
          </cell>
          <cell r="C7534" t="str">
            <v>Mozambique</v>
          </cell>
        </row>
        <row r="7535">
          <cell r="B7535" t="e">
            <v>#VALUE!</v>
          </cell>
          <cell r="C7535" t="str">
            <v>Mozambique</v>
          </cell>
        </row>
        <row r="7536">
          <cell r="B7536">
            <v>0.20030113014522133</v>
          </cell>
          <cell r="C7536" t="str">
            <v>Mozambique</v>
          </cell>
        </row>
        <row r="7537">
          <cell r="B7537">
            <v>0.20480048681460258</v>
          </cell>
          <cell r="C7537" t="str">
            <v>Mozambique</v>
          </cell>
        </row>
        <row r="7538">
          <cell r="B7538">
            <v>0.20929984348398384</v>
          </cell>
          <cell r="C7538" t="str">
            <v>Mozambique</v>
          </cell>
        </row>
        <row r="7539">
          <cell r="B7539">
            <v>0.21379920015336509</v>
          </cell>
          <cell r="C7539" t="str">
            <v>Mozambique</v>
          </cell>
        </row>
        <row r="7540">
          <cell r="B7540">
            <v>0.21829855682274635</v>
          </cell>
          <cell r="C7540" t="str">
            <v>Mozambique</v>
          </cell>
        </row>
        <row r="7541">
          <cell r="B7541">
            <v>0.2227979134921276</v>
          </cell>
          <cell r="C7541" t="str">
            <v>Mozambique</v>
          </cell>
        </row>
        <row r="7542">
          <cell r="B7542">
            <v>0.22729727016150886</v>
          </cell>
          <cell r="C7542" t="str">
            <v>Mozambique</v>
          </cell>
        </row>
        <row r="7543">
          <cell r="B7543">
            <v>0.23179662683089011</v>
          </cell>
          <cell r="C7543" t="str">
            <v>Mozambique</v>
          </cell>
        </row>
        <row r="7544">
          <cell r="B7544">
            <v>0.23629598350027137</v>
          </cell>
          <cell r="C7544" t="str">
            <v>Mozambique</v>
          </cell>
        </row>
        <row r="7545">
          <cell r="B7545">
            <v>0.24079534016965262</v>
          </cell>
          <cell r="C7545" t="str">
            <v>Mozambique</v>
          </cell>
        </row>
        <row r="7546">
          <cell r="B7546">
            <v>0.24529469683903399</v>
          </cell>
          <cell r="C7546" t="str">
            <v>Mozambique</v>
          </cell>
        </row>
        <row r="7547">
          <cell r="B7547">
            <v>0.25318208359712258</v>
          </cell>
          <cell r="C7547" t="str">
            <v>Mozambique</v>
          </cell>
        </row>
        <row r="7548">
          <cell r="B7548">
            <v>0.26106947035521116</v>
          </cell>
          <cell r="C7548" t="str">
            <v>Mozambique</v>
          </cell>
        </row>
        <row r="7549">
          <cell r="B7549">
            <v>0.26895685711329975</v>
          </cell>
          <cell r="C7549" t="str">
            <v>Mozambique</v>
          </cell>
        </row>
        <row r="7550">
          <cell r="B7550">
            <v>0.27684424387138834</v>
          </cell>
          <cell r="C7550" t="str">
            <v>Mozambique</v>
          </cell>
        </row>
        <row r="7551">
          <cell r="B7551">
            <v>0.28473163062947693</v>
          </cell>
          <cell r="C7551" t="str">
            <v>Mozambique</v>
          </cell>
        </row>
        <row r="7552">
          <cell r="B7552">
            <v>0.29161586742221124</v>
          </cell>
          <cell r="C7552" t="str">
            <v>Mozambique</v>
          </cell>
        </row>
        <row r="7553">
          <cell r="B7553">
            <v>0.29850010421494555</v>
          </cell>
          <cell r="C7553" t="str">
            <v>Mozambique</v>
          </cell>
        </row>
        <row r="7554">
          <cell r="B7554">
            <v>0.30538434100767986</v>
          </cell>
          <cell r="C7554" t="str">
            <v>Mozambique</v>
          </cell>
        </row>
        <row r="7555">
          <cell r="B7555">
            <v>0.31226857780041423</v>
          </cell>
          <cell r="C7555" t="str">
            <v>Mozambique</v>
          </cell>
        </row>
        <row r="7556">
          <cell r="B7556">
            <v>0.14995841974999813</v>
          </cell>
          <cell r="C7556" t="str">
            <v>Burundi</v>
          </cell>
        </row>
        <row r="7557">
          <cell r="B7557">
            <v>0.15496419227600278</v>
          </cell>
          <cell r="C7557" t="str">
            <v>Burundi</v>
          </cell>
        </row>
        <row r="7558">
          <cell r="B7558">
            <v>-9.7114134564782724</v>
          </cell>
          <cell r="C7558" t="str">
            <v>Burundi</v>
          </cell>
        </row>
        <row r="7559">
          <cell r="B7559">
            <v>0.1649757373280103</v>
          </cell>
          <cell r="C7559" t="str">
            <v>Burundi</v>
          </cell>
        </row>
        <row r="7560">
          <cell r="B7560">
            <v>0.16998150985401494</v>
          </cell>
          <cell r="C7560" t="str">
            <v>Burundi</v>
          </cell>
        </row>
        <row r="7561">
          <cell r="B7561">
            <v>-9.7114134564782724</v>
          </cell>
          <cell r="C7561" t="str">
            <v>Burundi</v>
          </cell>
        </row>
        <row r="7562">
          <cell r="B7562">
            <v>0.17999305490602246</v>
          </cell>
          <cell r="C7562" t="str">
            <v>Burundi</v>
          </cell>
        </row>
        <row r="7563">
          <cell r="B7563">
            <v>0.18499882743202711</v>
          </cell>
          <cell r="C7563" t="str">
            <v>Burundi</v>
          </cell>
        </row>
        <row r="7564">
          <cell r="B7564">
            <v>0.19000459995803176</v>
          </cell>
          <cell r="C7564" t="str">
            <v>Burundi</v>
          </cell>
        </row>
        <row r="7565">
          <cell r="B7565">
            <v>0.19501037248403463</v>
          </cell>
          <cell r="C7565" t="str">
            <v>Burundi</v>
          </cell>
        </row>
        <row r="7566">
          <cell r="B7566">
            <v>0.20001614501003917</v>
          </cell>
          <cell r="C7566" t="str">
            <v>Burundi</v>
          </cell>
        </row>
        <row r="7567">
          <cell r="B7567">
            <v>0.20502191753604337</v>
          </cell>
          <cell r="C7567" t="str">
            <v>Burundi</v>
          </cell>
        </row>
        <row r="7568">
          <cell r="B7568">
            <v>0.21002769006204758</v>
          </cell>
          <cell r="C7568" t="str">
            <v>Burundi</v>
          </cell>
        </row>
        <row r="7569">
          <cell r="B7569">
            <v>0.21503346258805178</v>
          </cell>
          <cell r="C7569" t="str">
            <v>Burundi</v>
          </cell>
        </row>
        <row r="7570">
          <cell r="B7570">
            <v>0.22003923511405599</v>
          </cell>
          <cell r="C7570" t="str">
            <v>Burundi</v>
          </cell>
        </row>
        <row r="7571">
          <cell r="B7571">
            <v>0.22504500764006019</v>
          </cell>
          <cell r="C7571" t="str">
            <v>Burundi</v>
          </cell>
        </row>
        <row r="7572">
          <cell r="B7572">
            <v>0.23005078016606439</v>
          </cell>
          <cell r="C7572" t="str">
            <v>Burundi</v>
          </cell>
        </row>
        <row r="7573">
          <cell r="B7573">
            <v>0.2350565526920686</v>
          </cell>
          <cell r="C7573" t="str">
            <v>Burundi</v>
          </cell>
        </row>
        <row r="7574">
          <cell r="B7574">
            <v>0.2400623252180728</v>
          </cell>
          <cell r="C7574" t="str">
            <v>Burundi</v>
          </cell>
        </row>
        <row r="7575">
          <cell r="B7575">
            <v>0.24506809774407701</v>
          </cell>
          <cell r="C7575" t="str">
            <v>Burundi</v>
          </cell>
        </row>
        <row r="7576">
          <cell r="B7576">
            <v>0.2500738702700811</v>
          </cell>
          <cell r="C7576" t="str">
            <v>Burundi</v>
          </cell>
        </row>
        <row r="7577">
          <cell r="B7577">
            <v>0.24959882978068162</v>
          </cell>
          <cell r="C7577" t="str">
            <v>Burundi</v>
          </cell>
        </row>
        <row r="7578">
          <cell r="B7578">
            <v>0.24912378929128215</v>
          </cell>
          <cell r="C7578" t="str">
            <v>Burundi</v>
          </cell>
        </row>
        <row r="7579">
          <cell r="B7579">
            <v>0.24864874880188267</v>
          </cell>
          <cell r="C7579" t="str">
            <v>Burundi</v>
          </cell>
        </row>
        <row r="7580">
          <cell r="B7580">
            <v>0.2481737083124832</v>
          </cell>
          <cell r="C7580" t="str">
            <v>Burundi</v>
          </cell>
        </row>
        <row r="7581">
          <cell r="B7581">
            <v>0.24769866782308372</v>
          </cell>
          <cell r="C7581" t="str">
            <v>Burundi</v>
          </cell>
        </row>
        <row r="7582">
          <cell r="B7582">
            <v>0.24722362733368425</v>
          </cell>
          <cell r="C7582" t="str">
            <v>Burundi</v>
          </cell>
        </row>
        <row r="7583">
          <cell r="B7583">
            <v>0.24674858684428477</v>
          </cell>
          <cell r="C7583" t="str">
            <v>Burundi</v>
          </cell>
        </row>
        <row r="7584">
          <cell r="B7584">
            <v>0.2462735463548853</v>
          </cell>
          <cell r="C7584" t="str">
            <v>Burundi</v>
          </cell>
        </row>
        <row r="7585">
          <cell r="B7585">
            <v>0.24579850586548582</v>
          </cell>
          <cell r="C7585" t="str">
            <v>Burundi</v>
          </cell>
        </row>
        <row r="7586">
          <cell r="B7586">
            <v>0.24532346537608646</v>
          </cell>
          <cell r="C7586" t="str">
            <v>Burundi</v>
          </cell>
        </row>
        <row r="7587">
          <cell r="B7587">
            <v>0.24971165255383143</v>
          </cell>
          <cell r="C7587" t="str">
            <v>Burundi</v>
          </cell>
        </row>
        <row r="7588">
          <cell r="B7588">
            <v>0.2540998397315764</v>
          </cell>
          <cell r="C7588" t="str">
            <v>Burundi</v>
          </cell>
        </row>
        <row r="7589">
          <cell r="B7589">
            <v>0.25848802690932138</v>
          </cell>
          <cell r="C7589" t="str">
            <v>Burundi</v>
          </cell>
        </row>
        <row r="7590">
          <cell r="B7590">
            <v>0.26287621408706635</v>
          </cell>
          <cell r="C7590" t="str">
            <v>Burundi</v>
          </cell>
        </row>
        <row r="7591">
          <cell r="B7591">
            <v>0.26726440126481138</v>
          </cell>
          <cell r="C7591" t="str">
            <v>Burundi</v>
          </cell>
        </row>
        <row r="7592">
          <cell r="B7592">
            <v>0.27743627164028639</v>
          </cell>
          <cell r="C7592" t="str">
            <v>Burundi</v>
          </cell>
        </row>
        <row r="7593">
          <cell r="B7593">
            <v>0.28760814201576146</v>
          </cell>
          <cell r="C7593" t="str">
            <v>Burundi</v>
          </cell>
        </row>
        <row r="7594">
          <cell r="B7594">
            <v>0.29778001239123653</v>
          </cell>
          <cell r="C7594" t="str">
            <v>Burundi</v>
          </cell>
        </row>
        <row r="7595">
          <cell r="B7595">
            <v>0.30795188276671154</v>
          </cell>
          <cell r="C7595" t="str">
            <v>Burundi</v>
          </cell>
        </row>
        <row r="7596">
          <cell r="B7596">
            <v>0.16043371453018862</v>
          </cell>
          <cell r="C7596" t="str">
            <v>Niger</v>
          </cell>
        </row>
        <row r="7597">
          <cell r="B7597">
            <v>0.16206723044502214</v>
          </cell>
          <cell r="C7597" t="str">
            <v>Niger</v>
          </cell>
        </row>
        <row r="7598">
          <cell r="B7598">
            <v>-3.0575926376919509</v>
          </cell>
          <cell r="C7598" t="str">
            <v>Niger</v>
          </cell>
        </row>
        <row r="7599">
          <cell r="B7599">
            <v>0.16533426227468917</v>
          </cell>
          <cell r="C7599" t="str">
            <v>Niger</v>
          </cell>
        </row>
        <row r="7600">
          <cell r="B7600">
            <v>0.16696777818952313</v>
          </cell>
          <cell r="C7600" t="str">
            <v>Niger</v>
          </cell>
        </row>
        <row r="7601">
          <cell r="B7601">
            <v>-3.0575926376919509</v>
          </cell>
          <cell r="C7601" t="str">
            <v>Niger</v>
          </cell>
        </row>
        <row r="7602">
          <cell r="B7602">
            <v>0.17023481001919016</v>
          </cell>
          <cell r="C7602" t="str">
            <v>Niger</v>
          </cell>
        </row>
        <row r="7603">
          <cell r="B7603">
            <v>0.17186832593402368</v>
          </cell>
          <cell r="C7603" t="str">
            <v>Niger</v>
          </cell>
        </row>
        <row r="7604">
          <cell r="B7604">
            <v>0.1735018418488572</v>
          </cell>
          <cell r="C7604" t="str">
            <v>Niger</v>
          </cell>
        </row>
        <row r="7605">
          <cell r="B7605">
            <v>0.17513535776369071</v>
          </cell>
          <cell r="C7605" t="str">
            <v>Niger</v>
          </cell>
        </row>
        <row r="7606">
          <cell r="B7606">
            <v>0.17676887367852426</v>
          </cell>
          <cell r="C7606" t="str">
            <v>Niger</v>
          </cell>
        </row>
        <row r="7607">
          <cell r="B7607">
            <v>0.17840238959335783</v>
          </cell>
          <cell r="C7607" t="str">
            <v>Niger</v>
          </cell>
        </row>
        <row r="7608">
          <cell r="B7608">
            <v>0.1800359055081914</v>
          </cell>
          <cell r="C7608" t="str">
            <v>Niger</v>
          </cell>
        </row>
        <row r="7609">
          <cell r="B7609">
            <v>0.18166942142302497</v>
          </cell>
          <cell r="C7609" t="str">
            <v>Niger</v>
          </cell>
        </row>
        <row r="7610">
          <cell r="B7610">
            <v>0.18330293733785855</v>
          </cell>
          <cell r="C7610" t="str">
            <v>Niger</v>
          </cell>
        </row>
        <row r="7611">
          <cell r="B7611">
            <v>0.18493645325269212</v>
          </cell>
          <cell r="C7611" t="str">
            <v>Niger</v>
          </cell>
        </row>
        <row r="7612">
          <cell r="B7612">
            <v>0.18656996916752569</v>
          </cell>
          <cell r="C7612" t="str">
            <v>Niger</v>
          </cell>
        </row>
        <row r="7613">
          <cell r="B7613">
            <v>0.18820348508235926</v>
          </cell>
          <cell r="C7613" t="str">
            <v>Niger</v>
          </cell>
        </row>
        <row r="7614">
          <cell r="B7614">
            <v>0.18983700099719283</v>
          </cell>
          <cell r="C7614" t="str">
            <v>Niger</v>
          </cell>
        </row>
        <row r="7615">
          <cell r="B7615">
            <v>0.19147051691202641</v>
          </cell>
          <cell r="C7615" t="str">
            <v>Niger</v>
          </cell>
        </row>
        <row r="7616">
          <cell r="B7616">
            <v>0.19310403282686001</v>
          </cell>
          <cell r="C7616" t="str">
            <v>Niger</v>
          </cell>
        </row>
        <row r="7617">
          <cell r="B7617">
            <v>0.19672598003351363</v>
          </cell>
          <cell r="C7617" t="str">
            <v>Niger</v>
          </cell>
        </row>
        <row r="7618">
          <cell r="B7618">
            <v>0.20034792724016726</v>
          </cell>
          <cell r="C7618" t="str">
            <v>Niger</v>
          </cell>
        </row>
        <row r="7619">
          <cell r="B7619">
            <v>0.20396987444682088</v>
          </cell>
          <cell r="C7619" t="str">
            <v>Niger</v>
          </cell>
        </row>
        <row r="7620">
          <cell r="B7620">
            <v>0.20759182165347451</v>
          </cell>
          <cell r="C7620" t="str">
            <v>Niger</v>
          </cell>
        </row>
        <row r="7621">
          <cell r="B7621">
            <v>0.21121376886012813</v>
          </cell>
          <cell r="C7621" t="str">
            <v>Niger</v>
          </cell>
        </row>
        <row r="7622">
          <cell r="B7622">
            <v>0.21483571606678176</v>
          </cell>
          <cell r="C7622" t="str">
            <v>Niger</v>
          </cell>
        </row>
        <row r="7623">
          <cell r="B7623">
            <v>0.21845766327343538</v>
          </cell>
          <cell r="C7623" t="str">
            <v>Niger</v>
          </cell>
        </row>
        <row r="7624">
          <cell r="B7624">
            <v>0.22207961048008901</v>
          </cell>
          <cell r="C7624" t="str">
            <v>Niger</v>
          </cell>
        </row>
        <row r="7625">
          <cell r="B7625">
            <v>0.22570155768674263</v>
          </cell>
          <cell r="C7625" t="str">
            <v>Niger</v>
          </cell>
        </row>
        <row r="7626">
          <cell r="B7626">
            <v>0.2293235048933962</v>
          </cell>
          <cell r="C7626" t="str">
            <v>Niger</v>
          </cell>
        </row>
        <row r="7627">
          <cell r="B7627">
            <v>0.23645954440816214</v>
          </cell>
          <cell r="C7627" t="str">
            <v>Niger</v>
          </cell>
        </row>
        <row r="7628">
          <cell r="B7628">
            <v>0.24359558392292807</v>
          </cell>
          <cell r="C7628" t="str">
            <v>Niger</v>
          </cell>
        </row>
        <row r="7629">
          <cell r="B7629">
            <v>0.25073162343769401</v>
          </cell>
          <cell r="C7629" t="str">
            <v>Niger</v>
          </cell>
        </row>
        <row r="7630">
          <cell r="B7630">
            <v>0.25786766295245994</v>
          </cell>
          <cell r="C7630" t="str">
            <v>Niger</v>
          </cell>
        </row>
        <row r="7631">
          <cell r="B7631">
            <v>0.26500370246722593</v>
          </cell>
          <cell r="C7631" t="str">
            <v>Niger</v>
          </cell>
        </row>
        <row r="7632">
          <cell r="B7632">
            <v>0.27004884065723644</v>
          </cell>
          <cell r="C7632" t="str">
            <v>Niger</v>
          </cell>
        </row>
        <row r="7633">
          <cell r="B7633">
            <v>0.27509397884724696</v>
          </cell>
          <cell r="C7633" t="str">
            <v>Niger</v>
          </cell>
        </row>
        <row r="7634">
          <cell r="B7634">
            <v>0.28013911703725747</v>
          </cell>
          <cell r="C7634" t="str">
            <v>Niger</v>
          </cell>
        </row>
        <row r="7635">
          <cell r="B7635">
            <v>0.28518425522726792</v>
          </cell>
          <cell r="C7635" t="str">
            <v>Niger</v>
          </cell>
        </row>
        <row r="7636">
          <cell r="B7636">
            <v>0.2744089989919376</v>
          </cell>
          <cell r="C7636" t="str">
            <v>Congo (Democratic Republic of the)</v>
          </cell>
        </row>
        <row r="7637">
          <cell r="B7637">
            <v>0.27513911484653608</v>
          </cell>
          <cell r="C7637" t="str">
            <v>Congo (Democratic Republic of the)</v>
          </cell>
        </row>
        <row r="7638">
          <cell r="B7638">
            <v>-1.1639192345670506</v>
          </cell>
          <cell r="C7638" t="str">
            <v>Congo (Democratic Republic of the)</v>
          </cell>
        </row>
        <row r="7639">
          <cell r="B7639">
            <v>0.27659934655573304</v>
          </cell>
          <cell r="C7639" t="str">
            <v>Congo (Democratic Republic of the)</v>
          </cell>
        </row>
        <row r="7640">
          <cell r="B7640">
            <v>0.27732946241033152</v>
          </cell>
          <cell r="C7640" t="str">
            <v>Congo (Democratic Republic of the)</v>
          </cell>
        </row>
        <row r="7641">
          <cell r="B7641">
            <v>-1.1639192345670506</v>
          </cell>
          <cell r="C7641" t="str">
            <v>Congo (Democratic Republic of the)</v>
          </cell>
        </row>
        <row r="7642">
          <cell r="B7642">
            <v>0.27878969411952825</v>
          </cell>
          <cell r="C7642" t="str">
            <v>Congo (Democratic Republic of the)</v>
          </cell>
        </row>
        <row r="7643">
          <cell r="B7643">
            <v>0.27951980997412673</v>
          </cell>
          <cell r="C7643" t="str">
            <v>Congo (Democratic Republic of the)</v>
          </cell>
        </row>
        <row r="7644">
          <cell r="B7644">
            <v>0.28024992582872521</v>
          </cell>
          <cell r="C7644" t="str">
            <v>Congo (Democratic Republic of the)</v>
          </cell>
        </row>
        <row r="7645">
          <cell r="B7645">
            <v>0.28098004168332369</v>
          </cell>
          <cell r="C7645" t="str">
            <v>Congo (Democratic Republic of the)</v>
          </cell>
        </row>
        <row r="7646">
          <cell r="B7646">
            <v>0.28171015753792217</v>
          </cell>
          <cell r="C7646" t="str">
            <v>Congo (Democratic Republic of the)</v>
          </cell>
        </row>
        <row r="7647">
          <cell r="B7647">
            <v>0.28244027339252065</v>
          </cell>
          <cell r="C7647" t="str">
            <v>Congo (Democratic Republic of the)</v>
          </cell>
        </row>
        <row r="7648">
          <cell r="B7648">
            <v>0.28317038924711913</v>
          </cell>
          <cell r="C7648" t="str">
            <v>Congo (Democratic Republic of the)</v>
          </cell>
        </row>
        <row r="7649">
          <cell r="B7649">
            <v>0.2839005051017176</v>
          </cell>
          <cell r="C7649" t="str">
            <v>Congo (Democratic Republic of the)</v>
          </cell>
        </row>
        <row r="7650">
          <cell r="B7650">
            <v>0.28463062095631608</v>
          </cell>
          <cell r="C7650" t="str">
            <v>Congo (Democratic Republic of the)</v>
          </cell>
        </row>
        <row r="7651">
          <cell r="B7651">
            <v>0.28536073681091456</v>
          </cell>
          <cell r="C7651" t="str">
            <v>Congo (Democratic Republic of the)</v>
          </cell>
        </row>
        <row r="7652">
          <cell r="B7652">
            <v>0.28609085266551304</v>
          </cell>
          <cell r="C7652" t="str">
            <v>Congo (Democratic Republic of the)</v>
          </cell>
        </row>
        <row r="7653">
          <cell r="B7653">
            <v>0.28682096852011152</v>
          </cell>
          <cell r="C7653" t="str">
            <v>Congo (Democratic Republic of the)</v>
          </cell>
        </row>
        <row r="7654">
          <cell r="B7654">
            <v>0.28755108437471</v>
          </cell>
          <cell r="C7654" t="str">
            <v>Congo (Democratic Republic of the)</v>
          </cell>
        </row>
        <row r="7655">
          <cell r="B7655">
            <v>0.28828120022930848</v>
          </cell>
          <cell r="C7655" t="str">
            <v>Congo (Democratic Republic of the)</v>
          </cell>
        </row>
        <row r="7656">
          <cell r="B7656">
            <v>0.28901131608390679</v>
          </cell>
          <cell r="C7656" t="str">
            <v>Congo (Democratic Republic of the)</v>
          </cell>
        </row>
        <row r="7657">
          <cell r="B7657">
            <v>0.28253845693076085</v>
          </cell>
          <cell r="C7657" t="str">
            <v>Congo (Democratic Republic of the)</v>
          </cell>
        </row>
        <row r="7658">
          <cell r="B7658">
            <v>0.27606559777761491</v>
          </cell>
          <cell r="C7658" t="str">
            <v>Congo (Democratic Republic of the)</v>
          </cell>
        </row>
        <row r="7659">
          <cell r="B7659">
            <v>0.26959273862446897</v>
          </cell>
          <cell r="C7659" t="str">
            <v>Congo (Democratic Republic of the)</v>
          </cell>
        </row>
        <row r="7660">
          <cell r="B7660">
            <v>0.26311987947132304</v>
          </cell>
          <cell r="C7660" t="str">
            <v>Congo (Democratic Republic of the)</v>
          </cell>
        </row>
        <row r="7661">
          <cell r="B7661">
            <v>0.2566470203181771</v>
          </cell>
          <cell r="C7661" t="str">
            <v>Congo (Democratic Republic of the)</v>
          </cell>
        </row>
        <row r="7662">
          <cell r="B7662">
            <v>0.25017416116503116</v>
          </cell>
          <cell r="C7662" t="str">
            <v>Congo (Democratic Republic of the)</v>
          </cell>
        </row>
        <row r="7663">
          <cell r="B7663">
            <v>0.24370130201188522</v>
          </cell>
          <cell r="C7663" t="str">
            <v>Congo (Democratic Republic of the)</v>
          </cell>
        </row>
        <row r="7664">
          <cell r="B7664">
            <v>0.23722844285873929</v>
          </cell>
          <cell r="C7664" t="str">
            <v>Congo (Democratic Republic of the)</v>
          </cell>
        </row>
        <row r="7665">
          <cell r="B7665">
            <v>0.23075558370559335</v>
          </cell>
          <cell r="C7665" t="str">
            <v>Congo (Democratic Republic of the)</v>
          </cell>
        </row>
        <row r="7666">
          <cell r="B7666">
            <v>0.22428272455244741</v>
          </cell>
          <cell r="C7666" t="str">
            <v>Congo (Democratic Republic of the)</v>
          </cell>
        </row>
        <row r="7667">
          <cell r="B7667">
            <v>0.23146867659749115</v>
          </cell>
          <cell r="C7667" t="str">
            <v>Congo (Democratic Republic of the)</v>
          </cell>
        </row>
        <row r="7668">
          <cell r="B7668">
            <v>0.23865462864253489</v>
          </cell>
          <cell r="C7668" t="str">
            <v>Congo (Democratic Republic of the)</v>
          </cell>
        </row>
        <row r="7669">
          <cell r="B7669">
            <v>0.24584058068757864</v>
          </cell>
          <cell r="C7669" t="str">
            <v>Congo (Democratic Republic of the)</v>
          </cell>
        </row>
        <row r="7670">
          <cell r="B7670">
            <v>0.25302653273262238</v>
          </cell>
          <cell r="C7670" t="str">
            <v>Congo (Democratic Republic of the)</v>
          </cell>
        </row>
        <row r="7671">
          <cell r="B7671">
            <v>0.26021248477766612</v>
          </cell>
          <cell r="C7671" t="str">
            <v>Congo (Democratic Republic of the)</v>
          </cell>
        </row>
        <row r="7672">
          <cell r="B7672">
            <v>0.26446368193392561</v>
          </cell>
          <cell r="C7672" t="str">
            <v>Congo (Democratic Republic of the)</v>
          </cell>
        </row>
        <row r="7673">
          <cell r="B7673">
            <v>0.2687148790901851</v>
          </cell>
          <cell r="C7673" t="str">
            <v>Congo (Democratic Republic of the)</v>
          </cell>
        </row>
        <row r="7674">
          <cell r="B7674">
            <v>0.27296607624644459</v>
          </cell>
          <cell r="C7674" t="str">
            <v>Congo (Democratic Republic of the)</v>
          </cell>
        </row>
        <row r="7675">
          <cell r="B7675">
            <v>0.27721727340270402</v>
          </cell>
          <cell r="C7675" t="str">
            <v>Congo (Democratic Republic of the)</v>
          </cell>
        </row>
        <row r="7676">
          <cell r="B7676">
            <v>0</v>
          </cell>
          <cell r="C7676">
            <v>0</v>
          </cell>
        </row>
      </sheetData>
      <sheetData sheetId="2" refreshError="1"/>
      <sheetData sheetId="3" refreshError="1"/>
      <sheetData sheetId="4" refreshError="1"/>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summary"/>
      <sheetName val="000 - world - 1961"/>
    </sheetNames>
    <sheetDataSet>
      <sheetData sheetId="0" refreshError="1"/>
      <sheetData sheetId="1">
        <row r="7">
          <cell r="A7" t="str">
            <v>National Footprint and Biocapacity Accounts</v>
          </cell>
        </row>
        <row r="9">
          <cell r="B9">
            <v>1961</v>
          </cell>
        </row>
        <row r="12">
          <cell r="B12" t="str">
            <v>world</v>
          </cell>
        </row>
      </sheetData>
    </sheetDataSet>
  </externalBook>
</externalLink>
</file>

<file path=xl/externalLinks/externalLink3.xml><?xml version="1.0" encoding="utf-8"?>
<externalLink xmlns="http://schemas.openxmlformats.org/spreadsheetml/2006/main">
  <externalBook xmlns:r="http://schemas.openxmlformats.org/officeDocument/2006/relationships" r:id="rId1">
    <sheetNames>
      <sheetName val="Introduction"/>
      <sheetName val="Summary Page"/>
      <sheetName val="Summary Results"/>
      <sheetName val="Conversion Factors"/>
      <sheetName val="EQ and Yield Factors"/>
      <sheetName val="CO2 Sequestration"/>
      <sheetName val="Land Use Matrix"/>
      <sheetName val="Main"/>
      <sheetName val="Old Main"/>
      <sheetName val="Tables_Basics"/>
      <sheetName val="aFAOSTAT_cntry_rawdata"/>
      <sheetName val="aFAOSTAT_wrld_rawdata"/>
      <sheetName val="CTImports"/>
      <sheetName val="CTExport"/>
      <sheetName val="CTPrices"/>
      <sheetName val="xCOMTRADE_names"/>
      <sheetName val="System"/>
      <sheetName val="SIC Code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4.xml><?xml version="1.0" encoding="utf-8"?>
<externalLink xmlns="http://schemas.openxmlformats.org/spreadsheetml/2006/main">
  <externalBook xmlns:r="http://schemas.openxmlformats.org/officeDocument/2006/relationships" r:id="rId1">
    <sheetNames>
      <sheetName val="intro"/>
      <sheetName val="summary"/>
      <sheetName val="world_data"/>
      <sheetName val="ef_carbon"/>
      <sheetName val="ef_crop"/>
      <sheetName val="ef_grazing"/>
      <sheetName val="ef_fish"/>
      <sheetName val="ef_forest"/>
      <sheetName val="ef_built"/>
      <sheetName val="biocap"/>
      <sheetName val="fossil_efp"/>
      <sheetName val="bunker_efp"/>
      <sheetName val="other_co2_efp"/>
      <sheetName val="carbon_efi"/>
      <sheetName val="carbon_efe"/>
      <sheetName val="electricity_trade"/>
      <sheetName val="carbon_intensity_n"/>
      <sheetName val="cnst_carbon"/>
      <sheetName val="comtrade_n"/>
      <sheetName val="iea_fossil_n"/>
      <sheetName val="cdiac_fossil_n"/>
      <sheetName val="crop_efp"/>
      <sheetName val="crop_efi"/>
      <sheetName val="crop_efe"/>
      <sheetName val="foodaid_efi"/>
      <sheetName val="foodaid_efe"/>
      <sheetName val="crop_unharvest"/>
      <sheetName val="foodaid_intensity_n"/>
      <sheetName val="foodaid_yield_n"/>
      <sheetName val="crop_trade_yield_w"/>
      <sheetName val="crop_yield_n"/>
      <sheetName val="crop_yield_w"/>
      <sheetName val="constant_crop_water"/>
      <sheetName val="prodstat_crop_n"/>
      <sheetName val="prodstat_crop_w"/>
      <sheetName val="tradestat_n"/>
      <sheetName val="tradestat_w"/>
      <sheetName val="tradestat_foodaid"/>
      <sheetName val="livestock_feed_balance"/>
      <sheetName val="feed_demand_n"/>
      <sheetName val="market_feed_supply_n"/>
      <sheetName val="grass_supply_n"/>
      <sheetName val="residue_supply_n"/>
      <sheetName val="cnst_grazing"/>
      <sheetName val="prodstat_livestock_n"/>
      <sheetName val="resourcestat_livestock_n"/>
      <sheetName val="livestock_efi"/>
      <sheetName val="livestock_efe"/>
      <sheetName val="livestock_foodaid_efi"/>
      <sheetName val="livestock_foodaid_efe"/>
      <sheetName val="livestock_foodaid_intensity_n"/>
      <sheetName val="livestock_intensity_w"/>
      <sheetName val="livestock_intensity_n_crop"/>
      <sheetName val="livestock_intensity_n_grazing"/>
      <sheetName val="livestock_intensity_n_fish"/>
      <sheetName val="livestock_feed_ef_n"/>
      <sheetName val="feed_intensity_w"/>
      <sheetName val="feed_mix_w"/>
      <sheetName val="crop_feed_cnst"/>
      <sheetName val="constant_ag_extr"/>
      <sheetName val="const_grazing_npp"/>
      <sheetName val="constant_feed_region"/>
      <sheetName val="constant_livestock_residue"/>
      <sheetName val="constant_livestock_demand"/>
      <sheetName val="fish_marine_efp"/>
      <sheetName val="fish_inland_efp"/>
      <sheetName val="fish_commodity_efi"/>
      <sheetName val="fish_commodity_efe"/>
      <sheetName val="foodaid_fish"/>
      <sheetName val="fish_commodity_yield_n"/>
      <sheetName val="fish_group_yield_n"/>
      <sheetName val="fish_group_yield_w"/>
      <sheetName val="aquaculture_yields"/>
      <sheetName val="fish_feed_group_yield_n"/>
      <sheetName val="fish_feed_group_yield_w"/>
      <sheetName val="fishmeal_fishes"/>
      <sheetName val="fish_capture_yield"/>
      <sheetName val="cnst_fish"/>
      <sheetName val="aquaculture_production_n"/>
      <sheetName val="aquaculture_production_w"/>
      <sheetName val="figis_capture_marine_n"/>
      <sheetName val="figis_capture_inland_n"/>
      <sheetName val="figis_capture_marine_w"/>
      <sheetName val="figis_capture_inland_w"/>
      <sheetName val="figis_commodity_n"/>
      <sheetName val="constant_aquafeed_factors"/>
      <sheetName val="constant_fish_extr"/>
      <sheetName val="constant_fish_trophic"/>
      <sheetName val="forest_efp"/>
      <sheetName val="forest_efi"/>
      <sheetName val="forest_efe"/>
      <sheetName val="forest_yield_w"/>
      <sheetName val="forest_yield_n"/>
      <sheetName val="forestat_n"/>
      <sheetName val="constant_forest_extr"/>
      <sheetName val="constant_forest_increment"/>
      <sheetName val="infrastructure_efp"/>
      <sheetName val="hydro_efp"/>
      <sheetName val="popstat_n"/>
      <sheetName val="popstat_w"/>
      <sheetName val="eqf"/>
      <sheetName val="yf"/>
      <sheetName val="yf_crop"/>
      <sheetName val="iyf"/>
      <sheetName val="bioproductive_area"/>
      <sheetName val="const_area_EEZ"/>
      <sheetName val="const_area_shelf"/>
      <sheetName val="country_matrix"/>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row r="7">
          <cell r="C7">
            <v>78323</v>
          </cell>
        </row>
      </sheetData>
      <sheetData sheetId="99"/>
      <sheetData sheetId="100"/>
      <sheetData sheetId="101"/>
      <sheetData sheetId="102"/>
      <sheetData sheetId="103"/>
      <sheetData sheetId="104"/>
      <sheetData sheetId="105"/>
      <sheetData sheetId="106"/>
      <sheetData sheetId="107"/>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3" Type="http://schemas.openxmlformats.org/officeDocument/2006/relationships/hyperlink" Target="mailto:data@footprintnetwork.org" TargetMode="External"/><Relationship Id="rId2" Type="http://schemas.openxmlformats.org/officeDocument/2006/relationships/hyperlink" Target="http://www.footprintnetwork.org/images/uploads/Ecological_Footprint_Atlas_2010.pdf" TargetMode="External"/><Relationship Id="rId1" Type="http://schemas.openxmlformats.org/officeDocument/2006/relationships/hyperlink" Target="http://www.footprintnetwork.org/en/index.php/GFN/page/methodology/" TargetMode="Externa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hyperlink" Target="mailto:data@footprintnetwork.org."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www.footprintnetwork.org/en/index.php/GFN/page/responses_to_published_criticisms" TargetMode="External"/><Relationship Id="rId3" Type="http://schemas.openxmlformats.org/officeDocument/2006/relationships/hyperlink" Target="http://www.footprintnetwork.org/en/index.php/GFN/page/trends/switzerland" TargetMode="External"/><Relationship Id="rId7" Type="http://schemas.openxmlformats.org/officeDocument/2006/relationships/hyperlink" Target="http://www.footprintnetwork.org/faq" TargetMode="External"/><Relationship Id="rId2" Type="http://schemas.openxmlformats.org/officeDocument/2006/relationships/hyperlink" Target="http://www.footprintnetwork.org/en/index.php/GFN/page/methodology" TargetMode="External"/><Relationship Id="rId1" Type="http://schemas.openxmlformats.org/officeDocument/2006/relationships/hyperlink" Target="http://www.footprintnetwork.org/en/index.php/GFN/page/footprint_basics_overview" TargetMode="External"/><Relationship Id="rId6" Type="http://schemas.openxmlformats.org/officeDocument/2006/relationships/hyperlink" Target="http://www.footprintnetwork.org/reviews" TargetMode="External"/><Relationship Id="rId5" Type="http://schemas.openxmlformats.org/officeDocument/2006/relationships/hyperlink" Target="http://www.footprintnetwork.org/en/index.php/GFN/page/academic_references/" TargetMode="External"/><Relationship Id="rId10" Type="http://schemas.openxmlformats.org/officeDocument/2006/relationships/drawing" Target="../drawings/drawing2.xml"/><Relationship Id="rId4" Type="http://schemas.openxmlformats.org/officeDocument/2006/relationships/hyperlink" Target="http://www.footprintnetwork.org/images/NFA%20Method%20Paper%202011%20Submitted%20for%20Publication.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mailto:data@footprintnetwork.org?subject=request%20for%20commercial%20data%20license" TargetMode="External"/><Relationship Id="rId1" Type="http://schemas.openxmlformats.org/officeDocument/2006/relationships/hyperlink" Target="mailto:data@footprintnetwork.org?subject=request%20for%20commercial%20data%20license" TargetMode="External"/><Relationship Id="rId4" Type="http://schemas.openxmlformats.org/officeDocument/2006/relationships/drawing" Target="../drawings/drawing4.xm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mailto:data@footprintnetwork.org?subject=request%20for%20commercial%20data%20license" TargetMode="External"/><Relationship Id="rId1" Type="http://schemas.openxmlformats.org/officeDocument/2006/relationships/hyperlink" Target="mailto:data@footprintnetwork.org?subject=request%20for%20commercial%20data%20license" TargetMode="External"/><Relationship Id="rId4" Type="http://schemas.openxmlformats.org/officeDocument/2006/relationships/drawing" Target="../drawings/drawing6.xml"/></Relationships>
</file>

<file path=xl/worksheets/_rels/sheet5.xml.rels><?xml version="1.0" encoding="UTF-8" standalone="yes"?>
<Relationships xmlns="http://schemas.openxmlformats.org/package/2006/relationships"><Relationship Id="rId3" Type="http://schemas.openxmlformats.org/officeDocument/2006/relationships/hyperlink" Target="http://www.footprintnetwork.org/atlas" TargetMode="External"/><Relationship Id="rId7" Type="http://schemas.openxmlformats.org/officeDocument/2006/relationships/drawing" Target="../drawings/drawing7.xml"/><Relationship Id="rId2" Type="http://schemas.openxmlformats.org/officeDocument/2006/relationships/hyperlink" Target="http://www.footprintnetwork.org/atlas" TargetMode="External"/><Relationship Id="rId1" Type="http://schemas.openxmlformats.org/officeDocument/2006/relationships/hyperlink" Target="http://www.footprintnetwork.org/atlas" TargetMode="External"/><Relationship Id="rId6" Type="http://schemas.openxmlformats.org/officeDocument/2006/relationships/printerSettings" Target="../printerSettings/printerSettings5.bin"/><Relationship Id="rId5" Type="http://schemas.openxmlformats.org/officeDocument/2006/relationships/hyperlink" Target="mailto:data@footprintnetwork.org" TargetMode="External"/><Relationship Id="rId4" Type="http://schemas.openxmlformats.org/officeDocument/2006/relationships/hyperlink" Target="mailto:data@footprintnetwork.org" TargetMode="External"/></Relationships>
</file>

<file path=xl/worksheets/_rels/sheet6.xml.rels><?xml version="1.0" encoding="UTF-8" standalone="yes"?>
<Relationships xmlns="http://schemas.openxmlformats.org/package/2006/relationships"><Relationship Id="rId8" Type="http://schemas.openxmlformats.org/officeDocument/2006/relationships/printerSettings" Target="../printerSettings/printerSettings6.bin"/><Relationship Id="rId3" Type="http://schemas.openxmlformats.org/officeDocument/2006/relationships/hyperlink" Target="http://www.footprintnetwork.org/atlas" TargetMode="External"/><Relationship Id="rId7" Type="http://schemas.openxmlformats.org/officeDocument/2006/relationships/hyperlink" Target="mailto:data@footprintnetwork.org?subject=request%20for%20commercial%20data%20license" TargetMode="External"/><Relationship Id="rId2" Type="http://schemas.openxmlformats.org/officeDocument/2006/relationships/hyperlink" Target="http://www.footprintnetwork.org/atlas" TargetMode="External"/><Relationship Id="rId1" Type="http://schemas.openxmlformats.org/officeDocument/2006/relationships/hyperlink" Target="http://www.footprintnetwork.org/atlas" TargetMode="External"/><Relationship Id="rId6" Type="http://schemas.openxmlformats.org/officeDocument/2006/relationships/hyperlink" Target="mailto:data@footprintnetwork.org?subject=request%20for%20commercial%20data%20license" TargetMode="External"/><Relationship Id="rId5" Type="http://schemas.openxmlformats.org/officeDocument/2006/relationships/hyperlink" Target="mailto:data@footprintnetwork.org" TargetMode="External"/><Relationship Id="rId4" Type="http://schemas.openxmlformats.org/officeDocument/2006/relationships/hyperlink" Target="mailto:data@footprintnetwork.org" TargetMode="External"/><Relationship Id="rId9" Type="http://schemas.openxmlformats.org/officeDocument/2006/relationships/drawing" Target="../drawings/drawing8.xm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mailto:data@footprintnetwork.org?subject=publication%20request" TargetMode="External"/><Relationship Id="rId1" Type="http://schemas.openxmlformats.org/officeDocument/2006/relationships/hyperlink" Target="mailto:data@footprintnetwork.org?subject=publication%20request" TargetMode="External"/><Relationship Id="rId5" Type="http://schemas.openxmlformats.org/officeDocument/2006/relationships/package" Target="../embeddings/Microsoft_Office_Word_Document1.docx"/><Relationship Id="rId4"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sheetPr codeName="Sheet1"/>
  <dimension ref="B7:B27"/>
  <sheetViews>
    <sheetView tabSelected="1" workbookViewId="0">
      <selection activeCell="B69" sqref="B69"/>
    </sheetView>
  </sheetViews>
  <sheetFormatPr defaultRowHeight="15"/>
  <cols>
    <col min="1" max="1" width="2.85546875" style="4" customWidth="1"/>
    <col min="2" max="2" width="126.42578125" style="9" customWidth="1"/>
    <col min="3" max="256" width="9.140625" style="4"/>
    <col min="257" max="257" width="2.85546875" style="4" customWidth="1"/>
    <col min="258" max="258" width="126.42578125" style="4" customWidth="1"/>
    <col min="259" max="512" width="9.140625" style="4"/>
    <col min="513" max="513" width="2.85546875" style="4" customWidth="1"/>
    <col min="514" max="514" width="126.42578125" style="4" customWidth="1"/>
    <col min="515" max="768" width="9.140625" style="4"/>
    <col min="769" max="769" width="2.85546875" style="4" customWidth="1"/>
    <col min="770" max="770" width="126.42578125" style="4" customWidth="1"/>
    <col min="771" max="1024" width="9.140625" style="4"/>
    <col min="1025" max="1025" width="2.85546875" style="4" customWidth="1"/>
    <col min="1026" max="1026" width="126.42578125" style="4" customWidth="1"/>
    <col min="1027" max="1280" width="9.140625" style="4"/>
    <col min="1281" max="1281" width="2.85546875" style="4" customWidth="1"/>
    <col min="1282" max="1282" width="126.42578125" style="4" customWidth="1"/>
    <col min="1283" max="1536" width="9.140625" style="4"/>
    <col min="1537" max="1537" width="2.85546875" style="4" customWidth="1"/>
    <col min="1538" max="1538" width="126.42578125" style="4" customWidth="1"/>
    <col min="1539" max="1792" width="9.140625" style="4"/>
    <col min="1793" max="1793" width="2.85546875" style="4" customWidth="1"/>
    <col min="1794" max="1794" width="126.42578125" style="4" customWidth="1"/>
    <col min="1795" max="2048" width="9.140625" style="4"/>
    <col min="2049" max="2049" width="2.85546875" style="4" customWidth="1"/>
    <col min="2050" max="2050" width="126.42578125" style="4" customWidth="1"/>
    <col min="2051" max="2304" width="9.140625" style="4"/>
    <col min="2305" max="2305" width="2.85546875" style="4" customWidth="1"/>
    <col min="2306" max="2306" width="126.42578125" style="4" customWidth="1"/>
    <col min="2307" max="2560" width="9.140625" style="4"/>
    <col min="2561" max="2561" width="2.85546875" style="4" customWidth="1"/>
    <col min="2562" max="2562" width="126.42578125" style="4" customWidth="1"/>
    <col min="2563" max="2816" width="9.140625" style="4"/>
    <col min="2817" max="2817" width="2.85546875" style="4" customWidth="1"/>
    <col min="2818" max="2818" width="126.42578125" style="4" customWidth="1"/>
    <col min="2819" max="3072" width="9.140625" style="4"/>
    <col min="3073" max="3073" width="2.85546875" style="4" customWidth="1"/>
    <col min="3074" max="3074" width="126.42578125" style="4" customWidth="1"/>
    <col min="3075" max="3328" width="9.140625" style="4"/>
    <col min="3329" max="3329" width="2.85546875" style="4" customWidth="1"/>
    <col min="3330" max="3330" width="126.42578125" style="4" customWidth="1"/>
    <col min="3331" max="3584" width="9.140625" style="4"/>
    <col min="3585" max="3585" width="2.85546875" style="4" customWidth="1"/>
    <col min="3586" max="3586" width="126.42578125" style="4" customWidth="1"/>
    <col min="3587" max="3840" width="9.140625" style="4"/>
    <col min="3841" max="3841" width="2.85546875" style="4" customWidth="1"/>
    <col min="3842" max="3842" width="126.42578125" style="4" customWidth="1"/>
    <col min="3843" max="4096" width="9.140625" style="4"/>
    <col min="4097" max="4097" width="2.85546875" style="4" customWidth="1"/>
    <col min="4098" max="4098" width="126.42578125" style="4" customWidth="1"/>
    <col min="4099" max="4352" width="9.140625" style="4"/>
    <col min="4353" max="4353" width="2.85546875" style="4" customWidth="1"/>
    <col min="4354" max="4354" width="126.42578125" style="4" customWidth="1"/>
    <col min="4355" max="4608" width="9.140625" style="4"/>
    <col min="4609" max="4609" width="2.85546875" style="4" customWidth="1"/>
    <col min="4610" max="4610" width="126.42578125" style="4" customWidth="1"/>
    <col min="4611" max="4864" width="9.140625" style="4"/>
    <col min="4865" max="4865" width="2.85546875" style="4" customWidth="1"/>
    <col min="4866" max="4866" width="126.42578125" style="4" customWidth="1"/>
    <col min="4867" max="5120" width="9.140625" style="4"/>
    <col min="5121" max="5121" width="2.85546875" style="4" customWidth="1"/>
    <col min="5122" max="5122" width="126.42578125" style="4" customWidth="1"/>
    <col min="5123" max="5376" width="9.140625" style="4"/>
    <col min="5377" max="5377" width="2.85546875" style="4" customWidth="1"/>
    <col min="5378" max="5378" width="126.42578125" style="4" customWidth="1"/>
    <col min="5379" max="5632" width="9.140625" style="4"/>
    <col min="5633" max="5633" width="2.85546875" style="4" customWidth="1"/>
    <col min="5634" max="5634" width="126.42578125" style="4" customWidth="1"/>
    <col min="5635" max="5888" width="9.140625" style="4"/>
    <col min="5889" max="5889" width="2.85546875" style="4" customWidth="1"/>
    <col min="5890" max="5890" width="126.42578125" style="4" customWidth="1"/>
    <col min="5891" max="6144" width="9.140625" style="4"/>
    <col min="6145" max="6145" width="2.85546875" style="4" customWidth="1"/>
    <col min="6146" max="6146" width="126.42578125" style="4" customWidth="1"/>
    <col min="6147" max="6400" width="9.140625" style="4"/>
    <col min="6401" max="6401" width="2.85546875" style="4" customWidth="1"/>
    <col min="6402" max="6402" width="126.42578125" style="4" customWidth="1"/>
    <col min="6403" max="6656" width="9.140625" style="4"/>
    <col min="6657" max="6657" width="2.85546875" style="4" customWidth="1"/>
    <col min="6658" max="6658" width="126.42578125" style="4" customWidth="1"/>
    <col min="6659" max="6912" width="9.140625" style="4"/>
    <col min="6913" max="6913" width="2.85546875" style="4" customWidth="1"/>
    <col min="6914" max="6914" width="126.42578125" style="4" customWidth="1"/>
    <col min="6915" max="7168" width="9.140625" style="4"/>
    <col min="7169" max="7169" width="2.85546875" style="4" customWidth="1"/>
    <col min="7170" max="7170" width="126.42578125" style="4" customWidth="1"/>
    <col min="7171" max="7424" width="9.140625" style="4"/>
    <col min="7425" max="7425" width="2.85546875" style="4" customWidth="1"/>
    <col min="7426" max="7426" width="126.42578125" style="4" customWidth="1"/>
    <col min="7427" max="7680" width="9.140625" style="4"/>
    <col min="7681" max="7681" width="2.85546875" style="4" customWidth="1"/>
    <col min="7682" max="7682" width="126.42578125" style="4" customWidth="1"/>
    <col min="7683" max="7936" width="9.140625" style="4"/>
    <col min="7937" max="7937" width="2.85546875" style="4" customWidth="1"/>
    <col min="7938" max="7938" width="126.42578125" style="4" customWidth="1"/>
    <col min="7939" max="8192" width="9.140625" style="4"/>
    <col min="8193" max="8193" width="2.85546875" style="4" customWidth="1"/>
    <col min="8194" max="8194" width="126.42578125" style="4" customWidth="1"/>
    <col min="8195" max="8448" width="9.140625" style="4"/>
    <col min="8449" max="8449" width="2.85546875" style="4" customWidth="1"/>
    <col min="8450" max="8450" width="126.42578125" style="4" customWidth="1"/>
    <col min="8451" max="8704" width="9.140625" style="4"/>
    <col min="8705" max="8705" width="2.85546875" style="4" customWidth="1"/>
    <col min="8706" max="8706" width="126.42578125" style="4" customWidth="1"/>
    <col min="8707" max="8960" width="9.140625" style="4"/>
    <col min="8961" max="8961" width="2.85546875" style="4" customWidth="1"/>
    <col min="8962" max="8962" width="126.42578125" style="4" customWidth="1"/>
    <col min="8963" max="9216" width="9.140625" style="4"/>
    <col min="9217" max="9217" width="2.85546875" style="4" customWidth="1"/>
    <col min="9218" max="9218" width="126.42578125" style="4" customWidth="1"/>
    <col min="9219" max="9472" width="9.140625" style="4"/>
    <col min="9473" max="9473" width="2.85546875" style="4" customWidth="1"/>
    <col min="9474" max="9474" width="126.42578125" style="4" customWidth="1"/>
    <col min="9475" max="9728" width="9.140625" style="4"/>
    <col min="9729" max="9729" width="2.85546875" style="4" customWidth="1"/>
    <col min="9730" max="9730" width="126.42578125" style="4" customWidth="1"/>
    <col min="9731" max="9984" width="9.140625" style="4"/>
    <col min="9985" max="9985" width="2.85546875" style="4" customWidth="1"/>
    <col min="9986" max="9986" width="126.42578125" style="4" customWidth="1"/>
    <col min="9987" max="10240" width="9.140625" style="4"/>
    <col min="10241" max="10241" width="2.85546875" style="4" customWidth="1"/>
    <col min="10242" max="10242" width="126.42578125" style="4" customWidth="1"/>
    <col min="10243" max="10496" width="9.140625" style="4"/>
    <col min="10497" max="10497" width="2.85546875" style="4" customWidth="1"/>
    <col min="10498" max="10498" width="126.42578125" style="4" customWidth="1"/>
    <col min="10499" max="10752" width="9.140625" style="4"/>
    <col min="10753" max="10753" width="2.85546875" style="4" customWidth="1"/>
    <col min="10754" max="10754" width="126.42578125" style="4" customWidth="1"/>
    <col min="10755" max="11008" width="9.140625" style="4"/>
    <col min="11009" max="11009" width="2.85546875" style="4" customWidth="1"/>
    <col min="11010" max="11010" width="126.42578125" style="4" customWidth="1"/>
    <col min="11011" max="11264" width="9.140625" style="4"/>
    <col min="11265" max="11265" width="2.85546875" style="4" customWidth="1"/>
    <col min="11266" max="11266" width="126.42578125" style="4" customWidth="1"/>
    <col min="11267" max="11520" width="9.140625" style="4"/>
    <col min="11521" max="11521" width="2.85546875" style="4" customWidth="1"/>
    <col min="11522" max="11522" width="126.42578125" style="4" customWidth="1"/>
    <col min="11523" max="11776" width="9.140625" style="4"/>
    <col min="11777" max="11777" width="2.85546875" style="4" customWidth="1"/>
    <col min="11778" max="11778" width="126.42578125" style="4" customWidth="1"/>
    <col min="11779" max="12032" width="9.140625" style="4"/>
    <col min="12033" max="12033" width="2.85546875" style="4" customWidth="1"/>
    <col min="12034" max="12034" width="126.42578125" style="4" customWidth="1"/>
    <col min="12035" max="12288" width="9.140625" style="4"/>
    <col min="12289" max="12289" width="2.85546875" style="4" customWidth="1"/>
    <col min="12290" max="12290" width="126.42578125" style="4" customWidth="1"/>
    <col min="12291" max="12544" width="9.140625" style="4"/>
    <col min="12545" max="12545" width="2.85546875" style="4" customWidth="1"/>
    <col min="12546" max="12546" width="126.42578125" style="4" customWidth="1"/>
    <col min="12547" max="12800" width="9.140625" style="4"/>
    <col min="12801" max="12801" width="2.85546875" style="4" customWidth="1"/>
    <col min="12802" max="12802" width="126.42578125" style="4" customWidth="1"/>
    <col min="12803" max="13056" width="9.140625" style="4"/>
    <col min="13057" max="13057" width="2.85546875" style="4" customWidth="1"/>
    <col min="13058" max="13058" width="126.42578125" style="4" customWidth="1"/>
    <col min="13059" max="13312" width="9.140625" style="4"/>
    <col min="13313" max="13313" width="2.85546875" style="4" customWidth="1"/>
    <col min="13314" max="13314" width="126.42578125" style="4" customWidth="1"/>
    <col min="13315" max="13568" width="9.140625" style="4"/>
    <col min="13569" max="13569" width="2.85546875" style="4" customWidth="1"/>
    <col min="13570" max="13570" width="126.42578125" style="4" customWidth="1"/>
    <col min="13571" max="13824" width="9.140625" style="4"/>
    <col min="13825" max="13825" width="2.85546875" style="4" customWidth="1"/>
    <col min="13826" max="13826" width="126.42578125" style="4" customWidth="1"/>
    <col min="13827" max="14080" width="9.140625" style="4"/>
    <col min="14081" max="14081" width="2.85546875" style="4" customWidth="1"/>
    <col min="14082" max="14082" width="126.42578125" style="4" customWidth="1"/>
    <col min="14083" max="14336" width="9.140625" style="4"/>
    <col min="14337" max="14337" width="2.85546875" style="4" customWidth="1"/>
    <col min="14338" max="14338" width="126.42578125" style="4" customWidth="1"/>
    <col min="14339" max="14592" width="9.140625" style="4"/>
    <col min="14593" max="14593" width="2.85546875" style="4" customWidth="1"/>
    <col min="14594" max="14594" width="126.42578125" style="4" customWidth="1"/>
    <col min="14595" max="14848" width="9.140625" style="4"/>
    <col min="14849" max="14849" width="2.85546875" style="4" customWidth="1"/>
    <col min="14850" max="14850" width="126.42578125" style="4" customWidth="1"/>
    <col min="14851" max="15104" width="9.140625" style="4"/>
    <col min="15105" max="15105" width="2.85546875" style="4" customWidth="1"/>
    <col min="15106" max="15106" width="126.42578125" style="4" customWidth="1"/>
    <col min="15107" max="15360" width="9.140625" style="4"/>
    <col min="15361" max="15361" width="2.85546875" style="4" customWidth="1"/>
    <col min="15362" max="15362" width="126.42578125" style="4" customWidth="1"/>
    <col min="15363" max="15616" width="9.140625" style="4"/>
    <col min="15617" max="15617" width="2.85546875" style="4" customWidth="1"/>
    <col min="15618" max="15618" width="126.42578125" style="4" customWidth="1"/>
    <col min="15619" max="15872" width="9.140625" style="4"/>
    <col min="15873" max="15873" width="2.85546875" style="4" customWidth="1"/>
    <col min="15874" max="15874" width="126.42578125" style="4" customWidth="1"/>
    <col min="15875" max="16128" width="9.140625" style="4"/>
    <col min="16129" max="16129" width="2.85546875" style="4" customWidth="1"/>
    <col min="16130" max="16130" width="126.42578125" style="4" customWidth="1"/>
    <col min="16131" max="16384" width="9.140625" style="4"/>
  </cols>
  <sheetData>
    <row r="7" spans="2:2" ht="15.75" customHeight="1">
      <c r="B7" s="3" t="s">
        <v>336</v>
      </c>
    </row>
    <row r="8" spans="2:2" ht="74.25" customHeight="1">
      <c r="B8" s="244" t="s">
        <v>305</v>
      </c>
    </row>
    <row r="9" spans="2:2">
      <c r="B9" s="244"/>
    </row>
    <row r="10" spans="2:2" ht="45">
      <c r="B10" s="245" t="s">
        <v>304</v>
      </c>
    </row>
    <row r="11" spans="2:2">
      <c r="B11" s="5"/>
    </row>
    <row r="12" spans="2:2">
      <c r="B12" s="3" t="s">
        <v>9</v>
      </c>
    </row>
    <row r="13" spans="2:2" ht="90" customHeight="1">
      <c r="B13" s="6" t="s">
        <v>346</v>
      </c>
    </row>
    <row r="14" spans="2:2" ht="15" customHeight="1">
      <c r="B14" s="8" t="s">
        <v>347</v>
      </c>
    </row>
    <row r="15" spans="2:2">
      <c r="B15" s="6"/>
    </row>
    <row r="16" spans="2:2">
      <c r="B16" s="8" t="s">
        <v>345</v>
      </c>
    </row>
    <row r="18" spans="2:2">
      <c r="B18" s="3" t="s">
        <v>273</v>
      </c>
    </row>
    <row r="19" spans="2:2" ht="30">
      <c r="B19" s="6" t="s">
        <v>337</v>
      </c>
    </row>
    <row r="21" spans="2:2">
      <c r="B21" s="3" t="s">
        <v>10</v>
      </c>
    </row>
    <row r="22" spans="2:2">
      <c r="B22" s="7" t="s">
        <v>297</v>
      </c>
    </row>
    <row r="23" spans="2:2">
      <c r="B23" s="7" t="s">
        <v>11</v>
      </c>
    </row>
    <row r="24" spans="2:2">
      <c r="B24" s="7" t="s">
        <v>12</v>
      </c>
    </row>
    <row r="26" spans="2:2">
      <c r="B26" s="3" t="s">
        <v>344</v>
      </c>
    </row>
    <row r="27" spans="2:2">
      <c r="B27" s="8" t="s">
        <v>13</v>
      </c>
    </row>
  </sheetData>
  <hyperlinks>
    <hyperlink ref="B23" r:id="rId1"/>
    <hyperlink ref="B24" r:id="rId2"/>
    <hyperlink ref="B27" r:id="rId3"/>
    <hyperlink ref="B22" location="Definitions!A1" display="Definitions"/>
    <hyperlink ref="B16" location="'Scientific &amp; Editorial Review'!A1" display="The request form for editorial and scientific reivew is available here."/>
    <hyperlink ref="B14" r:id="rId4"/>
  </hyperlinks>
  <pageMargins left="0.7" right="0.7" top="0.75" bottom="0.75" header="0.3" footer="0.3"/>
  <pageSetup orientation="portrait" r:id="rId5"/>
  <drawing r:id="rId6"/>
</worksheet>
</file>

<file path=xl/worksheets/sheet2.xml><?xml version="1.0" encoding="utf-8"?>
<worksheet xmlns="http://schemas.openxmlformats.org/spreadsheetml/2006/main" xmlns:r="http://schemas.openxmlformats.org/officeDocument/2006/relationships">
  <sheetPr codeName="Sheet3">
    <tabColor theme="7" tint="-0.249977111117893"/>
    <pageSetUpPr fitToPage="1"/>
  </sheetPr>
  <dimension ref="B7:V80"/>
  <sheetViews>
    <sheetView zoomScaleNormal="100" workbookViewId="0"/>
  </sheetViews>
  <sheetFormatPr defaultRowHeight="15"/>
  <cols>
    <col min="1" max="1" width="3.140625" style="4" customWidth="1"/>
    <col min="2" max="2" width="7.7109375" style="264" customWidth="1"/>
    <col min="3" max="16" width="7.7109375" style="4" customWidth="1"/>
    <col min="17" max="256" width="9.140625" style="4"/>
    <col min="257" max="257" width="3.140625" style="4" customWidth="1"/>
    <col min="258" max="272" width="5.7109375" style="4" customWidth="1"/>
    <col min="273" max="512" width="9.140625" style="4"/>
    <col min="513" max="513" width="3.140625" style="4" customWidth="1"/>
    <col min="514" max="528" width="5.7109375" style="4" customWidth="1"/>
    <col min="529" max="768" width="9.140625" style="4"/>
    <col min="769" max="769" width="3.140625" style="4" customWidth="1"/>
    <col min="770" max="784" width="5.7109375" style="4" customWidth="1"/>
    <col min="785" max="1024" width="9.140625" style="4"/>
    <col min="1025" max="1025" width="3.140625" style="4" customWidth="1"/>
    <col min="1026" max="1040" width="5.7109375" style="4" customWidth="1"/>
    <col min="1041" max="1280" width="9.140625" style="4"/>
    <col min="1281" max="1281" width="3.140625" style="4" customWidth="1"/>
    <col min="1282" max="1296" width="5.7109375" style="4" customWidth="1"/>
    <col min="1297" max="1536" width="9.140625" style="4"/>
    <col min="1537" max="1537" width="3.140625" style="4" customWidth="1"/>
    <col min="1538" max="1552" width="5.7109375" style="4" customWidth="1"/>
    <col min="1553" max="1792" width="9.140625" style="4"/>
    <col min="1793" max="1793" width="3.140625" style="4" customWidth="1"/>
    <col min="1794" max="1808" width="5.7109375" style="4" customWidth="1"/>
    <col min="1809" max="2048" width="9.140625" style="4"/>
    <col min="2049" max="2049" width="3.140625" style="4" customWidth="1"/>
    <col min="2050" max="2064" width="5.7109375" style="4" customWidth="1"/>
    <col min="2065" max="2304" width="9.140625" style="4"/>
    <col min="2305" max="2305" width="3.140625" style="4" customWidth="1"/>
    <col min="2306" max="2320" width="5.7109375" style="4" customWidth="1"/>
    <col min="2321" max="2560" width="9.140625" style="4"/>
    <col min="2561" max="2561" width="3.140625" style="4" customWidth="1"/>
    <col min="2562" max="2576" width="5.7109375" style="4" customWidth="1"/>
    <col min="2577" max="2816" width="9.140625" style="4"/>
    <col min="2817" max="2817" width="3.140625" style="4" customWidth="1"/>
    <col min="2818" max="2832" width="5.7109375" style="4" customWidth="1"/>
    <col min="2833" max="3072" width="9.140625" style="4"/>
    <col min="3073" max="3073" width="3.140625" style="4" customWidth="1"/>
    <col min="3074" max="3088" width="5.7109375" style="4" customWidth="1"/>
    <col min="3089" max="3328" width="9.140625" style="4"/>
    <col min="3329" max="3329" width="3.140625" style="4" customWidth="1"/>
    <col min="3330" max="3344" width="5.7109375" style="4" customWidth="1"/>
    <col min="3345" max="3584" width="9.140625" style="4"/>
    <col min="3585" max="3585" width="3.140625" style="4" customWidth="1"/>
    <col min="3586" max="3600" width="5.7109375" style="4" customWidth="1"/>
    <col min="3601" max="3840" width="9.140625" style="4"/>
    <col min="3841" max="3841" width="3.140625" style="4" customWidth="1"/>
    <col min="3842" max="3856" width="5.7109375" style="4" customWidth="1"/>
    <col min="3857" max="4096" width="9.140625" style="4"/>
    <col min="4097" max="4097" width="3.140625" style="4" customWidth="1"/>
    <col min="4098" max="4112" width="5.7109375" style="4" customWidth="1"/>
    <col min="4113" max="4352" width="9.140625" style="4"/>
    <col min="4353" max="4353" width="3.140625" style="4" customWidth="1"/>
    <col min="4354" max="4368" width="5.7109375" style="4" customWidth="1"/>
    <col min="4369" max="4608" width="9.140625" style="4"/>
    <col min="4609" max="4609" width="3.140625" style="4" customWidth="1"/>
    <col min="4610" max="4624" width="5.7109375" style="4" customWidth="1"/>
    <col min="4625" max="4864" width="9.140625" style="4"/>
    <col min="4865" max="4865" width="3.140625" style="4" customWidth="1"/>
    <col min="4866" max="4880" width="5.7109375" style="4" customWidth="1"/>
    <col min="4881" max="5120" width="9.140625" style="4"/>
    <col min="5121" max="5121" width="3.140625" style="4" customWidth="1"/>
    <col min="5122" max="5136" width="5.7109375" style="4" customWidth="1"/>
    <col min="5137" max="5376" width="9.140625" style="4"/>
    <col min="5377" max="5377" width="3.140625" style="4" customWidth="1"/>
    <col min="5378" max="5392" width="5.7109375" style="4" customWidth="1"/>
    <col min="5393" max="5632" width="9.140625" style="4"/>
    <col min="5633" max="5633" width="3.140625" style="4" customWidth="1"/>
    <col min="5634" max="5648" width="5.7109375" style="4" customWidth="1"/>
    <col min="5649" max="5888" width="9.140625" style="4"/>
    <col min="5889" max="5889" width="3.140625" style="4" customWidth="1"/>
    <col min="5890" max="5904" width="5.7109375" style="4" customWidth="1"/>
    <col min="5905" max="6144" width="9.140625" style="4"/>
    <col min="6145" max="6145" width="3.140625" style="4" customWidth="1"/>
    <col min="6146" max="6160" width="5.7109375" style="4" customWidth="1"/>
    <col min="6161" max="6400" width="9.140625" style="4"/>
    <col min="6401" max="6401" width="3.140625" style="4" customWidth="1"/>
    <col min="6402" max="6416" width="5.7109375" style="4" customWidth="1"/>
    <col min="6417" max="6656" width="9.140625" style="4"/>
    <col min="6657" max="6657" width="3.140625" style="4" customWidth="1"/>
    <col min="6658" max="6672" width="5.7109375" style="4" customWidth="1"/>
    <col min="6673" max="6912" width="9.140625" style="4"/>
    <col min="6913" max="6913" width="3.140625" style="4" customWidth="1"/>
    <col min="6914" max="6928" width="5.7109375" style="4" customWidth="1"/>
    <col min="6929" max="7168" width="9.140625" style="4"/>
    <col min="7169" max="7169" width="3.140625" style="4" customWidth="1"/>
    <col min="7170" max="7184" width="5.7109375" style="4" customWidth="1"/>
    <col min="7185" max="7424" width="9.140625" style="4"/>
    <col min="7425" max="7425" width="3.140625" style="4" customWidth="1"/>
    <col min="7426" max="7440" width="5.7109375" style="4" customWidth="1"/>
    <col min="7441" max="7680" width="9.140625" style="4"/>
    <col min="7681" max="7681" width="3.140625" style="4" customWidth="1"/>
    <col min="7682" max="7696" width="5.7109375" style="4" customWidth="1"/>
    <col min="7697" max="7936" width="9.140625" style="4"/>
    <col min="7937" max="7937" width="3.140625" style="4" customWidth="1"/>
    <col min="7938" max="7952" width="5.7109375" style="4" customWidth="1"/>
    <col min="7953" max="8192" width="9.140625" style="4"/>
    <col min="8193" max="8193" width="3.140625" style="4" customWidth="1"/>
    <col min="8194" max="8208" width="5.7109375" style="4" customWidth="1"/>
    <col min="8209" max="8448" width="9.140625" style="4"/>
    <col min="8449" max="8449" width="3.140625" style="4" customWidth="1"/>
    <col min="8450" max="8464" width="5.7109375" style="4" customWidth="1"/>
    <col min="8465" max="8704" width="9.140625" style="4"/>
    <col min="8705" max="8705" width="3.140625" style="4" customWidth="1"/>
    <col min="8706" max="8720" width="5.7109375" style="4" customWidth="1"/>
    <col min="8721" max="8960" width="9.140625" style="4"/>
    <col min="8961" max="8961" width="3.140625" style="4" customWidth="1"/>
    <col min="8962" max="8976" width="5.7109375" style="4" customWidth="1"/>
    <col min="8977" max="9216" width="9.140625" style="4"/>
    <col min="9217" max="9217" width="3.140625" style="4" customWidth="1"/>
    <col min="9218" max="9232" width="5.7109375" style="4" customWidth="1"/>
    <col min="9233" max="9472" width="9.140625" style="4"/>
    <col min="9473" max="9473" width="3.140625" style="4" customWidth="1"/>
    <col min="9474" max="9488" width="5.7109375" style="4" customWidth="1"/>
    <col min="9489" max="9728" width="9.140625" style="4"/>
    <col min="9729" max="9729" width="3.140625" style="4" customWidth="1"/>
    <col min="9730" max="9744" width="5.7109375" style="4" customWidth="1"/>
    <col min="9745" max="9984" width="9.140625" style="4"/>
    <col min="9985" max="9985" width="3.140625" style="4" customWidth="1"/>
    <col min="9986" max="10000" width="5.7109375" style="4" customWidth="1"/>
    <col min="10001" max="10240" width="9.140625" style="4"/>
    <col min="10241" max="10241" width="3.140625" style="4" customWidth="1"/>
    <col min="10242" max="10256" width="5.7109375" style="4" customWidth="1"/>
    <col min="10257" max="10496" width="9.140625" style="4"/>
    <col min="10497" max="10497" width="3.140625" style="4" customWidth="1"/>
    <col min="10498" max="10512" width="5.7109375" style="4" customWidth="1"/>
    <col min="10513" max="10752" width="9.140625" style="4"/>
    <col min="10753" max="10753" width="3.140625" style="4" customWidth="1"/>
    <col min="10754" max="10768" width="5.7109375" style="4" customWidth="1"/>
    <col min="10769" max="11008" width="9.140625" style="4"/>
    <col min="11009" max="11009" width="3.140625" style="4" customWidth="1"/>
    <col min="11010" max="11024" width="5.7109375" style="4" customWidth="1"/>
    <col min="11025" max="11264" width="9.140625" style="4"/>
    <col min="11265" max="11265" width="3.140625" style="4" customWidth="1"/>
    <col min="11266" max="11280" width="5.7109375" style="4" customWidth="1"/>
    <col min="11281" max="11520" width="9.140625" style="4"/>
    <col min="11521" max="11521" width="3.140625" style="4" customWidth="1"/>
    <col min="11522" max="11536" width="5.7109375" style="4" customWidth="1"/>
    <col min="11537" max="11776" width="9.140625" style="4"/>
    <col min="11777" max="11777" width="3.140625" style="4" customWidth="1"/>
    <col min="11778" max="11792" width="5.7109375" style="4" customWidth="1"/>
    <col min="11793" max="12032" width="9.140625" style="4"/>
    <col min="12033" max="12033" width="3.140625" style="4" customWidth="1"/>
    <col min="12034" max="12048" width="5.7109375" style="4" customWidth="1"/>
    <col min="12049" max="12288" width="9.140625" style="4"/>
    <col min="12289" max="12289" width="3.140625" style="4" customWidth="1"/>
    <col min="12290" max="12304" width="5.7109375" style="4" customWidth="1"/>
    <col min="12305" max="12544" width="9.140625" style="4"/>
    <col min="12545" max="12545" width="3.140625" style="4" customWidth="1"/>
    <col min="12546" max="12560" width="5.7109375" style="4" customWidth="1"/>
    <col min="12561" max="12800" width="9.140625" style="4"/>
    <col min="12801" max="12801" width="3.140625" style="4" customWidth="1"/>
    <col min="12802" max="12816" width="5.7109375" style="4" customWidth="1"/>
    <col min="12817" max="13056" width="9.140625" style="4"/>
    <col min="13057" max="13057" width="3.140625" style="4" customWidth="1"/>
    <col min="13058" max="13072" width="5.7109375" style="4" customWidth="1"/>
    <col min="13073" max="13312" width="9.140625" style="4"/>
    <col min="13313" max="13313" width="3.140625" style="4" customWidth="1"/>
    <col min="13314" max="13328" width="5.7109375" style="4" customWidth="1"/>
    <col min="13329" max="13568" width="9.140625" style="4"/>
    <col min="13569" max="13569" width="3.140625" style="4" customWidth="1"/>
    <col min="13570" max="13584" width="5.7109375" style="4" customWidth="1"/>
    <col min="13585" max="13824" width="9.140625" style="4"/>
    <col min="13825" max="13825" width="3.140625" style="4" customWidth="1"/>
    <col min="13826" max="13840" width="5.7109375" style="4" customWidth="1"/>
    <col min="13841" max="14080" width="9.140625" style="4"/>
    <col min="14081" max="14081" width="3.140625" style="4" customWidth="1"/>
    <col min="14082" max="14096" width="5.7109375" style="4" customWidth="1"/>
    <col min="14097" max="14336" width="9.140625" style="4"/>
    <col min="14337" max="14337" width="3.140625" style="4" customWidth="1"/>
    <col min="14338" max="14352" width="5.7109375" style="4" customWidth="1"/>
    <col min="14353" max="14592" width="9.140625" style="4"/>
    <col min="14593" max="14593" width="3.140625" style="4" customWidth="1"/>
    <col min="14594" max="14608" width="5.7109375" style="4" customWidth="1"/>
    <col min="14609" max="14848" width="9.140625" style="4"/>
    <col min="14849" max="14849" width="3.140625" style="4" customWidth="1"/>
    <col min="14850" max="14864" width="5.7109375" style="4" customWidth="1"/>
    <col min="14865" max="15104" width="9.140625" style="4"/>
    <col min="15105" max="15105" width="3.140625" style="4" customWidth="1"/>
    <col min="15106" max="15120" width="5.7109375" style="4" customWidth="1"/>
    <col min="15121" max="15360" width="9.140625" style="4"/>
    <col min="15361" max="15361" width="3.140625" style="4" customWidth="1"/>
    <col min="15362" max="15376" width="5.7109375" style="4" customWidth="1"/>
    <col min="15377" max="15616" width="9.140625" style="4"/>
    <col min="15617" max="15617" width="3.140625" style="4" customWidth="1"/>
    <col min="15618" max="15632" width="5.7109375" style="4" customWidth="1"/>
    <col min="15633" max="15872" width="9.140625" style="4"/>
    <col min="15873" max="15873" width="3.140625" style="4" customWidth="1"/>
    <col min="15874" max="15888" width="5.7109375" style="4" customWidth="1"/>
    <col min="15889" max="16128" width="9.140625" style="4"/>
    <col min="16129" max="16129" width="3.140625" style="4" customWidth="1"/>
    <col min="16130" max="16144" width="5.7109375" style="4" customWidth="1"/>
    <col min="16145" max="16384" width="9.140625" style="4"/>
  </cols>
  <sheetData>
    <row r="7" spans="2:22">
      <c r="V7" s="271"/>
    </row>
    <row r="8" spans="2:22" ht="28.5">
      <c r="B8" s="296" t="s">
        <v>278</v>
      </c>
      <c r="C8" s="296"/>
      <c r="D8" s="296"/>
      <c r="E8" s="296"/>
      <c r="F8" s="296"/>
      <c r="G8" s="296"/>
      <c r="H8" s="296"/>
      <c r="I8" s="296"/>
      <c r="J8" s="296"/>
      <c r="K8" s="296"/>
      <c r="L8" s="296"/>
      <c r="M8" s="296"/>
      <c r="N8" s="296"/>
      <c r="O8" s="296"/>
      <c r="P8" s="296"/>
      <c r="V8" s="271"/>
    </row>
    <row r="9" spans="2:22">
      <c r="B9" s="295"/>
      <c r="C9" s="295"/>
      <c r="D9" s="295"/>
      <c r="E9" s="295"/>
      <c r="F9" s="295"/>
      <c r="G9" s="295"/>
      <c r="H9" s="295"/>
      <c r="I9" s="295"/>
      <c r="J9" s="295"/>
      <c r="K9" s="295"/>
      <c r="L9" s="295"/>
      <c r="M9" s="295"/>
      <c r="N9" s="295"/>
      <c r="O9" s="295"/>
      <c r="P9" s="295"/>
    </row>
    <row r="10" spans="2:22" ht="43.5" customHeight="1">
      <c r="B10" s="301" t="s">
        <v>320</v>
      </c>
      <c r="C10" s="301"/>
      <c r="D10" s="301"/>
      <c r="E10" s="301"/>
      <c r="F10" s="301"/>
      <c r="G10" s="301"/>
      <c r="H10" s="301"/>
      <c r="I10" s="301"/>
      <c r="J10" s="301"/>
      <c r="K10" s="301"/>
      <c r="L10" s="301"/>
      <c r="M10" s="301"/>
      <c r="N10" s="301"/>
      <c r="O10" s="301"/>
      <c r="P10" s="301"/>
    </row>
    <row r="11" spans="2:22">
      <c r="B11" s="303"/>
      <c r="C11" s="303"/>
      <c r="D11" s="303"/>
      <c r="E11" s="303"/>
      <c r="F11" s="303"/>
      <c r="G11" s="303"/>
      <c r="H11" s="303"/>
      <c r="I11" s="303"/>
      <c r="J11" s="303"/>
      <c r="K11" s="303"/>
      <c r="L11" s="303"/>
      <c r="M11" s="303"/>
      <c r="N11" s="303"/>
      <c r="O11" s="303"/>
      <c r="P11" s="303"/>
    </row>
    <row r="12" spans="2:22">
      <c r="B12" s="305" t="s">
        <v>319</v>
      </c>
      <c r="C12" s="305"/>
      <c r="D12" s="305"/>
      <c r="E12" s="305"/>
      <c r="F12" s="305"/>
      <c r="G12" s="305"/>
      <c r="H12" s="305"/>
      <c r="I12" s="305"/>
      <c r="J12" s="305"/>
      <c r="K12" s="305"/>
      <c r="L12" s="305"/>
      <c r="M12" s="305"/>
      <c r="N12" s="305"/>
      <c r="O12" s="305"/>
      <c r="P12" s="305"/>
    </row>
    <row r="13" spans="2:22" ht="44.25" customHeight="1">
      <c r="B13" s="302" t="s">
        <v>318</v>
      </c>
      <c r="C13" s="302"/>
      <c r="D13" s="302"/>
      <c r="E13" s="302"/>
      <c r="F13" s="302"/>
      <c r="G13" s="302"/>
      <c r="H13" s="302"/>
      <c r="I13" s="302"/>
      <c r="J13" s="302"/>
      <c r="K13" s="302"/>
      <c r="L13" s="302"/>
      <c r="M13" s="302"/>
      <c r="N13" s="302"/>
      <c r="O13" s="302"/>
      <c r="P13" s="302"/>
    </row>
    <row r="14" spans="2:22">
      <c r="B14" s="304"/>
      <c r="C14" s="304"/>
      <c r="D14" s="304"/>
      <c r="E14" s="304"/>
      <c r="F14" s="304"/>
      <c r="G14" s="304"/>
      <c r="H14" s="304"/>
      <c r="I14" s="304"/>
      <c r="J14" s="304"/>
      <c r="K14" s="304"/>
      <c r="L14" s="304"/>
      <c r="M14" s="304"/>
      <c r="N14" s="304"/>
      <c r="O14" s="304"/>
      <c r="P14" s="304"/>
    </row>
    <row r="15" spans="2:22" ht="12.75" customHeight="1">
      <c r="B15" s="302" t="s">
        <v>317</v>
      </c>
      <c r="C15" s="302"/>
      <c r="D15" s="302"/>
      <c r="E15" s="302"/>
      <c r="F15" s="302"/>
      <c r="G15" s="302"/>
      <c r="H15" s="302"/>
      <c r="I15" s="302"/>
      <c r="J15" s="302"/>
      <c r="K15" s="302"/>
      <c r="L15" s="302"/>
      <c r="M15" s="302"/>
      <c r="N15" s="302"/>
      <c r="O15" s="302"/>
      <c r="P15" s="302"/>
    </row>
    <row r="16" spans="2:22" ht="75.75" customHeight="1">
      <c r="B16" s="302" t="s">
        <v>316</v>
      </c>
      <c r="C16" s="299"/>
      <c r="D16" s="299"/>
      <c r="E16" s="299"/>
      <c r="F16" s="299"/>
      <c r="G16" s="299"/>
      <c r="H16" s="299"/>
      <c r="I16" s="299"/>
      <c r="J16" s="299"/>
      <c r="K16" s="299"/>
      <c r="L16" s="299"/>
      <c r="M16" s="299"/>
      <c r="N16" s="299"/>
      <c r="O16" s="299"/>
      <c r="P16" s="299"/>
    </row>
    <row r="17" spans="2:16" ht="77.25" customHeight="1">
      <c r="B17" s="299" t="s">
        <v>315</v>
      </c>
      <c r="C17" s="299"/>
      <c r="D17" s="299"/>
      <c r="E17" s="299"/>
      <c r="F17" s="299"/>
      <c r="G17" s="299"/>
      <c r="H17" s="299"/>
      <c r="I17" s="299"/>
      <c r="J17" s="299"/>
      <c r="K17" s="299"/>
      <c r="L17" s="299"/>
      <c r="M17" s="299"/>
      <c r="N17" s="299"/>
      <c r="O17" s="299"/>
      <c r="P17" s="299"/>
    </row>
    <row r="18" spans="2:16" ht="60.75" customHeight="1">
      <c r="B18" s="299" t="s">
        <v>295</v>
      </c>
      <c r="C18" s="299"/>
      <c r="D18" s="299"/>
      <c r="E18" s="299"/>
      <c r="F18" s="299"/>
      <c r="G18" s="299"/>
      <c r="H18" s="299"/>
      <c r="I18" s="299"/>
      <c r="J18" s="299"/>
      <c r="K18" s="299"/>
      <c r="L18" s="299"/>
      <c r="M18" s="299"/>
      <c r="N18" s="299"/>
      <c r="O18" s="299"/>
      <c r="P18" s="299"/>
    </row>
    <row r="19" spans="2:16" ht="45" customHeight="1">
      <c r="B19" s="299" t="s">
        <v>296</v>
      </c>
      <c r="C19" s="299"/>
      <c r="D19" s="299"/>
      <c r="E19" s="299"/>
      <c r="F19" s="299"/>
      <c r="G19" s="299"/>
      <c r="H19" s="299"/>
      <c r="I19" s="299"/>
      <c r="J19" s="299"/>
      <c r="K19" s="299"/>
      <c r="L19" s="299"/>
      <c r="M19" s="299"/>
      <c r="N19" s="299"/>
      <c r="O19" s="299"/>
      <c r="P19" s="299"/>
    </row>
    <row r="20" spans="2:16" ht="30" customHeight="1">
      <c r="B20" s="299" t="s">
        <v>341</v>
      </c>
      <c r="C20" s="299"/>
      <c r="D20" s="299"/>
      <c r="E20" s="299"/>
      <c r="F20" s="299"/>
      <c r="G20" s="299"/>
      <c r="H20" s="299"/>
      <c r="I20" s="299"/>
      <c r="J20" s="299"/>
      <c r="K20" s="299"/>
      <c r="L20" s="299"/>
      <c r="M20" s="299"/>
      <c r="N20" s="299"/>
      <c r="O20" s="299"/>
      <c r="P20" s="299"/>
    </row>
    <row r="21" spans="2:16" ht="15" customHeight="1">
      <c r="B21" s="297"/>
      <c r="C21" s="297"/>
      <c r="D21" s="297"/>
      <c r="E21" s="297"/>
      <c r="F21" s="297"/>
      <c r="G21" s="297"/>
      <c r="H21" s="297"/>
      <c r="I21" s="297"/>
      <c r="J21" s="297"/>
      <c r="K21" s="297"/>
      <c r="L21" s="297"/>
      <c r="M21" s="297"/>
      <c r="N21" s="297"/>
      <c r="O21" s="297"/>
      <c r="P21" s="297"/>
    </row>
    <row r="22" spans="2:16" ht="15.75" customHeight="1">
      <c r="B22" s="300" t="s">
        <v>314</v>
      </c>
      <c r="C22" s="300"/>
      <c r="D22" s="300"/>
      <c r="E22" s="300"/>
      <c r="F22" s="300"/>
      <c r="G22" s="300"/>
      <c r="H22" s="300"/>
      <c r="I22" s="300"/>
      <c r="J22" s="300"/>
      <c r="K22" s="300"/>
      <c r="L22" s="300"/>
      <c r="M22" s="300"/>
      <c r="N22" s="300"/>
      <c r="O22" s="300"/>
      <c r="P22" s="300"/>
    </row>
    <row r="23" spans="2:16" ht="60.75" customHeight="1">
      <c r="B23" s="306" t="s">
        <v>313</v>
      </c>
      <c r="C23" s="306"/>
      <c r="D23" s="306"/>
      <c r="E23" s="306"/>
      <c r="F23" s="306"/>
      <c r="G23" s="306"/>
      <c r="H23" s="306"/>
      <c r="I23" s="306"/>
      <c r="J23" s="306"/>
      <c r="K23" s="306"/>
      <c r="L23" s="306"/>
      <c r="M23" s="306"/>
      <c r="N23" s="306"/>
      <c r="O23" s="306"/>
      <c r="P23" s="306"/>
    </row>
    <row r="24" spans="2:16">
      <c r="B24" s="290"/>
      <c r="C24" s="290"/>
      <c r="D24" s="290"/>
      <c r="E24" s="290"/>
      <c r="F24" s="290"/>
      <c r="G24" s="290"/>
      <c r="H24" s="290"/>
      <c r="I24" s="290"/>
      <c r="J24" s="290"/>
      <c r="K24" s="290"/>
      <c r="L24" s="290"/>
      <c r="M24" s="290"/>
      <c r="N24" s="290"/>
      <c r="O24" s="290"/>
      <c r="P24" s="290"/>
    </row>
    <row r="25" spans="2:16">
      <c r="B25" s="300" t="s">
        <v>312</v>
      </c>
      <c r="C25" s="300"/>
      <c r="D25" s="300"/>
      <c r="E25" s="300"/>
      <c r="F25" s="300"/>
      <c r="G25" s="300"/>
      <c r="H25" s="300"/>
      <c r="I25" s="300"/>
      <c r="J25" s="300"/>
      <c r="K25" s="300"/>
      <c r="L25" s="300"/>
      <c r="M25" s="300"/>
      <c r="N25" s="300"/>
      <c r="O25" s="300"/>
      <c r="P25" s="300"/>
    </row>
    <row r="26" spans="2:16" ht="45.75" customHeight="1">
      <c r="B26" s="307" t="s">
        <v>342</v>
      </c>
      <c r="C26" s="307"/>
      <c r="D26" s="307"/>
      <c r="E26" s="307"/>
      <c r="F26" s="307"/>
      <c r="G26" s="307"/>
      <c r="H26" s="307"/>
      <c r="I26" s="307"/>
      <c r="J26" s="307"/>
      <c r="K26" s="307"/>
      <c r="L26" s="307"/>
      <c r="M26" s="307"/>
      <c r="N26" s="307"/>
      <c r="O26" s="307"/>
      <c r="P26" s="307"/>
    </row>
    <row r="27" spans="2:16" ht="15.75" customHeight="1">
      <c r="B27" s="308"/>
      <c r="C27" s="308"/>
      <c r="D27" s="308"/>
      <c r="E27" s="308"/>
      <c r="F27" s="308"/>
      <c r="G27" s="308"/>
      <c r="H27" s="308"/>
      <c r="I27" s="308"/>
      <c r="J27" s="308"/>
      <c r="K27" s="308"/>
      <c r="L27" s="308"/>
      <c r="M27" s="308"/>
      <c r="N27" s="308"/>
      <c r="O27" s="308"/>
      <c r="P27" s="308"/>
    </row>
    <row r="28" spans="2:16">
      <c r="B28" s="298" t="s">
        <v>279</v>
      </c>
      <c r="C28" s="298"/>
      <c r="D28" s="298"/>
      <c r="E28" s="298"/>
      <c r="F28" s="298"/>
      <c r="G28" s="298"/>
      <c r="H28" s="298"/>
      <c r="I28" s="298"/>
      <c r="J28" s="298"/>
      <c r="K28" s="298"/>
      <c r="L28" s="298"/>
      <c r="M28" s="298"/>
      <c r="N28" s="298"/>
      <c r="O28" s="298"/>
      <c r="P28" s="298"/>
    </row>
    <row r="29" spans="2:16">
      <c r="B29" s="270"/>
      <c r="C29" s="270"/>
      <c r="D29" s="270"/>
      <c r="E29" s="270"/>
      <c r="F29" s="270"/>
      <c r="G29" s="270"/>
      <c r="H29" s="270"/>
      <c r="I29" s="270"/>
      <c r="J29" s="270"/>
      <c r="K29" s="270"/>
      <c r="L29" s="270"/>
      <c r="M29" s="270"/>
      <c r="N29" s="270"/>
      <c r="O29" s="270"/>
      <c r="P29" s="270"/>
    </row>
    <row r="30" spans="2:16" ht="19.5" customHeight="1">
      <c r="B30" s="270"/>
      <c r="C30" s="270"/>
      <c r="D30" s="270"/>
      <c r="E30" s="270"/>
      <c r="F30" s="270"/>
      <c r="G30" s="270"/>
      <c r="H30" s="270"/>
      <c r="I30" s="270"/>
      <c r="J30" s="270"/>
      <c r="K30" s="270"/>
      <c r="L30" s="270"/>
      <c r="M30" s="270"/>
      <c r="N30" s="270"/>
      <c r="O30" s="270"/>
      <c r="P30" s="270"/>
    </row>
    <row r="31" spans="2:16" ht="19.5" customHeight="1">
      <c r="B31" s="270"/>
      <c r="C31" s="270"/>
      <c r="D31" s="270"/>
      <c r="E31" s="270"/>
      <c r="F31" s="270"/>
      <c r="G31" s="270"/>
      <c r="H31" s="270"/>
      <c r="I31" s="270"/>
      <c r="J31" s="270"/>
      <c r="K31" s="270"/>
      <c r="L31" s="270"/>
      <c r="M31" s="270"/>
      <c r="N31" s="270"/>
      <c r="O31" s="270"/>
      <c r="P31" s="270"/>
    </row>
    <row r="32" spans="2:16" ht="19.5" customHeight="1">
      <c r="B32" s="270"/>
      <c r="C32" s="270"/>
      <c r="D32" s="270"/>
      <c r="E32" s="270"/>
      <c r="F32" s="270"/>
      <c r="G32" s="270"/>
      <c r="H32" s="270"/>
      <c r="I32" s="270"/>
      <c r="J32" s="270"/>
      <c r="K32" s="270"/>
      <c r="L32" s="270"/>
      <c r="M32" s="270"/>
      <c r="N32" s="270"/>
      <c r="O32" s="270"/>
      <c r="P32" s="270"/>
    </row>
    <row r="33" spans="2:16" ht="19.5" customHeight="1">
      <c r="B33" s="270"/>
      <c r="C33" s="270"/>
      <c r="D33" s="270"/>
      <c r="E33" s="270"/>
      <c r="F33" s="270"/>
      <c r="G33" s="270"/>
      <c r="H33" s="270"/>
      <c r="I33" s="270"/>
      <c r="J33" s="270"/>
      <c r="K33" s="270"/>
      <c r="L33" s="270"/>
      <c r="M33" s="270"/>
      <c r="N33" s="270"/>
      <c r="O33" s="270"/>
      <c r="P33" s="270"/>
    </row>
    <row r="34" spans="2:16" ht="19.5" customHeight="1">
      <c r="B34" s="270"/>
      <c r="C34" s="270"/>
      <c r="D34" s="270"/>
      <c r="E34" s="270"/>
      <c r="F34" s="270"/>
      <c r="G34" s="270"/>
      <c r="H34" s="270"/>
      <c r="I34" s="270"/>
      <c r="J34" s="270"/>
      <c r="K34" s="270"/>
      <c r="L34" s="270"/>
      <c r="M34" s="270"/>
      <c r="N34" s="270"/>
      <c r="O34" s="270"/>
      <c r="P34" s="270"/>
    </row>
    <row r="35" spans="2:16" ht="19.5" customHeight="1">
      <c r="B35" s="270"/>
      <c r="C35" s="270"/>
      <c r="D35" s="270"/>
      <c r="E35" s="270"/>
      <c r="F35" s="270"/>
      <c r="G35" s="270"/>
      <c r="H35" s="270"/>
      <c r="I35" s="270"/>
      <c r="J35" s="270"/>
      <c r="K35" s="270"/>
      <c r="L35" s="270"/>
      <c r="M35" s="270"/>
      <c r="N35" s="270"/>
      <c r="O35" s="270"/>
      <c r="P35" s="270"/>
    </row>
    <row r="36" spans="2:16" ht="19.5" customHeight="1">
      <c r="B36" s="270"/>
      <c r="C36" s="270"/>
      <c r="D36" s="270"/>
      <c r="E36" s="270"/>
      <c r="F36" s="270"/>
      <c r="G36" s="270"/>
      <c r="H36" s="270"/>
      <c r="I36" s="270"/>
      <c r="J36" s="270"/>
      <c r="K36" s="270"/>
      <c r="L36" s="270"/>
      <c r="M36" s="270"/>
      <c r="N36" s="270"/>
      <c r="O36" s="270"/>
      <c r="P36" s="270"/>
    </row>
    <row r="37" spans="2:16" ht="19.5" customHeight="1">
      <c r="B37" s="270"/>
      <c r="C37" s="270"/>
      <c r="D37" s="270"/>
      <c r="E37" s="270"/>
      <c r="F37" s="270"/>
      <c r="G37" s="270"/>
      <c r="H37" s="270"/>
      <c r="I37" s="270"/>
      <c r="J37" s="270"/>
      <c r="K37" s="270"/>
      <c r="L37" s="270"/>
      <c r="M37" s="270"/>
      <c r="N37" s="270"/>
      <c r="O37" s="270"/>
      <c r="P37" s="270"/>
    </row>
    <row r="38" spans="2:16" ht="89.25" customHeight="1">
      <c r="B38" s="269"/>
      <c r="C38" s="269"/>
      <c r="D38" s="269"/>
      <c r="E38" s="269"/>
      <c r="F38" s="269"/>
      <c r="G38" s="269"/>
      <c r="H38" s="269"/>
      <c r="I38" s="269"/>
      <c r="J38" s="269"/>
      <c r="K38" s="269"/>
      <c r="L38" s="269"/>
      <c r="M38" s="269"/>
      <c r="N38" s="269"/>
      <c r="O38" s="269"/>
      <c r="P38" s="269"/>
    </row>
    <row r="39" spans="2:16" ht="46.5" customHeight="1">
      <c r="B39" s="269"/>
      <c r="C39" s="269"/>
      <c r="D39" s="269"/>
      <c r="E39" s="269"/>
      <c r="F39" s="269"/>
      <c r="G39" s="269"/>
      <c r="H39" s="269"/>
      <c r="I39" s="269"/>
      <c r="J39" s="269"/>
      <c r="K39" s="269"/>
      <c r="L39" s="269"/>
      <c r="M39" s="269"/>
      <c r="N39" s="269"/>
      <c r="O39" s="269"/>
      <c r="P39" s="269"/>
    </row>
    <row r="40" spans="2:16">
      <c r="C40" s="264"/>
      <c r="D40" s="264"/>
      <c r="E40" s="264"/>
      <c r="F40" s="264"/>
      <c r="G40" s="264"/>
      <c r="H40" s="264"/>
      <c r="I40" s="264"/>
      <c r="J40" s="264"/>
      <c r="K40" s="264"/>
      <c r="L40" s="264"/>
      <c r="M40" s="264"/>
      <c r="N40" s="264"/>
      <c r="O40" s="264"/>
      <c r="P40" s="264"/>
    </row>
    <row r="41" spans="2:16">
      <c r="C41" s="264"/>
      <c r="D41" s="264"/>
      <c r="E41" s="264"/>
      <c r="F41" s="264"/>
      <c r="G41" s="264"/>
      <c r="H41" s="264"/>
      <c r="I41" s="264"/>
      <c r="J41" s="264"/>
      <c r="K41" s="264"/>
      <c r="L41" s="264"/>
      <c r="M41" s="264"/>
      <c r="N41" s="264"/>
      <c r="O41" s="264"/>
      <c r="P41" s="264"/>
    </row>
    <row r="42" spans="2:16">
      <c r="C42" s="264"/>
      <c r="D42" s="264"/>
      <c r="E42" s="264"/>
      <c r="F42" s="264"/>
      <c r="G42" s="264"/>
      <c r="H42" s="264"/>
      <c r="I42" s="264"/>
      <c r="J42" s="264"/>
      <c r="K42" s="264"/>
      <c r="L42" s="264"/>
      <c r="M42" s="264"/>
      <c r="N42" s="264"/>
      <c r="O42" s="264"/>
      <c r="P42" s="264"/>
    </row>
    <row r="43" spans="2:16">
      <c r="B43" s="268"/>
      <c r="C43" s="264"/>
      <c r="D43" s="264"/>
      <c r="E43" s="264"/>
      <c r="F43" s="264"/>
      <c r="G43" s="264"/>
      <c r="H43" s="264"/>
      <c r="I43" s="264"/>
      <c r="J43" s="264"/>
      <c r="K43" s="264"/>
      <c r="L43" s="264"/>
      <c r="M43" s="264"/>
      <c r="N43" s="264"/>
      <c r="O43" s="264"/>
      <c r="P43" s="264"/>
    </row>
    <row r="44" spans="2:16" ht="24.75" customHeight="1">
      <c r="B44" s="287" t="s">
        <v>311</v>
      </c>
      <c r="C44" s="288"/>
      <c r="D44" s="288"/>
      <c r="E44" s="288"/>
      <c r="F44" s="288"/>
      <c r="G44" s="288"/>
      <c r="H44" s="288"/>
      <c r="I44" s="288"/>
      <c r="J44" s="288"/>
      <c r="K44" s="288"/>
      <c r="L44" s="288"/>
      <c r="M44" s="288"/>
      <c r="N44" s="288"/>
      <c r="O44" s="288"/>
      <c r="P44" s="288"/>
    </row>
    <row r="45" spans="2:16">
      <c r="B45" s="289" t="s">
        <v>310</v>
      </c>
      <c r="C45" s="289"/>
      <c r="D45" s="289"/>
      <c r="E45" s="289"/>
      <c r="F45" s="289"/>
      <c r="G45" s="289"/>
      <c r="H45" s="289"/>
      <c r="I45" s="289"/>
      <c r="J45" s="289"/>
      <c r="K45" s="289"/>
      <c r="L45" s="289"/>
      <c r="M45" s="289"/>
      <c r="N45" s="289"/>
      <c r="O45" s="289"/>
      <c r="P45" s="289"/>
    </row>
    <row r="46" spans="2:16">
      <c r="B46" s="289" t="s">
        <v>309</v>
      </c>
      <c r="C46" s="289"/>
      <c r="D46" s="289"/>
      <c r="E46" s="289"/>
      <c r="F46" s="289"/>
      <c r="G46" s="289"/>
      <c r="H46" s="289"/>
      <c r="I46" s="289"/>
      <c r="J46" s="289"/>
      <c r="K46" s="289"/>
      <c r="L46" s="289"/>
      <c r="M46" s="289"/>
      <c r="N46" s="289"/>
      <c r="O46" s="289"/>
      <c r="P46" s="289"/>
    </row>
    <row r="47" spans="2:16">
      <c r="B47" s="290"/>
      <c r="C47" s="290"/>
      <c r="D47" s="290"/>
      <c r="E47" s="290"/>
      <c r="F47" s="290"/>
      <c r="G47" s="290"/>
      <c r="H47" s="290"/>
      <c r="I47" s="290"/>
      <c r="J47" s="290"/>
      <c r="K47" s="290"/>
      <c r="L47" s="290"/>
      <c r="M47" s="290"/>
      <c r="N47" s="290"/>
      <c r="O47" s="290"/>
      <c r="P47" s="290"/>
    </row>
    <row r="48" spans="2:16" ht="75.75" customHeight="1">
      <c r="B48" s="287" t="s">
        <v>343</v>
      </c>
      <c r="C48" s="288"/>
      <c r="D48" s="288"/>
      <c r="E48" s="288"/>
      <c r="F48" s="288"/>
      <c r="G48" s="288"/>
      <c r="H48" s="288"/>
      <c r="I48" s="288"/>
      <c r="J48" s="288"/>
      <c r="K48" s="288"/>
      <c r="L48" s="288"/>
      <c r="M48" s="288"/>
      <c r="N48" s="288"/>
      <c r="O48" s="288"/>
      <c r="P48" s="288"/>
    </row>
    <row r="49" spans="2:16">
      <c r="B49" s="290"/>
      <c r="C49" s="290"/>
      <c r="D49" s="290"/>
      <c r="E49" s="290"/>
      <c r="F49" s="290"/>
      <c r="G49" s="290"/>
      <c r="H49" s="290"/>
      <c r="I49" s="290"/>
      <c r="J49" s="290"/>
      <c r="K49" s="290"/>
      <c r="L49" s="290"/>
      <c r="M49" s="290"/>
      <c r="N49" s="290"/>
      <c r="O49" s="290"/>
      <c r="P49" s="290"/>
    </row>
    <row r="50" spans="2:16" ht="46.5" customHeight="1">
      <c r="B50" s="287" t="s">
        <v>308</v>
      </c>
      <c r="C50" s="288"/>
      <c r="D50" s="288"/>
      <c r="E50" s="288"/>
      <c r="F50" s="288"/>
      <c r="G50" s="288"/>
      <c r="H50" s="288"/>
      <c r="I50" s="288"/>
      <c r="J50" s="288"/>
      <c r="K50" s="288"/>
      <c r="L50" s="288"/>
      <c r="M50" s="288"/>
      <c r="N50" s="288"/>
      <c r="O50" s="288"/>
      <c r="P50" s="288"/>
    </row>
    <row r="51" spans="2:16">
      <c r="B51" s="293"/>
      <c r="C51" s="293"/>
      <c r="D51" s="293"/>
      <c r="E51" s="293"/>
      <c r="F51" s="293"/>
      <c r="G51" s="293"/>
      <c r="H51" s="293"/>
      <c r="I51" s="293"/>
      <c r="J51" s="293"/>
      <c r="K51" s="293"/>
      <c r="L51" s="293"/>
      <c r="M51" s="293"/>
      <c r="N51" s="293"/>
      <c r="O51" s="293"/>
      <c r="P51" s="293"/>
    </row>
    <row r="52" spans="2:16">
      <c r="B52" s="267" t="s">
        <v>280</v>
      </c>
      <c r="C52" s="264"/>
      <c r="D52" s="264"/>
      <c r="E52" s="264"/>
      <c r="F52" s="264"/>
      <c r="G52" s="264"/>
      <c r="H52" s="264"/>
      <c r="I52" s="264"/>
      <c r="J52" s="264"/>
      <c r="K52" s="264"/>
      <c r="L52" s="264"/>
      <c r="M52" s="264"/>
      <c r="N52" s="264"/>
      <c r="O52" s="264"/>
      <c r="P52" s="264"/>
    </row>
    <row r="53" spans="2:16">
      <c r="B53" s="266"/>
      <c r="C53" s="264"/>
      <c r="D53" s="264"/>
      <c r="E53" s="264"/>
      <c r="F53" s="264"/>
      <c r="G53" s="264"/>
      <c r="H53" s="264"/>
      <c r="I53" s="264"/>
      <c r="J53" s="264"/>
      <c r="K53" s="264"/>
      <c r="L53" s="264"/>
      <c r="M53" s="264"/>
      <c r="N53" s="264"/>
      <c r="O53" s="264"/>
      <c r="P53" s="264"/>
    </row>
    <row r="54" spans="2:16">
      <c r="B54" s="266" t="s">
        <v>307</v>
      </c>
      <c r="C54" s="264"/>
      <c r="D54" s="264"/>
      <c r="E54" s="264"/>
      <c r="F54" s="264"/>
      <c r="G54" s="264"/>
      <c r="H54" s="264"/>
      <c r="I54" s="264"/>
      <c r="J54" s="264"/>
      <c r="K54" s="264"/>
      <c r="L54" s="264"/>
      <c r="M54" s="264"/>
      <c r="N54" s="264"/>
      <c r="O54" s="264"/>
      <c r="P54" s="264"/>
    </row>
    <row r="55" spans="2:16">
      <c r="B55" s="291" t="s">
        <v>281</v>
      </c>
      <c r="C55" s="291"/>
      <c r="D55" s="291"/>
      <c r="E55" s="291"/>
      <c r="F55" s="291"/>
      <c r="G55" s="291"/>
      <c r="H55" s="291"/>
      <c r="I55" s="291"/>
      <c r="J55" s="291"/>
      <c r="K55" s="291"/>
      <c r="L55" s="291"/>
      <c r="M55" s="291"/>
      <c r="N55" s="291"/>
      <c r="O55" s="291"/>
      <c r="P55" s="264"/>
    </row>
    <row r="56" spans="2:16">
      <c r="B56" s="291" t="s">
        <v>282</v>
      </c>
      <c r="C56" s="291"/>
      <c r="D56" s="291"/>
      <c r="E56" s="291"/>
      <c r="F56" s="291"/>
      <c r="G56" s="291"/>
      <c r="H56" s="291"/>
      <c r="I56" s="291"/>
      <c r="J56" s="291"/>
      <c r="K56" s="291"/>
      <c r="L56" s="291"/>
      <c r="M56" s="291"/>
      <c r="N56" s="291"/>
      <c r="O56" s="291"/>
      <c r="P56" s="264"/>
    </row>
    <row r="57" spans="2:16">
      <c r="B57" s="266"/>
      <c r="C57" s="264"/>
      <c r="D57" s="264"/>
      <c r="E57" s="264"/>
      <c r="F57" s="264"/>
      <c r="G57" s="264"/>
      <c r="H57" s="264"/>
      <c r="I57" s="264"/>
      <c r="J57" s="264"/>
      <c r="K57" s="264"/>
      <c r="L57" s="264"/>
      <c r="M57" s="264"/>
      <c r="N57" s="264"/>
      <c r="O57" s="264"/>
      <c r="P57" s="264"/>
    </row>
    <row r="58" spans="2:16">
      <c r="B58" s="266" t="s">
        <v>283</v>
      </c>
      <c r="C58" s="264"/>
      <c r="D58" s="264"/>
      <c r="E58" s="264"/>
      <c r="F58" s="264"/>
      <c r="G58" s="264"/>
      <c r="H58" s="264"/>
      <c r="I58" s="264"/>
      <c r="J58" s="264"/>
      <c r="K58" s="264"/>
      <c r="L58" s="264"/>
      <c r="M58" s="264"/>
      <c r="N58" s="264"/>
      <c r="O58" s="264"/>
      <c r="P58" s="264"/>
    </row>
    <row r="59" spans="2:16">
      <c r="B59" s="291" t="s">
        <v>284</v>
      </c>
      <c r="C59" s="291"/>
      <c r="D59" s="291"/>
      <c r="E59" s="291"/>
      <c r="F59" s="291"/>
      <c r="G59" s="291"/>
      <c r="H59" s="291"/>
      <c r="I59" s="291"/>
      <c r="J59" s="291"/>
      <c r="K59" s="291"/>
      <c r="L59" s="291"/>
      <c r="M59" s="291"/>
      <c r="N59" s="291"/>
      <c r="O59" s="291"/>
      <c r="P59" s="264"/>
    </row>
    <row r="60" spans="2:16">
      <c r="B60" s="266"/>
      <c r="C60" s="264"/>
      <c r="D60" s="264"/>
      <c r="E60" s="264"/>
      <c r="F60" s="264"/>
      <c r="G60" s="264"/>
      <c r="H60" s="264"/>
      <c r="I60" s="264"/>
      <c r="J60" s="264"/>
      <c r="K60" s="264"/>
      <c r="L60" s="264"/>
      <c r="M60" s="264"/>
      <c r="N60" s="264"/>
      <c r="O60" s="264"/>
      <c r="P60" s="264"/>
    </row>
    <row r="61" spans="2:16">
      <c r="B61" s="266" t="s">
        <v>285</v>
      </c>
      <c r="C61" s="264"/>
      <c r="D61" s="264"/>
      <c r="E61" s="264"/>
      <c r="F61" s="264"/>
      <c r="G61" s="264"/>
      <c r="H61" s="264"/>
      <c r="I61" s="264"/>
      <c r="J61" s="264"/>
      <c r="K61" s="264"/>
      <c r="L61" s="264"/>
      <c r="M61" s="264"/>
      <c r="N61" s="264"/>
      <c r="O61" s="264"/>
      <c r="P61" s="264"/>
    </row>
    <row r="62" spans="2:16">
      <c r="B62" s="294" t="s">
        <v>300</v>
      </c>
      <c r="C62" s="291"/>
      <c r="D62" s="291"/>
      <c r="E62" s="291"/>
      <c r="F62" s="291"/>
      <c r="G62" s="291"/>
      <c r="H62" s="291"/>
      <c r="I62" s="291"/>
      <c r="J62" s="291"/>
      <c r="K62" s="291"/>
      <c r="L62" s="291"/>
      <c r="M62" s="291"/>
      <c r="N62" s="291"/>
      <c r="O62" s="291"/>
      <c r="P62" s="264"/>
    </row>
    <row r="63" spans="2:16">
      <c r="B63" s="266"/>
      <c r="C63" s="264"/>
      <c r="D63" s="264"/>
      <c r="E63" s="264"/>
      <c r="F63" s="264"/>
      <c r="G63" s="264"/>
      <c r="H63" s="264"/>
      <c r="I63" s="264"/>
      <c r="J63" s="264"/>
      <c r="K63" s="264"/>
      <c r="L63" s="264"/>
      <c r="M63" s="264"/>
      <c r="N63" s="264"/>
      <c r="O63" s="264"/>
      <c r="P63" s="264"/>
    </row>
    <row r="64" spans="2:16">
      <c r="B64" s="266" t="s">
        <v>286</v>
      </c>
      <c r="C64" s="264"/>
      <c r="D64" s="264"/>
      <c r="E64" s="264"/>
      <c r="F64" s="264"/>
      <c r="G64" s="264"/>
      <c r="H64" s="264"/>
      <c r="I64" s="264"/>
      <c r="J64" s="264"/>
      <c r="K64" s="264"/>
      <c r="L64" s="264"/>
      <c r="M64" s="264"/>
      <c r="N64" s="264"/>
      <c r="O64" s="264"/>
      <c r="P64" s="264"/>
    </row>
    <row r="65" spans="2:16" ht="45.75" customHeight="1">
      <c r="B65" s="292" t="s">
        <v>287</v>
      </c>
      <c r="C65" s="292"/>
      <c r="D65" s="292"/>
      <c r="E65" s="292"/>
      <c r="F65" s="292"/>
      <c r="G65" s="292"/>
      <c r="H65" s="292"/>
      <c r="I65" s="292"/>
      <c r="J65" s="292"/>
      <c r="K65" s="292"/>
      <c r="L65" s="292"/>
      <c r="M65" s="292"/>
      <c r="N65" s="292"/>
      <c r="O65" s="292"/>
      <c r="P65" s="292"/>
    </row>
    <row r="66" spans="2:16">
      <c r="B66" s="266"/>
      <c r="C66" s="264"/>
      <c r="D66" s="264"/>
      <c r="E66" s="264"/>
      <c r="F66" s="264"/>
      <c r="G66" s="264"/>
      <c r="H66" s="264"/>
      <c r="I66" s="264"/>
      <c r="J66" s="264"/>
      <c r="K66" s="264"/>
      <c r="L66" s="264"/>
      <c r="M66" s="264"/>
      <c r="N66" s="264"/>
      <c r="O66" s="264"/>
      <c r="P66" s="264"/>
    </row>
    <row r="67" spans="2:16">
      <c r="B67" s="266" t="s">
        <v>306</v>
      </c>
      <c r="C67" s="264"/>
      <c r="D67" s="264"/>
      <c r="E67" s="264"/>
      <c r="F67" s="264"/>
      <c r="G67" s="264"/>
      <c r="H67" s="264"/>
      <c r="I67" s="264"/>
      <c r="J67" s="264"/>
      <c r="K67" s="264"/>
      <c r="L67" s="264"/>
      <c r="M67" s="264"/>
      <c r="N67" s="264"/>
      <c r="O67" s="264"/>
      <c r="P67" s="264"/>
    </row>
    <row r="68" spans="2:16">
      <c r="B68" s="291" t="s">
        <v>288</v>
      </c>
      <c r="C68" s="291"/>
      <c r="D68" s="291"/>
      <c r="E68" s="291"/>
      <c r="F68" s="291"/>
      <c r="G68" s="291"/>
      <c r="H68" s="291"/>
      <c r="I68" s="291"/>
      <c r="J68" s="291"/>
      <c r="K68" s="291"/>
      <c r="L68" s="291"/>
      <c r="M68" s="291"/>
      <c r="N68" s="291"/>
      <c r="O68" s="291"/>
      <c r="P68" s="264"/>
    </row>
    <row r="69" spans="2:16">
      <c r="B69" s="266"/>
      <c r="C69" s="264"/>
      <c r="D69" s="264"/>
      <c r="E69" s="264"/>
      <c r="F69" s="264"/>
      <c r="G69" s="264"/>
      <c r="H69" s="264"/>
      <c r="I69" s="264"/>
      <c r="J69" s="264"/>
      <c r="K69" s="264"/>
      <c r="L69" s="264"/>
      <c r="M69" s="264"/>
      <c r="N69" s="264"/>
      <c r="O69" s="264"/>
      <c r="P69" s="264"/>
    </row>
    <row r="70" spans="2:16">
      <c r="B70" s="266" t="s">
        <v>289</v>
      </c>
      <c r="C70" s="264"/>
      <c r="D70" s="264"/>
      <c r="E70" s="264"/>
      <c r="F70" s="264"/>
      <c r="G70" s="264"/>
      <c r="H70" s="264"/>
      <c r="I70" s="264"/>
      <c r="J70" s="264"/>
      <c r="K70" s="264"/>
      <c r="L70" s="264"/>
      <c r="M70" s="264"/>
      <c r="N70" s="264"/>
      <c r="O70" s="264"/>
      <c r="P70" s="264"/>
    </row>
    <row r="71" spans="2:16">
      <c r="B71" s="291" t="s">
        <v>290</v>
      </c>
      <c r="C71" s="291"/>
      <c r="D71" s="291"/>
      <c r="E71" s="291"/>
      <c r="F71" s="291"/>
      <c r="G71" s="291"/>
      <c r="H71" s="291"/>
      <c r="I71" s="291"/>
      <c r="J71" s="291"/>
      <c r="K71" s="291"/>
      <c r="L71" s="291"/>
      <c r="M71" s="291"/>
      <c r="N71" s="291"/>
      <c r="O71" s="291"/>
      <c r="P71" s="264"/>
    </row>
    <row r="72" spans="2:16">
      <c r="B72" s="266"/>
      <c r="C72" s="264"/>
      <c r="D72" s="264"/>
      <c r="E72" s="264"/>
      <c r="F72" s="264"/>
      <c r="G72" s="264"/>
      <c r="H72" s="264"/>
      <c r="I72" s="264"/>
      <c r="J72" s="264"/>
      <c r="K72" s="264"/>
      <c r="L72" s="264"/>
      <c r="M72" s="264"/>
      <c r="N72" s="264"/>
      <c r="O72" s="264"/>
      <c r="P72" s="264"/>
    </row>
    <row r="73" spans="2:16">
      <c r="B73" s="266" t="s">
        <v>291</v>
      </c>
      <c r="C73" s="264"/>
      <c r="D73" s="264"/>
      <c r="E73" s="264"/>
      <c r="F73" s="264"/>
      <c r="G73" s="264"/>
      <c r="H73" s="264"/>
      <c r="I73" s="264"/>
      <c r="J73" s="264"/>
      <c r="K73" s="264"/>
      <c r="L73" s="264"/>
      <c r="M73" s="264"/>
      <c r="N73" s="264"/>
      <c r="O73" s="264"/>
      <c r="P73" s="264"/>
    </row>
    <row r="74" spans="2:16">
      <c r="B74" s="291" t="s">
        <v>292</v>
      </c>
      <c r="C74" s="291"/>
      <c r="D74" s="291"/>
      <c r="E74" s="291"/>
      <c r="F74" s="291"/>
      <c r="G74" s="291"/>
      <c r="H74" s="291"/>
      <c r="I74" s="291"/>
      <c r="J74" s="291"/>
      <c r="K74" s="291"/>
      <c r="L74" s="291"/>
      <c r="M74" s="291"/>
      <c r="N74" s="291"/>
      <c r="O74" s="291"/>
      <c r="P74" s="264"/>
    </row>
    <row r="75" spans="2:16">
      <c r="B75" s="266"/>
      <c r="C75" s="264"/>
      <c r="D75" s="264"/>
      <c r="E75" s="264"/>
      <c r="F75" s="264"/>
      <c r="G75" s="264"/>
      <c r="H75" s="264"/>
      <c r="I75" s="264"/>
      <c r="J75" s="264"/>
      <c r="K75" s="264"/>
      <c r="L75" s="264"/>
      <c r="M75" s="264"/>
      <c r="N75" s="264"/>
      <c r="O75" s="264"/>
      <c r="P75" s="264"/>
    </row>
    <row r="76" spans="2:16">
      <c r="B76" s="266" t="s">
        <v>293</v>
      </c>
      <c r="C76" s="264"/>
      <c r="D76" s="264"/>
      <c r="E76" s="264"/>
      <c r="F76" s="264"/>
      <c r="G76" s="264"/>
      <c r="H76" s="264"/>
      <c r="I76" s="264"/>
      <c r="J76" s="264"/>
      <c r="K76" s="264"/>
      <c r="L76" s="264"/>
      <c r="M76" s="264"/>
      <c r="N76" s="264"/>
      <c r="O76" s="264"/>
      <c r="P76" s="264"/>
    </row>
    <row r="77" spans="2:16">
      <c r="B77" s="291" t="s">
        <v>294</v>
      </c>
      <c r="C77" s="291"/>
      <c r="D77" s="291"/>
      <c r="E77" s="291"/>
      <c r="F77" s="291"/>
      <c r="G77" s="291"/>
      <c r="H77" s="291"/>
      <c r="I77" s="291"/>
      <c r="J77" s="291"/>
      <c r="K77" s="291"/>
      <c r="L77" s="291"/>
      <c r="M77" s="291"/>
      <c r="N77" s="291"/>
      <c r="O77" s="291"/>
      <c r="P77" s="264"/>
    </row>
    <row r="78" spans="2:16">
      <c r="C78" s="264"/>
      <c r="D78" s="264"/>
      <c r="E78" s="264"/>
      <c r="F78" s="264"/>
      <c r="G78" s="264"/>
      <c r="H78" s="264"/>
      <c r="I78" s="264"/>
      <c r="J78" s="264"/>
      <c r="K78" s="264"/>
      <c r="L78" s="264"/>
      <c r="M78" s="264"/>
      <c r="N78" s="264"/>
      <c r="O78" s="264"/>
      <c r="P78" s="264"/>
    </row>
    <row r="79" spans="2:16">
      <c r="C79" s="264"/>
      <c r="D79" s="264"/>
      <c r="E79" s="264"/>
      <c r="F79" s="264"/>
      <c r="G79" s="264"/>
      <c r="H79" s="264"/>
      <c r="I79" s="264"/>
      <c r="J79" s="264"/>
      <c r="K79" s="264"/>
      <c r="L79" s="264"/>
      <c r="M79" s="264"/>
      <c r="N79" s="264"/>
      <c r="O79" s="264"/>
      <c r="P79" s="264"/>
    </row>
    <row r="80" spans="2:16" ht="15.75">
      <c r="B80" s="265"/>
      <c r="C80" s="265"/>
      <c r="D80" s="265"/>
      <c r="E80" s="265"/>
      <c r="F80" s="265"/>
      <c r="G80" s="265"/>
      <c r="H80" s="265"/>
      <c r="I80" s="265"/>
      <c r="J80" s="265"/>
      <c r="K80" s="265"/>
      <c r="L80" s="265"/>
      <c r="M80" s="265"/>
      <c r="N80" s="265"/>
      <c r="O80" s="265"/>
      <c r="P80" s="265"/>
    </row>
  </sheetData>
  <mergeCells count="38">
    <mergeCell ref="B23:P23"/>
    <mergeCell ref="B26:P26"/>
    <mergeCell ref="B27:P27"/>
    <mergeCell ref="B17:P17"/>
    <mergeCell ref="B15:P15"/>
    <mergeCell ref="B9:P9"/>
    <mergeCell ref="B8:P8"/>
    <mergeCell ref="B21:P21"/>
    <mergeCell ref="B24:P24"/>
    <mergeCell ref="B28:P28"/>
    <mergeCell ref="B18:P18"/>
    <mergeCell ref="B19:P19"/>
    <mergeCell ref="B20:P20"/>
    <mergeCell ref="B25:P25"/>
    <mergeCell ref="B22:P22"/>
    <mergeCell ref="B10:P10"/>
    <mergeCell ref="B13:P13"/>
    <mergeCell ref="B16:P16"/>
    <mergeCell ref="B11:P11"/>
    <mergeCell ref="B14:P14"/>
    <mergeCell ref="B12:P12"/>
    <mergeCell ref="B51:P51"/>
    <mergeCell ref="B62:O62"/>
    <mergeCell ref="B55:O55"/>
    <mergeCell ref="B56:O56"/>
    <mergeCell ref="B59:O59"/>
    <mergeCell ref="B68:O68"/>
    <mergeCell ref="B71:O71"/>
    <mergeCell ref="B74:O74"/>
    <mergeCell ref="B77:O77"/>
    <mergeCell ref="B65:P65"/>
    <mergeCell ref="B44:P44"/>
    <mergeCell ref="B45:P45"/>
    <mergeCell ref="B46:P46"/>
    <mergeCell ref="B48:P48"/>
    <mergeCell ref="B50:P50"/>
    <mergeCell ref="B47:P47"/>
    <mergeCell ref="B49:P49"/>
  </mergeCells>
  <hyperlinks>
    <hyperlink ref="B55" r:id="rId1" display="http://www.footprintnetwork.org/en/index.php/GFN/page/footprint_basics_overview"/>
    <hyperlink ref="B56" r:id="rId2" display="http://www.footprintnetwork.org/en/index.php/GFN/page/methodology"/>
    <hyperlink ref="B59" r:id="rId3" display="http://www.footprintnetwork.org/en/index.php/GFN/page/trends/switzerland"/>
    <hyperlink ref="B62" r:id="rId4" display="http://www.footprintnetwork.org/images/NFA%20Method%20Paper%202011%20Submitted%20for%20Publication.pdf "/>
    <hyperlink ref="B68" r:id="rId5" display="http://www.footprintnetwork.org/en/index.php/GFN/page/academic_references/"/>
    <hyperlink ref="B71" r:id="rId6" display="http://www.footprintnetwork.org/reviews"/>
    <hyperlink ref="B74" r:id="rId7" display="http://www.footprintnetwork.org/faq"/>
    <hyperlink ref="B77" r:id="rId8" display="http://www.footprintnetwork.org/en/index.php/GFN/page/responses_to_published_criticisms"/>
  </hyperlinks>
  <pageMargins left="0.7" right="0.7" top="0.75" bottom="0.75" header="0.3" footer="0.3"/>
  <pageSetup paperSize="9" scale="96" fitToHeight="4" orientation="portrait" verticalDpi="0" r:id="rId9"/>
  <headerFooter>
    <oddFooter>&amp;LPrinted on &amp;D&amp;C© 2015 Global Footprint Network&amp;Rpage &amp;P of &amp;N</oddFooter>
  </headerFooter>
  <drawing r:id="rId10"/>
</worksheet>
</file>

<file path=xl/worksheets/sheet3.xml><?xml version="1.0" encoding="utf-8"?>
<worksheet xmlns="http://schemas.openxmlformats.org/spreadsheetml/2006/main" xmlns:r="http://schemas.openxmlformats.org/officeDocument/2006/relationships">
  <sheetPr codeName="Sheet2"/>
  <dimension ref="A1:AH210"/>
  <sheetViews>
    <sheetView zoomScale="58" zoomScaleNormal="58" workbookViewId="0"/>
  </sheetViews>
  <sheetFormatPr defaultRowHeight="15"/>
  <cols>
    <col min="27" max="27" width="35.140625" bestFit="1" customWidth="1"/>
    <col min="28" max="28" width="21.42578125" bestFit="1" customWidth="1"/>
  </cols>
  <sheetData>
    <row r="1" spans="1:34" s="188" customFormat="1" ht="28.5">
      <c r="A1" s="286" t="s">
        <v>333</v>
      </c>
      <c r="B1" s="261"/>
      <c r="C1" s="261"/>
      <c r="D1" s="261"/>
      <c r="E1" s="261"/>
      <c r="F1" s="261"/>
      <c r="G1" s="261"/>
      <c r="H1" s="261"/>
      <c r="I1" s="261"/>
      <c r="J1" s="261"/>
      <c r="K1" s="261"/>
      <c r="L1" s="261"/>
      <c r="M1" s="261"/>
      <c r="N1" s="261"/>
      <c r="O1" s="261"/>
      <c r="P1" s="261"/>
      <c r="Q1" s="261"/>
      <c r="R1" s="261"/>
      <c r="S1" s="261"/>
      <c r="T1" s="261"/>
      <c r="U1" s="261"/>
      <c r="V1" s="261"/>
      <c r="W1" s="261"/>
      <c r="X1" s="261"/>
      <c r="Y1" s="261"/>
      <c r="Z1" s="261"/>
      <c r="AA1" s="261"/>
      <c r="AB1" s="261"/>
      <c r="AC1" s="261"/>
      <c r="AD1" s="261"/>
      <c r="AE1" s="261"/>
      <c r="AF1" s="261"/>
      <c r="AG1" s="261"/>
      <c r="AH1" s="261"/>
    </row>
    <row r="2" spans="1:34">
      <c r="Y2" s="2" t="s">
        <v>3</v>
      </c>
      <c r="Z2" s="2" t="s">
        <v>4</v>
      </c>
      <c r="AA2" s="2" t="s">
        <v>5</v>
      </c>
      <c r="AB2" s="2" t="s">
        <v>6</v>
      </c>
    </row>
    <row r="3" spans="1:34">
      <c r="Y3" s="1" t="s">
        <v>1</v>
      </c>
      <c r="Z3" s="1">
        <v>1961</v>
      </c>
      <c r="AA3" s="1" t="s">
        <v>335</v>
      </c>
      <c r="AB3" s="281">
        <v>2.2799999999999998</v>
      </c>
    </row>
    <row r="4" spans="1:34">
      <c r="Y4" s="1" t="s">
        <v>1</v>
      </c>
      <c r="Z4" s="1">
        <v>1962</v>
      </c>
      <c r="AA4" s="1" t="s">
        <v>335</v>
      </c>
      <c r="AB4" s="281">
        <v>2.31</v>
      </c>
    </row>
    <row r="5" spans="1:34">
      <c r="Y5" s="1" t="s">
        <v>1</v>
      </c>
      <c r="Z5" s="1">
        <v>1963</v>
      </c>
      <c r="AA5" s="1" t="s">
        <v>335</v>
      </c>
      <c r="AB5" s="281">
        <v>2.36</v>
      </c>
    </row>
    <row r="6" spans="1:34">
      <c r="Y6" s="1" t="s">
        <v>1</v>
      </c>
      <c r="Z6" s="1">
        <v>1964</v>
      </c>
      <c r="AA6" s="1" t="s">
        <v>335</v>
      </c>
      <c r="AB6" s="281">
        <v>2.41</v>
      </c>
    </row>
    <row r="7" spans="1:34">
      <c r="Y7" s="1" t="s">
        <v>1</v>
      </c>
      <c r="Z7" s="1">
        <v>1965</v>
      </c>
      <c r="AA7" s="1" t="s">
        <v>335</v>
      </c>
      <c r="AB7" s="281">
        <v>2.4500000000000002</v>
      </c>
    </row>
    <row r="8" spans="1:34">
      <c r="Y8" s="1" t="s">
        <v>1</v>
      </c>
      <c r="Z8" s="1">
        <v>1966</v>
      </c>
      <c r="AA8" s="1" t="s">
        <v>335</v>
      </c>
      <c r="AB8" s="281">
        <v>2.5099999999999998</v>
      </c>
    </row>
    <row r="9" spans="1:34">
      <c r="Y9" s="1" t="s">
        <v>1</v>
      </c>
      <c r="Z9" s="1">
        <v>1967</v>
      </c>
      <c r="AA9" s="1" t="s">
        <v>335</v>
      </c>
      <c r="AB9" s="281">
        <v>2.52</v>
      </c>
    </row>
    <row r="10" spans="1:34">
      <c r="Y10" s="1" t="s">
        <v>1</v>
      </c>
      <c r="Z10" s="1">
        <v>1968</v>
      </c>
      <c r="AA10" s="1" t="s">
        <v>335</v>
      </c>
      <c r="AB10" s="281">
        <v>2.57</v>
      </c>
    </row>
    <row r="11" spans="1:34">
      <c r="Y11" s="1" t="s">
        <v>1</v>
      </c>
      <c r="Z11" s="1">
        <v>1969</v>
      </c>
      <c r="AA11" s="1" t="s">
        <v>335</v>
      </c>
      <c r="AB11" s="281">
        <v>2.63</v>
      </c>
    </row>
    <row r="12" spans="1:34">
      <c r="Y12" s="1" t="s">
        <v>1</v>
      </c>
      <c r="Z12" s="1">
        <v>1970</v>
      </c>
      <c r="AA12" s="1" t="s">
        <v>335</v>
      </c>
      <c r="AB12" s="281">
        <v>2.73</v>
      </c>
    </row>
    <row r="13" spans="1:34">
      <c r="Y13" s="1" t="s">
        <v>1</v>
      </c>
      <c r="Z13" s="1">
        <v>1971</v>
      </c>
      <c r="AA13" s="1" t="s">
        <v>335</v>
      </c>
      <c r="AB13" s="281">
        <v>2.76</v>
      </c>
    </row>
    <row r="14" spans="1:34">
      <c r="Y14" s="1" t="s">
        <v>1</v>
      </c>
      <c r="Z14" s="1">
        <v>1972</v>
      </c>
      <c r="AA14" s="1" t="s">
        <v>335</v>
      </c>
      <c r="AB14" s="281">
        <v>2.78</v>
      </c>
    </row>
    <row r="15" spans="1:34">
      <c r="Y15" s="1" t="s">
        <v>1</v>
      </c>
      <c r="Z15" s="1">
        <v>1973</v>
      </c>
      <c r="AA15" s="1" t="s">
        <v>335</v>
      </c>
      <c r="AB15" s="281">
        <v>2.87</v>
      </c>
    </row>
    <row r="16" spans="1:34">
      <c r="Y16" s="1" t="s">
        <v>1</v>
      </c>
      <c r="Z16" s="1">
        <v>1974</v>
      </c>
      <c r="AA16" s="1" t="s">
        <v>335</v>
      </c>
      <c r="AB16" s="281">
        <v>2.79</v>
      </c>
    </row>
    <row r="17" spans="25:28">
      <c r="Y17" s="1" t="s">
        <v>1</v>
      </c>
      <c r="Z17" s="1">
        <v>1975</v>
      </c>
      <c r="AA17" s="1" t="s">
        <v>335</v>
      </c>
      <c r="AB17" s="281">
        <v>2.73</v>
      </c>
    </row>
    <row r="18" spans="25:28">
      <c r="Y18" s="1" t="s">
        <v>1</v>
      </c>
      <c r="Z18" s="1">
        <v>1976</v>
      </c>
      <c r="AA18" s="1" t="s">
        <v>335</v>
      </c>
      <c r="AB18" s="281">
        <v>2.81</v>
      </c>
    </row>
    <row r="19" spans="25:28">
      <c r="Y19" s="1" t="s">
        <v>1</v>
      </c>
      <c r="Z19" s="1">
        <v>1977</v>
      </c>
      <c r="AA19" s="1" t="s">
        <v>335</v>
      </c>
      <c r="AB19" s="281">
        <v>2.82</v>
      </c>
    </row>
    <row r="20" spans="25:28">
      <c r="Y20" s="1" t="s">
        <v>1</v>
      </c>
      <c r="Z20" s="1">
        <v>1978</v>
      </c>
      <c r="AA20" s="1" t="s">
        <v>335</v>
      </c>
      <c r="AB20" s="281">
        <v>2.85</v>
      </c>
    </row>
    <row r="21" spans="25:28">
      <c r="Y21" s="1" t="s">
        <v>1</v>
      </c>
      <c r="Z21" s="1">
        <v>1979</v>
      </c>
      <c r="AA21" s="1" t="s">
        <v>335</v>
      </c>
      <c r="AB21" s="281">
        <v>2.88</v>
      </c>
    </row>
    <row r="22" spans="25:28">
      <c r="Y22" s="1" t="s">
        <v>1</v>
      </c>
      <c r="Z22" s="1">
        <v>1980</v>
      </c>
      <c r="AA22" s="1" t="s">
        <v>335</v>
      </c>
      <c r="AB22" s="281">
        <v>2.78</v>
      </c>
    </row>
    <row r="23" spans="25:28">
      <c r="Y23" s="1" t="s">
        <v>1</v>
      </c>
      <c r="Z23" s="1">
        <v>1981</v>
      </c>
      <c r="AA23" s="1" t="s">
        <v>335</v>
      </c>
      <c r="AB23" s="281">
        <v>2.7</v>
      </c>
    </row>
    <row r="24" spans="25:28">
      <c r="Y24" s="1" t="s">
        <v>1</v>
      </c>
      <c r="Z24" s="1">
        <v>1982</v>
      </c>
      <c r="AA24" s="1" t="s">
        <v>335</v>
      </c>
      <c r="AB24" s="281">
        <v>2.64</v>
      </c>
    </row>
    <row r="25" spans="25:28">
      <c r="Y25" s="1" t="s">
        <v>1</v>
      </c>
      <c r="Z25" s="1">
        <v>1983</v>
      </c>
      <c r="AA25" s="1" t="s">
        <v>335</v>
      </c>
      <c r="AB25" s="281">
        <v>2.59</v>
      </c>
    </row>
    <row r="26" spans="25:28">
      <c r="Y26" s="1" t="s">
        <v>1</v>
      </c>
      <c r="Z26" s="1">
        <v>1984</v>
      </c>
      <c r="AA26" s="1" t="s">
        <v>335</v>
      </c>
      <c r="AB26" s="281">
        <v>2.65</v>
      </c>
    </row>
    <row r="27" spans="25:28">
      <c r="Y27" s="1" t="s">
        <v>1</v>
      </c>
      <c r="Z27" s="1">
        <v>1985</v>
      </c>
      <c r="AA27" s="1" t="s">
        <v>335</v>
      </c>
      <c r="AB27" s="281">
        <v>2.66</v>
      </c>
    </row>
    <row r="28" spans="25:28">
      <c r="Y28" s="1" t="s">
        <v>1</v>
      </c>
      <c r="Z28" s="1">
        <v>1986</v>
      </c>
      <c r="AA28" s="1" t="s">
        <v>335</v>
      </c>
      <c r="AB28" s="281">
        <v>2.67</v>
      </c>
    </row>
    <row r="29" spans="25:28">
      <c r="Y29" s="1" t="s">
        <v>1</v>
      </c>
      <c r="Z29" s="1">
        <v>1987</v>
      </c>
      <c r="AA29" s="1" t="s">
        <v>335</v>
      </c>
      <c r="AB29" s="281">
        <v>2.69</v>
      </c>
    </row>
    <row r="30" spans="25:28">
      <c r="Y30" s="1" t="s">
        <v>1</v>
      </c>
      <c r="Z30" s="1">
        <v>1988</v>
      </c>
      <c r="AA30" s="1" t="s">
        <v>335</v>
      </c>
      <c r="AB30" s="281">
        <v>2.69</v>
      </c>
    </row>
    <row r="31" spans="25:28">
      <c r="Y31" s="1" t="s">
        <v>1</v>
      </c>
      <c r="Z31" s="1">
        <v>1989</v>
      </c>
      <c r="AA31" s="1" t="s">
        <v>335</v>
      </c>
      <c r="AB31" s="281">
        <v>2.72</v>
      </c>
    </row>
    <row r="32" spans="25:28">
      <c r="Y32" s="1" t="s">
        <v>1</v>
      </c>
      <c r="Z32" s="1">
        <v>1990</v>
      </c>
      <c r="AA32" s="1" t="s">
        <v>335</v>
      </c>
      <c r="AB32" s="281">
        <v>2.71</v>
      </c>
    </row>
    <row r="33" spans="25:28">
      <c r="Y33" s="1" t="s">
        <v>1</v>
      </c>
      <c r="Z33" s="1">
        <v>1991</v>
      </c>
      <c r="AA33" s="1" t="s">
        <v>335</v>
      </c>
      <c r="AB33" s="281">
        <v>2.66</v>
      </c>
    </row>
    <row r="34" spans="25:28">
      <c r="Y34" s="1" t="s">
        <v>1</v>
      </c>
      <c r="Z34" s="1">
        <v>1992</v>
      </c>
      <c r="AA34" s="1" t="s">
        <v>335</v>
      </c>
      <c r="AB34" s="281">
        <v>2.64</v>
      </c>
    </row>
    <row r="35" spans="25:28">
      <c r="Y35" s="1" t="s">
        <v>1</v>
      </c>
      <c r="Z35" s="1">
        <v>1993</v>
      </c>
      <c r="AA35" s="1" t="s">
        <v>335</v>
      </c>
      <c r="AB35" s="281">
        <v>2.59</v>
      </c>
    </row>
    <row r="36" spans="25:28">
      <c r="Y36" s="1" t="s">
        <v>1</v>
      </c>
      <c r="Z36" s="1">
        <v>1994</v>
      </c>
      <c r="AA36" s="1" t="s">
        <v>335</v>
      </c>
      <c r="AB36" s="281">
        <v>2.59</v>
      </c>
    </row>
    <row r="37" spans="25:28">
      <c r="Y37" s="1" t="s">
        <v>1</v>
      </c>
      <c r="Z37" s="1">
        <v>1995</v>
      </c>
      <c r="AA37" s="1" t="s">
        <v>335</v>
      </c>
      <c r="AB37" s="281">
        <v>2.59</v>
      </c>
    </row>
    <row r="38" spans="25:28">
      <c r="Y38" s="1" t="s">
        <v>1</v>
      </c>
      <c r="Z38" s="1">
        <v>1996</v>
      </c>
      <c r="AA38" s="1" t="s">
        <v>335</v>
      </c>
      <c r="AB38" s="281">
        <v>2.62</v>
      </c>
    </row>
    <row r="39" spans="25:28">
      <c r="Y39" s="1" t="s">
        <v>1</v>
      </c>
      <c r="Z39" s="1">
        <v>1997</v>
      </c>
      <c r="AA39" s="1" t="s">
        <v>335</v>
      </c>
      <c r="AB39" s="281">
        <v>2.62</v>
      </c>
    </row>
    <row r="40" spans="25:28">
      <c r="Y40" s="1" t="s">
        <v>1</v>
      </c>
      <c r="Z40" s="1">
        <v>1998</v>
      </c>
      <c r="AA40" s="1" t="s">
        <v>335</v>
      </c>
      <c r="AB40" s="281">
        <v>2.59</v>
      </c>
    </row>
    <row r="41" spans="25:28">
      <c r="Y41" s="1" t="s">
        <v>1</v>
      </c>
      <c r="Z41" s="1">
        <v>1999</v>
      </c>
      <c r="AA41" s="1" t="s">
        <v>335</v>
      </c>
      <c r="AB41" s="281">
        <v>2.57</v>
      </c>
    </row>
    <row r="42" spans="25:28">
      <c r="Y42" s="1" t="s">
        <v>1</v>
      </c>
      <c r="Z42" s="1">
        <v>2000</v>
      </c>
      <c r="AA42" s="1" t="s">
        <v>335</v>
      </c>
      <c r="AB42" s="281">
        <v>2.6</v>
      </c>
    </row>
    <row r="43" spans="25:28">
      <c r="Y43" s="1" t="s">
        <v>1</v>
      </c>
      <c r="Z43" s="1">
        <v>2001</v>
      </c>
      <c r="AA43" s="1" t="s">
        <v>335</v>
      </c>
      <c r="AB43" s="281">
        <v>2.59</v>
      </c>
    </row>
    <row r="44" spans="25:28">
      <c r="Y44" s="1" t="s">
        <v>1</v>
      </c>
      <c r="Z44" s="1">
        <v>2002</v>
      </c>
      <c r="AA44" s="1" t="s">
        <v>335</v>
      </c>
      <c r="AB44" s="281">
        <v>2.58</v>
      </c>
    </row>
    <row r="45" spans="25:28">
      <c r="Y45" s="1" t="s">
        <v>1</v>
      </c>
      <c r="Z45" s="1">
        <v>2003</v>
      </c>
      <c r="AA45" s="1" t="s">
        <v>335</v>
      </c>
      <c r="AB45" s="281">
        <v>2.65</v>
      </c>
    </row>
    <row r="46" spans="25:28">
      <c r="Y46" s="1" t="s">
        <v>1</v>
      </c>
      <c r="Z46" s="1">
        <v>2004</v>
      </c>
      <c r="AA46" s="1" t="s">
        <v>335</v>
      </c>
      <c r="AB46" s="281">
        <v>2.75</v>
      </c>
    </row>
    <row r="47" spans="25:28">
      <c r="Y47" s="1" t="s">
        <v>1</v>
      </c>
      <c r="Z47" s="1">
        <v>2005</v>
      </c>
      <c r="AA47" s="1" t="s">
        <v>335</v>
      </c>
      <c r="AB47" s="281">
        <v>2.78</v>
      </c>
    </row>
    <row r="48" spans="25:28">
      <c r="Y48" s="1" t="s">
        <v>1</v>
      </c>
      <c r="Z48" s="1">
        <v>2006</v>
      </c>
      <c r="AA48" s="1" t="s">
        <v>335</v>
      </c>
      <c r="AB48" s="281">
        <v>2.81</v>
      </c>
    </row>
    <row r="49" spans="25:28">
      <c r="Y49" s="1" t="s">
        <v>1</v>
      </c>
      <c r="Z49" s="1">
        <v>2007</v>
      </c>
      <c r="AA49" s="1" t="s">
        <v>335</v>
      </c>
      <c r="AB49" s="281">
        <v>2.86</v>
      </c>
    </row>
    <row r="50" spans="25:28">
      <c r="Y50" s="1" t="s">
        <v>1</v>
      </c>
      <c r="Z50" s="1">
        <v>2008</v>
      </c>
      <c r="AA50" s="1" t="s">
        <v>335</v>
      </c>
      <c r="AB50" s="281">
        <v>2.86</v>
      </c>
    </row>
    <row r="51" spans="25:28">
      <c r="Y51" s="1" t="s">
        <v>1</v>
      </c>
      <c r="Z51" s="1">
        <v>2009</v>
      </c>
      <c r="AA51" s="1" t="s">
        <v>335</v>
      </c>
      <c r="AB51" s="281">
        <v>2.77</v>
      </c>
    </row>
    <row r="52" spans="25:28">
      <c r="Y52" s="1" t="s">
        <v>1</v>
      </c>
      <c r="Z52" s="1">
        <v>2010</v>
      </c>
      <c r="AA52" s="1" t="s">
        <v>335</v>
      </c>
      <c r="AB52" s="281">
        <v>2.86</v>
      </c>
    </row>
    <row r="53" spans="25:28">
      <c r="Y53" s="1" t="s">
        <v>1</v>
      </c>
      <c r="Z53" s="1">
        <v>2011</v>
      </c>
      <c r="AA53" s="1" t="s">
        <v>335</v>
      </c>
      <c r="AB53" s="281">
        <v>2.89</v>
      </c>
    </row>
    <row r="54" spans="25:28">
      <c r="Y54" s="1" t="s">
        <v>1</v>
      </c>
      <c r="Z54" s="1">
        <v>2012</v>
      </c>
      <c r="AA54" s="1" t="s">
        <v>335</v>
      </c>
      <c r="AB54" s="281">
        <v>2.84</v>
      </c>
    </row>
    <row r="55" spans="25:28">
      <c r="Y55" s="1" t="s">
        <v>1</v>
      </c>
      <c r="Z55" s="1">
        <v>1961</v>
      </c>
      <c r="AA55" s="1" t="s">
        <v>2</v>
      </c>
      <c r="AB55" s="281">
        <v>3.14</v>
      </c>
    </row>
    <row r="56" spans="25:28">
      <c r="Y56" s="1" t="s">
        <v>1</v>
      </c>
      <c r="Z56" s="1">
        <v>1962</v>
      </c>
      <c r="AA56" s="1" t="s">
        <v>2</v>
      </c>
      <c r="AB56" s="281">
        <v>3.1</v>
      </c>
    </row>
    <row r="57" spans="25:28">
      <c r="Y57" s="1" t="s">
        <v>1</v>
      </c>
      <c r="Z57" s="1">
        <v>1963</v>
      </c>
      <c r="AA57" s="1" t="s">
        <v>2</v>
      </c>
      <c r="AB57" s="281">
        <v>3.04</v>
      </c>
    </row>
    <row r="58" spans="25:28">
      <c r="Y58" s="1" t="s">
        <v>1</v>
      </c>
      <c r="Z58" s="1">
        <v>1964</v>
      </c>
      <c r="AA58" s="1" t="s">
        <v>2</v>
      </c>
      <c r="AB58" s="281">
        <v>3</v>
      </c>
    </row>
    <row r="59" spans="25:28">
      <c r="Y59" s="1" t="s">
        <v>1</v>
      </c>
      <c r="Z59" s="1">
        <v>1965</v>
      </c>
      <c r="AA59" s="1" t="s">
        <v>2</v>
      </c>
      <c r="AB59" s="281">
        <v>2.95</v>
      </c>
    </row>
    <row r="60" spans="25:28">
      <c r="Y60" s="1" t="s">
        <v>1</v>
      </c>
      <c r="Z60" s="1">
        <v>1966</v>
      </c>
      <c r="AA60" s="1" t="s">
        <v>2</v>
      </c>
      <c r="AB60" s="281">
        <v>2.92</v>
      </c>
    </row>
    <row r="61" spans="25:28">
      <c r="Y61" s="1" t="s">
        <v>1</v>
      </c>
      <c r="Z61" s="1">
        <v>1967</v>
      </c>
      <c r="AA61" s="1" t="s">
        <v>2</v>
      </c>
      <c r="AB61" s="281">
        <v>2.88</v>
      </c>
    </row>
    <row r="62" spans="25:28">
      <c r="Y62" s="1" t="s">
        <v>1</v>
      </c>
      <c r="Z62" s="1">
        <v>1968</v>
      </c>
      <c r="AA62" s="1" t="s">
        <v>2</v>
      </c>
      <c r="AB62" s="281">
        <v>2.83</v>
      </c>
    </row>
    <row r="63" spans="25:28">
      <c r="Y63" s="1" t="s">
        <v>1</v>
      </c>
      <c r="Z63" s="1">
        <v>1969</v>
      </c>
      <c r="AA63" s="1" t="s">
        <v>2</v>
      </c>
      <c r="AB63" s="281">
        <v>2.78</v>
      </c>
    </row>
    <row r="64" spans="25:28">
      <c r="Y64" s="1" t="s">
        <v>1</v>
      </c>
      <c r="Z64" s="1">
        <v>1970</v>
      </c>
      <c r="AA64" s="1" t="s">
        <v>2</v>
      </c>
      <c r="AB64" s="281">
        <v>2.73</v>
      </c>
    </row>
    <row r="65" spans="25:28">
      <c r="Y65" s="1" t="s">
        <v>1</v>
      </c>
      <c r="Z65" s="1">
        <v>1971</v>
      </c>
      <c r="AA65" s="1" t="s">
        <v>2</v>
      </c>
      <c r="AB65" s="281">
        <v>2.7</v>
      </c>
    </row>
    <row r="66" spans="25:28">
      <c r="Y66" s="1" t="s">
        <v>1</v>
      </c>
      <c r="Z66" s="1">
        <v>1972</v>
      </c>
      <c r="AA66" s="1" t="s">
        <v>2</v>
      </c>
      <c r="AB66" s="281">
        <v>2.64</v>
      </c>
    </row>
    <row r="67" spans="25:28">
      <c r="Y67" s="1" t="s">
        <v>1</v>
      </c>
      <c r="Z67" s="1">
        <v>1973</v>
      </c>
      <c r="AA67" s="1" t="s">
        <v>2</v>
      </c>
      <c r="AB67" s="281">
        <v>2.62</v>
      </c>
    </row>
    <row r="68" spans="25:28">
      <c r="Y68" s="1" t="s">
        <v>1</v>
      </c>
      <c r="Z68" s="1">
        <v>1974</v>
      </c>
      <c r="AA68" s="1" t="s">
        <v>2</v>
      </c>
      <c r="AB68" s="281">
        <v>2.56</v>
      </c>
    </row>
    <row r="69" spans="25:28">
      <c r="Y69" s="1" t="s">
        <v>1</v>
      </c>
      <c r="Z69" s="1">
        <v>1975</v>
      </c>
      <c r="AA69" s="1" t="s">
        <v>2</v>
      </c>
      <c r="AB69" s="281">
        <v>2.5099999999999998</v>
      </c>
    </row>
    <row r="70" spans="25:28">
      <c r="Y70" s="1" t="s">
        <v>1</v>
      </c>
      <c r="Z70" s="1">
        <v>1976</v>
      </c>
      <c r="AA70" s="1" t="s">
        <v>2</v>
      </c>
      <c r="AB70" s="281">
        <v>2.4900000000000002</v>
      </c>
    </row>
    <row r="71" spans="25:28">
      <c r="Y71" s="1" t="s">
        <v>1</v>
      </c>
      <c r="Z71" s="1">
        <v>1977</v>
      </c>
      <c r="AA71" s="1" t="s">
        <v>2</v>
      </c>
      <c r="AB71" s="281">
        <v>2.4500000000000002</v>
      </c>
    </row>
    <row r="72" spans="25:28">
      <c r="Y72" s="1" t="s">
        <v>1</v>
      </c>
      <c r="Z72" s="1">
        <v>1978</v>
      </c>
      <c r="AA72" s="1" t="s">
        <v>2</v>
      </c>
      <c r="AB72" s="281">
        <v>2.44</v>
      </c>
    </row>
    <row r="73" spans="25:28">
      <c r="Y73" s="1" t="s">
        <v>1</v>
      </c>
      <c r="Z73" s="1">
        <v>1979</v>
      </c>
      <c r="AA73" s="1" t="s">
        <v>2</v>
      </c>
      <c r="AB73" s="281">
        <v>2.39</v>
      </c>
    </row>
    <row r="74" spans="25:28">
      <c r="Y74" s="1" t="s">
        <v>1</v>
      </c>
      <c r="Z74" s="1">
        <v>1980</v>
      </c>
      <c r="AA74" s="1" t="s">
        <v>2</v>
      </c>
      <c r="AB74" s="281">
        <v>2.35</v>
      </c>
    </row>
    <row r="75" spans="25:28">
      <c r="Y75" s="1" t="s">
        <v>1</v>
      </c>
      <c r="Z75" s="1">
        <v>1981</v>
      </c>
      <c r="AA75" s="1" t="s">
        <v>2</v>
      </c>
      <c r="AB75" s="281">
        <v>2.34</v>
      </c>
    </row>
    <row r="76" spans="25:28">
      <c r="Y76" s="1" t="s">
        <v>1</v>
      </c>
      <c r="Z76" s="1">
        <v>1982</v>
      </c>
      <c r="AA76" s="1" t="s">
        <v>2</v>
      </c>
      <c r="AB76" s="281">
        <v>2.3199999999999998</v>
      </c>
    </row>
    <row r="77" spans="25:28">
      <c r="Y77" s="1" t="s">
        <v>1</v>
      </c>
      <c r="Z77" s="1">
        <v>1983</v>
      </c>
      <c r="AA77" s="1" t="s">
        <v>2</v>
      </c>
      <c r="AB77" s="281">
        <v>2.2599999999999998</v>
      </c>
    </row>
    <row r="78" spans="25:28">
      <c r="Y78" s="1" t="s">
        <v>1</v>
      </c>
      <c r="Z78" s="1">
        <v>1984</v>
      </c>
      <c r="AA78" s="1" t="s">
        <v>2</v>
      </c>
      <c r="AB78" s="281">
        <v>2.27</v>
      </c>
    </row>
    <row r="79" spans="25:28">
      <c r="Y79" s="1" t="s">
        <v>1</v>
      </c>
      <c r="Z79" s="1">
        <v>1985</v>
      </c>
      <c r="AA79" s="1" t="s">
        <v>2</v>
      </c>
      <c r="AB79" s="281">
        <v>2.2599999999999998</v>
      </c>
    </row>
    <row r="80" spans="25:28">
      <c r="Y80" s="1" t="s">
        <v>1</v>
      </c>
      <c r="Z80" s="1">
        <v>1986</v>
      </c>
      <c r="AA80" s="1" t="s">
        <v>2</v>
      </c>
      <c r="AB80" s="281">
        <v>2.23</v>
      </c>
    </row>
    <row r="81" spans="25:28">
      <c r="Y81" s="1" t="s">
        <v>1</v>
      </c>
      <c r="Z81" s="1">
        <v>1987</v>
      </c>
      <c r="AA81" s="1" t="s">
        <v>2</v>
      </c>
      <c r="AB81" s="281">
        <v>2.19</v>
      </c>
    </row>
    <row r="82" spans="25:28">
      <c r="Y82" s="1" t="s">
        <v>1</v>
      </c>
      <c r="Z82" s="1">
        <v>1988</v>
      </c>
      <c r="AA82" s="1" t="s">
        <v>2</v>
      </c>
      <c r="AB82" s="281">
        <v>2.13</v>
      </c>
    </row>
    <row r="83" spans="25:28">
      <c r="Y83" s="1" t="s">
        <v>1</v>
      </c>
      <c r="Z83" s="1">
        <v>1989</v>
      </c>
      <c r="AA83" s="1" t="s">
        <v>2</v>
      </c>
      <c r="AB83" s="281">
        <v>2.13</v>
      </c>
    </row>
    <row r="84" spans="25:28">
      <c r="Y84" s="1" t="s">
        <v>1</v>
      </c>
      <c r="Z84" s="1">
        <v>1990</v>
      </c>
      <c r="AA84" s="1" t="s">
        <v>2</v>
      </c>
      <c r="AB84" s="281">
        <v>2.12</v>
      </c>
    </row>
    <row r="85" spans="25:28">
      <c r="Y85" s="1" t="s">
        <v>1</v>
      </c>
      <c r="Z85" s="1">
        <v>1991</v>
      </c>
      <c r="AA85" s="1" t="s">
        <v>2</v>
      </c>
      <c r="AB85" s="281">
        <v>2.0699999999999998</v>
      </c>
    </row>
    <row r="86" spans="25:28">
      <c r="Y86" s="1" t="s">
        <v>1</v>
      </c>
      <c r="Z86" s="1">
        <v>1992</v>
      </c>
      <c r="AA86" s="1" t="s">
        <v>2</v>
      </c>
      <c r="AB86" s="281">
        <v>2.0699999999999998</v>
      </c>
    </row>
    <row r="87" spans="25:28">
      <c r="Y87" s="1" t="s">
        <v>1</v>
      </c>
      <c r="Z87" s="1">
        <v>1993</v>
      </c>
      <c r="AA87" s="1" t="s">
        <v>2</v>
      </c>
      <c r="AB87" s="281">
        <v>2.04</v>
      </c>
    </row>
    <row r="88" spans="25:28">
      <c r="Y88" s="1" t="s">
        <v>1</v>
      </c>
      <c r="Z88" s="1">
        <v>1994</v>
      </c>
      <c r="AA88" s="1" t="s">
        <v>2</v>
      </c>
      <c r="AB88" s="281">
        <v>2.0299999999999998</v>
      </c>
    </row>
    <row r="89" spans="25:28">
      <c r="Y89" s="1" t="s">
        <v>1</v>
      </c>
      <c r="Z89" s="1">
        <v>1995</v>
      </c>
      <c r="AA89" s="1" t="s">
        <v>2</v>
      </c>
      <c r="AB89" s="281">
        <v>1.98</v>
      </c>
    </row>
    <row r="90" spans="25:28">
      <c r="Y90" s="1" t="s">
        <v>1</v>
      </c>
      <c r="Z90" s="1">
        <v>1996</v>
      </c>
      <c r="AA90" s="1" t="s">
        <v>2</v>
      </c>
      <c r="AB90" s="281">
        <v>1.98</v>
      </c>
    </row>
    <row r="91" spans="25:28">
      <c r="Y91" s="1" t="s">
        <v>1</v>
      </c>
      <c r="Z91" s="1">
        <v>1997</v>
      </c>
      <c r="AA91" s="1" t="s">
        <v>2</v>
      </c>
      <c r="AB91" s="281">
        <v>1.97</v>
      </c>
    </row>
    <row r="92" spans="25:28">
      <c r="Y92" s="1" t="s">
        <v>1</v>
      </c>
      <c r="Z92" s="1">
        <v>1998</v>
      </c>
      <c r="AA92" s="1" t="s">
        <v>2</v>
      </c>
      <c r="AB92" s="281">
        <v>1.95</v>
      </c>
    </row>
    <row r="93" spans="25:28">
      <c r="Y93" s="1" t="s">
        <v>1</v>
      </c>
      <c r="Z93" s="1">
        <v>1999</v>
      </c>
      <c r="AA93" s="1" t="s">
        <v>2</v>
      </c>
      <c r="AB93" s="281">
        <v>1.94</v>
      </c>
    </row>
    <row r="94" spans="25:28">
      <c r="Y94" s="1" t="s">
        <v>1</v>
      </c>
      <c r="Z94" s="1">
        <v>2000</v>
      </c>
      <c r="AA94" s="1" t="s">
        <v>2</v>
      </c>
      <c r="AB94" s="281">
        <v>1.91</v>
      </c>
    </row>
    <row r="95" spans="25:28">
      <c r="Y95" s="1" t="s">
        <v>1</v>
      </c>
      <c r="Z95" s="1">
        <v>2001</v>
      </c>
      <c r="AA95" s="1" t="s">
        <v>2</v>
      </c>
      <c r="AB95" s="281">
        <v>1.9</v>
      </c>
    </row>
    <row r="96" spans="25:28">
      <c r="Y96" s="1" t="s">
        <v>1</v>
      </c>
      <c r="Z96" s="1">
        <v>2002</v>
      </c>
      <c r="AA96" s="1" t="s">
        <v>2</v>
      </c>
      <c r="AB96" s="281">
        <v>1.87</v>
      </c>
    </row>
    <row r="97" spans="1:28">
      <c r="Y97" s="1" t="s">
        <v>1</v>
      </c>
      <c r="Z97" s="1">
        <v>2003</v>
      </c>
      <c r="AA97" s="1" t="s">
        <v>2</v>
      </c>
      <c r="AB97" s="281">
        <v>1.85</v>
      </c>
    </row>
    <row r="98" spans="1:28">
      <c r="Y98" s="1" t="s">
        <v>1</v>
      </c>
      <c r="Z98" s="1">
        <v>2004</v>
      </c>
      <c r="AA98" s="1" t="s">
        <v>2</v>
      </c>
      <c r="AB98" s="281">
        <v>1.87</v>
      </c>
    </row>
    <row r="99" spans="1:28">
      <c r="Y99" s="1" t="s">
        <v>1</v>
      </c>
      <c r="Z99" s="1">
        <v>2005</v>
      </c>
      <c r="AA99" s="1" t="s">
        <v>2</v>
      </c>
      <c r="AB99" s="281">
        <v>1.84</v>
      </c>
    </row>
    <row r="100" spans="1:28">
      <c r="Y100" s="1" t="s">
        <v>1</v>
      </c>
      <c r="Z100" s="1">
        <v>2006</v>
      </c>
      <c r="AA100" s="1" t="s">
        <v>2</v>
      </c>
      <c r="AB100" s="281">
        <v>1.82</v>
      </c>
    </row>
    <row r="101" spans="1:28">
      <c r="Y101" s="1" t="s">
        <v>1</v>
      </c>
      <c r="Z101" s="1">
        <v>2007</v>
      </c>
      <c r="AA101" s="1" t="s">
        <v>2</v>
      </c>
      <c r="AB101" s="281">
        <v>1.8</v>
      </c>
    </row>
    <row r="102" spans="1:28">
      <c r="Y102" s="1" t="s">
        <v>1</v>
      </c>
      <c r="Z102" s="1">
        <v>2008</v>
      </c>
      <c r="AA102" s="1" t="s">
        <v>2</v>
      </c>
      <c r="AB102" s="281">
        <v>1.81</v>
      </c>
    </row>
    <row r="103" spans="1:28">
      <c r="Y103" s="1" t="s">
        <v>1</v>
      </c>
      <c r="Z103" s="1">
        <v>2009</v>
      </c>
      <c r="AA103" s="1" t="s">
        <v>2</v>
      </c>
      <c r="AB103" s="281">
        <v>1.79</v>
      </c>
    </row>
    <row r="104" spans="1:28">
      <c r="A104" t="s">
        <v>0</v>
      </c>
      <c r="Y104" s="1" t="s">
        <v>1</v>
      </c>
      <c r="Z104" s="1">
        <v>2010</v>
      </c>
      <c r="AA104" s="1" t="s">
        <v>2</v>
      </c>
      <c r="AB104" s="281">
        <v>1.77</v>
      </c>
    </row>
    <row r="105" spans="1:28">
      <c r="Y105" s="1" t="s">
        <v>1</v>
      </c>
      <c r="Z105" s="1">
        <v>2011</v>
      </c>
      <c r="AA105" s="1" t="s">
        <v>2</v>
      </c>
      <c r="AB105" s="281">
        <v>1.76</v>
      </c>
    </row>
    <row r="106" spans="1:28">
      <c r="Y106" s="1" t="s">
        <v>1</v>
      </c>
      <c r="Z106" s="1">
        <v>2012</v>
      </c>
      <c r="AA106" s="1" t="s">
        <v>2</v>
      </c>
      <c r="AB106" s="281">
        <v>1.73</v>
      </c>
    </row>
    <row r="107" spans="1:28">
      <c r="Y107" s="1" t="s">
        <v>1</v>
      </c>
      <c r="Z107" s="1">
        <v>1961</v>
      </c>
      <c r="AA107" s="1" t="s">
        <v>7</v>
      </c>
      <c r="AB107" s="43">
        <v>7031874287</v>
      </c>
    </row>
    <row r="108" spans="1:28">
      <c r="Y108" s="1" t="s">
        <v>1</v>
      </c>
      <c r="Z108" s="1">
        <v>1962</v>
      </c>
      <c r="AA108" s="1" t="s">
        <v>7</v>
      </c>
      <c r="AB108" s="43">
        <v>7257765716</v>
      </c>
    </row>
    <row r="109" spans="1:28">
      <c r="Y109" s="1" t="s">
        <v>1</v>
      </c>
      <c r="Z109" s="1">
        <v>1963</v>
      </c>
      <c r="AA109" s="1" t="s">
        <v>7</v>
      </c>
      <c r="AB109" s="43">
        <v>7544824939</v>
      </c>
    </row>
    <row r="110" spans="1:28">
      <c r="Y110" s="1" t="s">
        <v>1</v>
      </c>
      <c r="Z110" s="1">
        <v>1964</v>
      </c>
      <c r="AA110" s="1" t="s">
        <v>7</v>
      </c>
      <c r="AB110" s="43">
        <v>7863478227</v>
      </c>
    </row>
    <row r="111" spans="1:28">
      <c r="Y111" s="1" t="s">
        <v>1</v>
      </c>
      <c r="Z111" s="1">
        <v>1965</v>
      </c>
      <c r="AA111" s="1" t="s">
        <v>7</v>
      </c>
      <c r="AB111" s="43">
        <v>8152436433</v>
      </c>
    </row>
    <row r="112" spans="1:28">
      <c r="Y112" s="1" t="s">
        <v>1</v>
      </c>
      <c r="Z112" s="1">
        <v>1966</v>
      </c>
      <c r="AA112" s="1" t="s">
        <v>7</v>
      </c>
      <c r="AB112" s="43">
        <v>8525029608</v>
      </c>
    </row>
    <row r="113" spans="25:28">
      <c r="Y113" s="1" t="s">
        <v>1</v>
      </c>
      <c r="Z113" s="1">
        <v>1967</v>
      </c>
      <c r="AA113" s="1" t="s">
        <v>7</v>
      </c>
      <c r="AB113" s="43">
        <v>8754798815</v>
      </c>
    </row>
    <row r="114" spans="25:28">
      <c r="Y114" s="1" t="s">
        <v>1</v>
      </c>
      <c r="Z114" s="1">
        <v>1968</v>
      </c>
      <c r="AA114" s="1" t="s">
        <v>7</v>
      </c>
      <c r="AB114" s="43">
        <v>9104417214</v>
      </c>
    </row>
    <row r="115" spans="25:28">
      <c r="Y115" s="1" t="s">
        <v>1</v>
      </c>
      <c r="Z115" s="1">
        <v>1969</v>
      </c>
      <c r="AA115" s="1" t="s">
        <v>7</v>
      </c>
      <c r="AB115" s="43">
        <v>9495197036</v>
      </c>
    </row>
    <row r="116" spans="25:28">
      <c r="Y116" s="1" t="s">
        <v>1</v>
      </c>
      <c r="Z116" s="1">
        <v>1970</v>
      </c>
      <c r="AA116" s="1" t="s">
        <v>7</v>
      </c>
      <c r="AB116" s="43">
        <v>10062198386</v>
      </c>
    </row>
    <row r="117" spans="25:28">
      <c r="Y117" s="1" t="s">
        <v>1</v>
      </c>
      <c r="Z117" s="1">
        <v>1971</v>
      </c>
      <c r="AA117" s="1" t="s">
        <v>7</v>
      </c>
      <c r="AB117" s="43">
        <v>10410293363</v>
      </c>
    </row>
    <row r="118" spans="25:28">
      <c r="Y118" s="1" t="s">
        <v>1</v>
      </c>
      <c r="Z118" s="1">
        <v>1972</v>
      </c>
      <c r="AA118" s="1" t="s">
        <v>7</v>
      </c>
      <c r="AB118" s="43">
        <v>10684467456</v>
      </c>
    </row>
    <row r="119" spans="25:28">
      <c r="Y119" s="1" t="s">
        <v>1</v>
      </c>
      <c r="Z119" s="1">
        <v>1973</v>
      </c>
      <c r="AA119" s="1" t="s">
        <v>7</v>
      </c>
      <c r="AB119" s="43">
        <v>11257076091</v>
      </c>
    </row>
    <row r="120" spans="25:28">
      <c r="Y120" s="1" t="s">
        <v>1</v>
      </c>
      <c r="Z120" s="1">
        <v>1974</v>
      </c>
      <c r="AA120" s="1" t="s">
        <v>7</v>
      </c>
      <c r="AB120" s="43">
        <v>11147795356</v>
      </c>
    </row>
    <row r="121" spans="25:28">
      <c r="Y121" s="1" t="s">
        <v>1</v>
      </c>
      <c r="Z121" s="1">
        <v>1975</v>
      </c>
      <c r="AA121" s="1" t="s">
        <v>7</v>
      </c>
      <c r="AB121" s="43">
        <v>11101823007</v>
      </c>
    </row>
    <row r="122" spans="25:28">
      <c r="Y122" s="1" t="s">
        <v>1</v>
      </c>
      <c r="Z122" s="1">
        <v>1976</v>
      </c>
      <c r="AA122" s="1" t="s">
        <v>7</v>
      </c>
      <c r="AB122" s="43">
        <v>11665608811</v>
      </c>
    </row>
    <row r="123" spans="25:28">
      <c r="Y123" s="1" t="s">
        <v>1</v>
      </c>
      <c r="Z123" s="1">
        <v>1977</v>
      </c>
      <c r="AA123" s="1" t="s">
        <v>7</v>
      </c>
      <c r="AB123" s="43">
        <v>11907741446</v>
      </c>
    </row>
    <row r="124" spans="25:28">
      <c r="Y124" s="1" t="s">
        <v>1</v>
      </c>
      <c r="Z124" s="1">
        <v>1978</v>
      </c>
      <c r="AA124" s="1" t="s">
        <v>7</v>
      </c>
      <c r="AB124" s="43">
        <v>12255514170</v>
      </c>
    </row>
    <row r="125" spans="25:28">
      <c r="Y125" s="1" t="s">
        <v>1</v>
      </c>
      <c r="Z125" s="1">
        <v>1979</v>
      </c>
      <c r="AA125" s="1" t="s">
        <v>7</v>
      </c>
      <c r="AB125" s="43">
        <v>12572733744</v>
      </c>
    </row>
    <row r="126" spans="25:28">
      <c r="Y126" s="1" t="s">
        <v>1</v>
      </c>
      <c r="Z126" s="1">
        <v>1980</v>
      </c>
      <c r="AA126" s="1" t="s">
        <v>7</v>
      </c>
      <c r="AB126" s="43">
        <v>12364383507</v>
      </c>
    </row>
    <row r="127" spans="25:28">
      <c r="Y127" s="1" t="s">
        <v>1</v>
      </c>
      <c r="Z127" s="1">
        <v>1981</v>
      </c>
      <c r="AA127" s="1" t="s">
        <v>7</v>
      </c>
      <c r="AB127" s="43">
        <v>12214204009</v>
      </c>
    </row>
    <row r="128" spans="25:28">
      <c r="Y128" s="1" t="s">
        <v>1</v>
      </c>
      <c r="Z128" s="1">
        <v>1982</v>
      </c>
      <c r="AA128" s="1" t="s">
        <v>7</v>
      </c>
      <c r="AB128" s="43">
        <v>12186130263</v>
      </c>
    </row>
    <row r="129" spans="25:28">
      <c r="Y129" s="1" t="s">
        <v>1</v>
      </c>
      <c r="Z129" s="1">
        <v>1983</v>
      </c>
      <c r="AA129" s="1" t="s">
        <v>7</v>
      </c>
      <c r="AB129" s="43">
        <v>12135192043</v>
      </c>
    </row>
    <row r="130" spans="25:28">
      <c r="Y130" s="1" t="s">
        <v>1</v>
      </c>
      <c r="Z130" s="1">
        <v>1984</v>
      </c>
      <c r="AA130" s="1" t="s">
        <v>7</v>
      </c>
      <c r="AB130" s="43">
        <v>12652901483</v>
      </c>
    </row>
    <row r="131" spans="25:28">
      <c r="Y131" s="1" t="s">
        <v>1</v>
      </c>
      <c r="Z131" s="1">
        <v>1985</v>
      </c>
      <c r="AA131" s="1" t="s">
        <v>7</v>
      </c>
      <c r="AB131" s="43">
        <v>12953660134</v>
      </c>
    </row>
    <row r="132" spans="25:28">
      <c r="Y132" s="1" t="s">
        <v>1</v>
      </c>
      <c r="Z132" s="1">
        <v>1986</v>
      </c>
      <c r="AA132" s="1" t="s">
        <v>7</v>
      </c>
      <c r="AB132" s="43">
        <v>13228137745</v>
      </c>
    </row>
    <row r="133" spans="25:28">
      <c r="Y133" s="1" t="s">
        <v>1</v>
      </c>
      <c r="Z133" s="1">
        <v>1987</v>
      </c>
      <c r="AA133" s="1" t="s">
        <v>7</v>
      </c>
      <c r="AB133" s="43">
        <v>13579816594</v>
      </c>
    </row>
    <row r="134" spans="25:28">
      <c r="Y134" s="1" t="s">
        <v>1</v>
      </c>
      <c r="Z134" s="1">
        <v>1988</v>
      </c>
      <c r="AA134" s="1" t="s">
        <v>7</v>
      </c>
      <c r="AB134" s="43">
        <v>13841648793</v>
      </c>
    </row>
    <row r="135" spans="25:28">
      <c r="Y135" s="1" t="s">
        <v>1</v>
      </c>
      <c r="Z135" s="1">
        <v>1989</v>
      </c>
      <c r="AA135" s="1" t="s">
        <v>7</v>
      </c>
      <c r="AB135" s="43">
        <v>14231306715</v>
      </c>
    </row>
    <row r="136" spans="25:28">
      <c r="Y136" s="1" t="s">
        <v>1</v>
      </c>
      <c r="Z136" s="1">
        <v>1990</v>
      </c>
      <c r="AA136" s="1" t="s">
        <v>7</v>
      </c>
      <c r="AB136" s="43">
        <v>14430005585</v>
      </c>
    </row>
    <row r="137" spans="25:28">
      <c r="Y137" s="1" t="s">
        <v>1</v>
      </c>
      <c r="Z137" s="1">
        <v>1991</v>
      </c>
      <c r="AA137" s="1" t="s">
        <v>7</v>
      </c>
      <c r="AB137" s="43">
        <v>14385835192</v>
      </c>
    </row>
    <row r="138" spans="25:28">
      <c r="Y138" s="1" t="s">
        <v>1</v>
      </c>
      <c r="Z138" s="1">
        <v>1992</v>
      </c>
      <c r="AA138" s="1" t="s">
        <v>7</v>
      </c>
      <c r="AB138" s="43">
        <v>14485945387</v>
      </c>
    </row>
    <row r="139" spans="25:28">
      <c r="Y139" s="1" t="s">
        <v>1</v>
      </c>
      <c r="Z139" s="1">
        <v>1993</v>
      </c>
      <c r="AA139" s="1" t="s">
        <v>7</v>
      </c>
      <c r="AB139" s="43">
        <v>14452216376</v>
      </c>
    </row>
    <row r="140" spans="25:28">
      <c r="Y140" s="1" t="s">
        <v>1</v>
      </c>
      <c r="Z140" s="1">
        <v>1994</v>
      </c>
      <c r="AA140" s="1" t="s">
        <v>7</v>
      </c>
      <c r="AB140" s="43">
        <v>14678284304</v>
      </c>
    </row>
    <row r="141" spans="25:28">
      <c r="Y141" s="1" t="s">
        <v>1</v>
      </c>
      <c r="Z141" s="1">
        <v>1995</v>
      </c>
      <c r="AA141" s="1" t="s">
        <v>7</v>
      </c>
      <c r="AB141" s="43">
        <v>14858644439</v>
      </c>
    </row>
    <row r="142" spans="25:28">
      <c r="Y142" s="1" t="s">
        <v>1</v>
      </c>
      <c r="Z142" s="1">
        <v>1996</v>
      </c>
      <c r="AA142" s="1" t="s">
        <v>7</v>
      </c>
      <c r="AB142" s="43">
        <v>15248607513</v>
      </c>
    </row>
    <row r="143" spans="25:28">
      <c r="Y143" s="1" t="s">
        <v>1</v>
      </c>
      <c r="Z143" s="1">
        <v>1997</v>
      </c>
      <c r="AA143" s="1" t="s">
        <v>7</v>
      </c>
      <c r="AB143" s="43">
        <v>15456714049</v>
      </c>
    </row>
    <row r="144" spans="25:28">
      <c r="Y144" s="1" t="s">
        <v>1</v>
      </c>
      <c r="Z144" s="1">
        <v>1998</v>
      </c>
      <c r="AA144" s="1" t="s">
        <v>7</v>
      </c>
      <c r="AB144" s="43">
        <v>15477240020</v>
      </c>
    </row>
    <row r="145" spans="25:28">
      <c r="Y145" s="1" t="s">
        <v>1</v>
      </c>
      <c r="Z145" s="1">
        <v>1999</v>
      </c>
      <c r="AA145" s="1" t="s">
        <v>7</v>
      </c>
      <c r="AB145" s="43">
        <v>15550164777</v>
      </c>
    </row>
    <row r="146" spans="25:28">
      <c r="Y146" s="1" t="s">
        <v>1</v>
      </c>
      <c r="Z146" s="1">
        <v>2000</v>
      </c>
      <c r="AA146" s="1" t="s">
        <v>7</v>
      </c>
      <c r="AB146" s="43">
        <v>15934194241</v>
      </c>
    </row>
    <row r="147" spans="25:28">
      <c r="Y147" s="1" t="s">
        <v>1</v>
      </c>
      <c r="Z147" s="1">
        <v>2001</v>
      </c>
      <c r="AA147" s="1" t="s">
        <v>7</v>
      </c>
      <c r="AB147" s="43">
        <v>16058213637</v>
      </c>
    </row>
    <row r="148" spans="25:28">
      <c r="Y148" s="1" t="s">
        <v>1</v>
      </c>
      <c r="Z148" s="1">
        <v>2002</v>
      </c>
      <c r="AA148" s="1" t="s">
        <v>7</v>
      </c>
      <c r="AB148" s="43">
        <v>16201115203</v>
      </c>
    </row>
    <row r="149" spans="25:28">
      <c r="Y149" s="1" t="s">
        <v>1</v>
      </c>
      <c r="Z149" s="1">
        <v>2003</v>
      </c>
      <c r="AA149" s="1" t="s">
        <v>7</v>
      </c>
      <c r="AB149" s="43">
        <v>16830106802</v>
      </c>
    </row>
    <row r="150" spans="25:28">
      <c r="Y150" s="1" t="s">
        <v>1</v>
      </c>
      <c r="Z150" s="1">
        <v>2004</v>
      </c>
      <c r="AA150" s="1" t="s">
        <v>7</v>
      </c>
      <c r="AB150" s="43">
        <v>17697633097</v>
      </c>
    </row>
    <row r="151" spans="25:28">
      <c r="Y151" s="1" t="s">
        <v>1</v>
      </c>
      <c r="Z151" s="1">
        <v>2005</v>
      </c>
      <c r="AA151" s="1" t="s">
        <v>7</v>
      </c>
      <c r="AB151" s="43">
        <v>18114856805</v>
      </c>
    </row>
    <row r="152" spans="25:28">
      <c r="Y152" s="1" t="s">
        <v>1</v>
      </c>
      <c r="Z152" s="1">
        <v>2006</v>
      </c>
      <c r="AA152" s="1" t="s">
        <v>7</v>
      </c>
      <c r="AB152" s="43">
        <v>18548967920</v>
      </c>
    </row>
    <row r="153" spans="25:28">
      <c r="Y153" s="1" t="s">
        <v>1</v>
      </c>
      <c r="Z153" s="1">
        <v>2007</v>
      </c>
      <c r="AA153" s="1" t="s">
        <v>7</v>
      </c>
      <c r="AB153" s="43">
        <v>19052468699</v>
      </c>
    </row>
    <row r="154" spans="25:28">
      <c r="Y154" s="1" t="s">
        <v>1</v>
      </c>
      <c r="Z154" s="1">
        <v>2008</v>
      </c>
      <c r="AA154" s="1" t="s">
        <v>7</v>
      </c>
      <c r="AB154" s="43">
        <v>19298404196</v>
      </c>
    </row>
    <row r="155" spans="25:28">
      <c r="Y155" s="1" t="s">
        <v>1</v>
      </c>
      <c r="Z155" s="1">
        <v>2009</v>
      </c>
      <c r="AA155" s="1" t="s">
        <v>7</v>
      </c>
      <c r="AB155" s="43">
        <v>18951064248</v>
      </c>
    </row>
    <row r="156" spans="25:28">
      <c r="Y156" s="1" t="s">
        <v>1</v>
      </c>
      <c r="Z156" s="1">
        <v>2010</v>
      </c>
      <c r="AA156" s="1" t="s">
        <v>7</v>
      </c>
      <c r="AB156" s="43">
        <v>19812521068</v>
      </c>
    </row>
    <row r="157" spans="25:28">
      <c r="Y157" s="1" t="s">
        <v>1</v>
      </c>
      <c r="Z157" s="1">
        <v>2011</v>
      </c>
      <c r="AA157" s="1" t="s">
        <v>7</v>
      </c>
      <c r="AB157" s="43">
        <v>20206063948</v>
      </c>
    </row>
    <row r="158" spans="25:28">
      <c r="Y158" s="1" t="s">
        <v>1</v>
      </c>
      <c r="Z158" s="1">
        <v>2012</v>
      </c>
      <c r="AA158" s="1" t="s">
        <v>7</v>
      </c>
      <c r="AB158" s="43">
        <v>20114439677</v>
      </c>
    </row>
    <row r="159" spans="25:28">
      <c r="Y159" s="1" t="s">
        <v>1</v>
      </c>
      <c r="Z159" s="1">
        <v>1961</v>
      </c>
      <c r="AA159" s="1" t="s">
        <v>8</v>
      </c>
      <c r="AB159" s="43">
        <v>9609734823</v>
      </c>
    </row>
    <row r="160" spans="25:28">
      <c r="Y160" s="1" t="s">
        <v>1</v>
      </c>
      <c r="Z160" s="1">
        <v>1962</v>
      </c>
      <c r="AA160" s="1" t="s">
        <v>8</v>
      </c>
      <c r="AB160" s="43">
        <v>9674125352</v>
      </c>
    </row>
    <row r="161" spans="25:28">
      <c r="Y161" s="1" t="s">
        <v>1</v>
      </c>
      <c r="Z161" s="1">
        <v>1963</v>
      </c>
      <c r="AA161" s="1" t="s">
        <v>8</v>
      </c>
      <c r="AB161" s="43">
        <v>9675523804</v>
      </c>
    </row>
    <row r="162" spans="25:28">
      <c r="Y162" s="1" t="s">
        <v>1</v>
      </c>
      <c r="Z162" s="1">
        <v>1964</v>
      </c>
      <c r="AA162" s="1" t="s">
        <v>8</v>
      </c>
      <c r="AB162" s="43">
        <v>9755487133</v>
      </c>
    </row>
    <row r="163" spans="25:28">
      <c r="Y163" s="1" t="s">
        <v>1</v>
      </c>
      <c r="Z163" s="1">
        <v>1965</v>
      </c>
      <c r="AA163" s="1" t="s">
        <v>8</v>
      </c>
      <c r="AB163" s="43">
        <v>9782921166</v>
      </c>
    </row>
    <row r="164" spans="25:28">
      <c r="Y164" s="1" t="s">
        <v>1</v>
      </c>
      <c r="Z164" s="1">
        <v>1966</v>
      </c>
      <c r="AA164" s="1" t="s">
        <v>8</v>
      </c>
      <c r="AB164" s="43">
        <v>9907565697</v>
      </c>
    </row>
    <row r="165" spans="25:28">
      <c r="Y165" s="1" t="s">
        <v>1</v>
      </c>
      <c r="Z165" s="1">
        <v>1967</v>
      </c>
      <c r="AA165" s="1" t="s">
        <v>8</v>
      </c>
      <c r="AB165" s="43">
        <v>9959757428</v>
      </c>
    </row>
    <row r="166" spans="25:28">
      <c r="Y166" s="1" t="s">
        <v>1</v>
      </c>
      <c r="Z166" s="1">
        <v>1968</v>
      </c>
      <c r="AA166" s="1" t="s">
        <v>8</v>
      </c>
      <c r="AB166" s="43">
        <v>9998819555</v>
      </c>
    </row>
    <row r="167" spans="25:28">
      <c r="Y167" s="1" t="s">
        <v>1</v>
      </c>
      <c r="Z167" s="1">
        <v>1969</v>
      </c>
      <c r="AA167" s="1" t="s">
        <v>8</v>
      </c>
      <c r="AB167" s="43">
        <v>10017584758</v>
      </c>
    </row>
    <row r="168" spans="25:28">
      <c r="Y168" s="1" t="s">
        <v>1</v>
      </c>
      <c r="Z168" s="1">
        <v>1970</v>
      </c>
      <c r="AA168" s="1" t="s">
        <v>8</v>
      </c>
      <c r="AB168" s="43">
        <v>10072493652</v>
      </c>
    </row>
    <row r="169" spans="25:28">
      <c r="Y169" s="1" t="s">
        <v>1</v>
      </c>
      <c r="Z169" s="1">
        <v>1971</v>
      </c>
      <c r="AA169" s="1" t="s">
        <v>8</v>
      </c>
      <c r="AB169" s="43">
        <v>10169851842</v>
      </c>
    </row>
    <row r="170" spans="25:28">
      <c r="Y170" s="1" t="s">
        <v>1</v>
      </c>
      <c r="Z170" s="1">
        <v>1972</v>
      </c>
      <c r="AA170" s="1" t="s">
        <v>8</v>
      </c>
      <c r="AB170" s="43">
        <v>10128020213</v>
      </c>
    </row>
    <row r="171" spans="25:28">
      <c r="Y171" s="1" t="s">
        <v>1</v>
      </c>
      <c r="Z171" s="1">
        <v>1973</v>
      </c>
      <c r="AA171" s="1" t="s">
        <v>8</v>
      </c>
      <c r="AB171" s="43">
        <v>10248701223</v>
      </c>
    </row>
    <row r="172" spans="25:28">
      <c r="Y172" s="1" t="s">
        <v>1</v>
      </c>
      <c r="Z172" s="1">
        <v>1974</v>
      </c>
      <c r="AA172" s="1" t="s">
        <v>8</v>
      </c>
      <c r="AB172" s="43">
        <v>10194426676</v>
      </c>
    </row>
    <row r="173" spans="25:28">
      <c r="Y173" s="1" t="s">
        <v>1</v>
      </c>
      <c r="Z173" s="1">
        <v>1975</v>
      </c>
      <c r="AA173" s="1" t="s">
        <v>8</v>
      </c>
      <c r="AB173" s="43">
        <v>10215781535</v>
      </c>
    </row>
    <row r="174" spans="25:28">
      <c r="Y174" s="1" t="s">
        <v>1</v>
      </c>
      <c r="Z174" s="1">
        <v>1976</v>
      </c>
      <c r="AA174" s="1" t="s">
        <v>8</v>
      </c>
      <c r="AB174" s="43">
        <v>10305206280</v>
      </c>
    </row>
    <row r="175" spans="25:28">
      <c r="Y175" s="1" t="s">
        <v>1</v>
      </c>
      <c r="Z175" s="1">
        <v>1977</v>
      </c>
      <c r="AA175" s="1" t="s">
        <v>8</v>
      </c>
      <c r="AB175" s="43">
        <v>10325122789</v>
      </c>
    </row>
    <row r="176" spans="25:28">
      <c r="Y176" s="1" t="s">
        <v>1</v>
      </c>
      <c r="Z176" s="1">
        <v>1978</v>
      </c>
      <c r="AA176" s="1" t="s">
        <v>8</v>
      </c>
      <c r="AB176" s="43">
        <v>10476840918</v>
      </c>
    </row>
    <row r="177" spans="25:28">
      <c r="Y177" s="1" t="s">
        <v>1</v>
      </c>
      <c r="Z177" s="1">
        <v>1979</v>
      </c>
      <c r="AA177" s="1" t="s">
        <v>8</v>
      </c>
      <c r="AB177" s="43">
        <v>10461867058</v>
      </c>
    </row>
    <row r="178" spans="25:28">
      <c r="Y178" s="1" t="s">
        <v>1</v>
      </c>
      <c r="Z178" s="1">
        <v>1980</v>
      </c>
      <c r="AA178" s="1" t="s">
        <v>8</v>
      </c>
      <c r="AB178" s="43">
        <v>10463279869</v>
      </c>
    </row>
    <row r="179" spans="25:28">
      <c r="Y179" s="1" t="s">
        <v>1</v>
      </c>
      <c r="Z179" s="1">
        <v>1981</v>
      </c>
      <c r="AA179" s="1" t="s">
        <v>8</v>
      </c>
      <c r="AB179" s="43">
        <v>10573369214</v>
      </c>
    </row>
    <row r="180" spans="25:28">
      <c r="Y180" s="1" t="s">
        <v>1</v>
      </c>
      <c r="Z180" s="1">
        <v>1982</v>
      </c>
      <c r="AA180" s="1" t="s">
        <v>8</v>
      </c>
      <c r="AB180" s="43">
        <v>10693081634</v>
      </c>
    </row>
    <row r="181" spans="25:28">
      <c r="Y181" s="1" t="s">
        <v>1</v>
      </c>
      <c r="Z181" s="1">
        <v>1983</v>
      </c>
      <c r="AA181" s="1" t="s">
        <v>8</v>
      </c>
      <c r="AB181" s="43">
        <v>10616631925</v>
      </c>
    </row>
    <row r="182" spans="25:28">
      <c r="Y182" s="1" t="s">
        <v>1</v>
      </c>
      <c r="Z182" s="1">
        <v>1984</v>
      </c>
      <c r="AA182" s="1" t="s">
        <v>8</v>
      </c>
      <c r="AB182" s="43">
        <v>10820925603</v>
      </c>
    </row>
    <row r="183" spans="25:28">
      <c r="Y183" s="1" t="s">
        <v>1</v>
      </c>
      <c r="Z183" s="1">
        <v>1985</v>
      </c>
      <c r="AA183" s="1" t="s">
        <v>8</v>
      </c>
      <c r="AB183" s="43">
        <v>10983104492</v>
      </c>
    </row>
    <row r="184" spans="25:28">
      <c r="Y184" s="1" t="s">
        <v>1</v>
      </c>
      <c r="Z184" s="1">
        <v>1986</v>
      </c>
      <c r="AA184" s="1" t="s">
        <v>8</v>
      </c>
      <c r="AB184" s="43">
        <v>11026570276</v>
      </c>
    </row>
    <row r="185" spans="25:28">
      <c r="Y185" s="1" t="s">
        <v>1</v>
      </c>
      <c r="Z185" s="1">
        <v>1987</v>
      </c>
      <c r="AA185" s="1" t="s">
        <v>8</v>
      </c>
      <c r="AB185" s="43">
        <v>11050528199</v>
      </c>
    </row>
    <row r="186" spans="25:28">
      <c r="Y186" s="1" t="s">
        <v>1</v>
      </c>
      <c r="Z186" s="1">
        <v>1988</v>
      </c>
      <c r="AA186" s="1" t="s">
        <v>8</v>
      </c>
      <c r="AB186" s="43">
        <v>10953232268</v>
      </c>
    </row>
    <row r="187" spans="25:28">
      <c r="Y187" s="1" t="s">
        <v>1</v>
      </c>
      <c r="Z187" s="1">
        <v>1989</v>
      </c>
      <c r="AA187" s="1" t="s">
        <v>8</v>
      </c>
      <c r="AB187" s="43">
        <v>11127624248</v>
      </c>
    </row>
    <row r="188" spans="25:28">
      <c r="Y188" s="1" t="s">
        <v>1</v>
      </c>
      <c r="Z188" s="1">
        <v>1990</v>
      </c>
      <c r="AA188" s="1" t="s">
        <v>8</v>
      </c>
      <c r="AB188" s="43">
        <v>11292913520</v>
      </c>
    </row>
    <row r="189" spans="25:28">
      <c r="Y189" s="1" t="s">
        <v>1</v>
      </c>
      <c r="Z189" s="1">
        <v>1991</v>
      </c>
      <c r="AA189" s="1" t="s">
        <v>8</v>
      </c>
      <c r="AB189" s="43">
        <v>11207457300</v>
      </c>
    </row>
    <row r="190" spans="25:28">
      <c r="Y190" s="1" t="s">
        <v>1</v>
      </c>
      <c r="Z190" s="1">
        <v>1992</v>
      </c>
      <c r="AA190" s="1" t="s">
        <v>8</v>
      </c>
      <c r="AB190" s="43">
        <v>11387042846</v>
      </c>
    </row>
    <row r="191" spans="25:28">
      <c r="Y191" s="1" t="s">
        <v>1</v>
      </c>
      <c r="Z191" s="1">
        <v>1993</v>
      </c>
      <c r="AA191" s="1" t="s">
        <v>8</v>
      </c>
      <c r="AB191" s="43">
        <v>11356124143</v>
      </c>
    </row>
    <row r="192" spans="25:28">
      <c r="Y192" s="1" t="s">
        <v>1</v>
      </c>
      <c r="Z192" s="1">
        <v>1994</v>
      </c>
      <c r="AA192" s="1" t="s">
        <v>8</v>
      </c>
      <c r="AB192" s="43">
        <v>11460915429</v>
      </c>
    </row>
    <row r="193" spans="25:28">
      <c r="Y193" s="1" t="s">
        <v>1</v>
      </c>
      <c r="Z193" s="1">
        <v>1995</v>
      </c>
      <c r="AA193" s="1" t="s">
        <v>8</v>
      </c>
      <c r="AB193" s="43">
        <v>11353553825</v>
      </c>
    </row>
    <row r="194" spans="25:28">
      <c r="Y194" s="1" t="s">
        <v>1</v>
      </c>
      <c r="Z194" s="1">
        <v>1996</v>
      </c>
      <c r="AA194" s="1" t="s">
        <v>8</v>
      </c>
      <c r="AB194" s="43">
        <v>11539262342</v>
      </c>
    </row>
    <row r="195" spans="25:28">
      <c r="Y195" s="1" t="s">
        <v>1</v>
      </c>
      <c r="Z195" s="1">
        <v>1997</v>
      </c>
      <c r="AA195" s="1" t="s">
        <v>8</v>
      </c>
      <c r="AB195" s="43">
        <v>11597062823</v>
      </c>
    </row>
    <row r="196" spans="25:28">
      <c r="Y196" s="1" t="s">
        <v>1</v>
      </c>
      <c r="Z196" s="1">
        <v>1998</v>
      </c>
      <c r="AA196" s="1" t="s">
        <v>8</v>
      </c>
      <c r="AB196" s="43">
        <v>11663754722</v>
      </c>
    </row>
    <row r="197" spans="25:28">
      <c r="Y197" s="1" t="s">
        <v>1</v>
      </c>
      <c r="Z197" s="1">
        <v>1999</v>
      </c>
      <c r="AA197" s="1" t="s">
        <v>8</v>
      </c>
      <c r="AB197" s="43">
        <v>11705801711</v>
      </c>
    </row>
    <row r="198" spans="25:28">
      <c r="Y198" s="1" t="s">
        <v>1</v>
      </c>
      <c r="Z198" s="1">
        <v>2000</v>
      </c>
      <c r="AA198" s="1" t="s">
        <v>8</v>
      </c>
      <c r="AB198" s="43">
        <v>11696436603</v>
      </c>
    </row>
    <row r="199" spans="25:28">
      <c r="Y199" s="1" t="s">
        <v>1</v>
      </c>
      <c r="Z199" s="1">
        <v>2001</v>
      </c>
      <c r="AA199" s="1" t="s">
        <v>8</v>
      </c>
      <c r="AB199" s="43">
        <v>11780636976</v>
      </c>
    </row>
    <row r="200" spans="25:28">
      <c r="Y200" s="1" t="s">
        <v>1</v>
      </c>
      <c r="Z200" s="1">
        <v>2002</v>
      </c>
      <c r="AA200" s="1" t="s">
        <v>8</v>
      </c>
      <c r="AB200" s="43">
        <v>11736563396</v>
      </c>
    </row>
    <row r="201" spans="25:28">
      <c r="Y201" s="1" t="s">
        <v>1</v>
      </c>
      <c r="Z201" s="1">
        <v>2003</v>
      </c>
      <c r="AA201" s="1" t="s">
        <v>8</v>
      </c>
      <c r="AB201" s="43">
        <v>11760451716</v>
      </c>
    </row>
    <row r="202" spans="25:28">
      <c r="Y202" s="1" t="s">
        <v>1</v>
      </c>
      <c r="Z202" s="1">
        <v>2004</v>
      </c>
      <c r="AA202" s="1" t="s">
        <v>8</v>
      </c>
      <c r="AB202" s="43">
        <v>11997609985</v>
      </c>
    </row>
    <row r="203" spans="25:28">
      <c r="Y203" s="1" t="s">
        <v>1</v>
      </c>
      <c r="Z203" s="1">
        <v>2005</v>
      </c>
      <c r="AA203" s="1" t="s">
        <v>8</v>
      </c>
      <c r="AB203" s="43">
        <v>11953549651</v>
      </c>
    </row>
    <row r="204" spans="25:28">
      <c r="Y204" s="1" t="s">
        <v>1</v>
      </c>
      <c r="Z204" s="1">
        <v>2006</v>
      </c>
      <c r="AA204" s="1" t="s">
        <v>8</v>
      </c>
      <c r="AB204" s="43">
        <v>11965766741</v>
      </c>
    </row>
    <row r="205" spans="25:28">
      <c r="Y205" s="1" t="s">
        <v>1</v>
      </c>
      <c r="Z205" s="1">
        <v>2007</v>
      </c>
      <c r="AA205" s="1" t="s">
        <v>8</v>
      </c>
      <c r="AB205" s="43">
        <v>12037421752</v>
      </c>
    </row>
    <row r="206" spans="25:28">
      <c r="Y206" s="1" t="s">
        <v>1</v>
      </c>
      <c r="Z206" s="1">
        <v>2008</v>
      </c>
      <c r="AA206" s="1" t="s">
        <v>8</v>
      </c>
      <c r="AB206" s="43">
        <v>12240691899</v>
      </c>
    </row>
    <row r="207" spans="25:28">
      <c r="Y207" s="1" t="s">
        <v>1</v>
      </c>
      <c r="Z207" s="1">
        <v>2009</v>
      </c>
      <c r="AA207" s="1" t="s">
        <v>8</v>
      </c>
      <c r="AB207" s="43">
        <v>12218143944</v>
      </c>
    </row>
    <row r="208" spans="25:28">
      <c r="Y208" s="1" t="s">
        <v>1</v>
      </c>
      <c r="Z208" s="1">
        <v>2010</v>
      </c>
      <c r="AA208" s="1" t="s">
        <v>8</v>
      </c>
      <c r="AB208" s="43">
        <v>12238381326</v>
      </c>
    </row>
    <row r="209" spans="25:28">
      <c r="Y209" s="1" t="s">
        <v>1</v>
      </c>
      <c r="Z209" s="1">
        <v>2011</v>
      </c>
      <c r="AA209" s="1" t="s">
        <v>8</v>
      </c>
      <c r="AB209" s="43">
        <v>12279822011</v>
      </c>
    </row>
    <row r="210" spans="25:28">
      <c r="Y210" s="1" t="s">
        <v>1</v>
      </c>
      <c r="Z210" s="1">
        <v>2012</v>
      </c>
      <c r="AA210" s="1" t="s">
        <v>8</v>
      </c>
      <c r="AB210" s="43">
        <v>12243512050</v>
      </c>
    </row>
  </sheetData>
  <hyperlinks>
    <hyperlink ref="A1" r:id="rId1" display="© 2015 Global Footprint Network. National Footprint Accounts, 2015 Edition. Licensed and provided solely for non-commercial and informational purposes. For commercial license contact data@footprintnetwork.org"/>
    <hyperlink ref="A1:AH1" r:id="rId2" display="© 2015 Global Footprint Network. National Footprint Accounts, 2015 Edition. Licensed and provided solely for non-commercial and informational purposes. For commercial license contact data@footprintnetwork.org"/>
  </hyperlinks>
  <pageMargins left="0.7" right="0.7" top="0.75" bottom="0.75" header="0.3" footer="0.3"/>
  <pageSetup orientation="portrait" verticalDpi="0" r:id="rId3"/>
  <drawing r:id="rId4"/>
</worksheet>
</file>

<file path=xl/worksheets/sheet4.xml><?xml version="1.0" encoding="utf-8"?>
<worksheet xmlns="http://schemas.openxmlformats.org/spreadsheetml/2006/main" xmlns:r="http://schemas.openxmlformats.org/officeDocument/2006/relationships">
  <sheetPr codeName="Sheet10"/>
  <dimension ref="A1:AJ177"/>
  <sheetViews>
    <sheetView zoomScale="85" zoomScaleNormal="85" workbookViewId="0">
      <pane ySplit="2" topLeftCell="A3" activePane="bottomLeft" state="frozen"/>
      <selection pane="bottomLeft"/>
    </sheetView>
  </sheetViews>
  <sheetFormatPr defaultRowHeight="15"/>
  <cols>
    <col min="1" max="1" width="5" style="188" customWidth="1"/>
    <col min="2" max="2" width="79.7109375" style="188" customWidth="1"/>
    <col min="3" max="3" width="36.7109375" style="188" customWidth="1"/>
    <col min="4" max="4" width="12.7109375" style="188" customWidth="1"/>
    <col min="5" max="5" width="9.140625" style="188"/>
    <col min="6" max="6" width="19.42578125" style="188" customWidth="1"/>
    <col min="7" max="7" width="30.5703125" style="188" customWidth="1"/>
    <col min="8" max="8" width="11.5703125" style="188" customWidth="1"/>
    <col min="9" max="9" width="17.7109375" style="188" customWidth="1"/>
    <col min="10" max="10" width="18.7109375" style="188" customWidth="1"/>
    <col min="11" max="11" width="15.42578125" style="188" customWidth="1"/>
    <col min="12" max="12" width="4" style="188" customWidth="1"/>
    <col min="13" max="13" width="11.140625" style="188" bestFit="1" customWidth="1"/>
    <col min="14" max="14" width="58.5703125" style="188" bestFit="1" customWidth="1"/>
    <col min="15" max="16384" width="9.140625" style="188"/>
  </cols>
  <sheetData>
    <row r="1" spans="1:36" ht="27" thickBot="1">
      <c r="A1" s="285" t="s">
        <v>333</v>
      </c>
      <c r="B1" s="260"/>
      <c r="C1" s="260"/>
      <c r="D1" s="260"/>
      <c r="E1" s="260"/>
      <c r="F1" s="260"/>
      <c r="G1" s="260"/>
      <c r="H1" s="260"/>
      <c r="I1" s="260"/>
      <c r="J1" s="260"/>
      <c r="K1" s="260"/>
      <c r="L1" s="260"/>
      <c r="M1" s="260"/>
      <c r="N1" s="260"/>
      <c r="O1" s="260"/>
      <c r="P1" s="260"/>
      <c r="Q1" s="260"/>
      <c r="R1" s="260"/>
      <c r="S1" s="260"/>
      <c r="T1" s="260"/>
      <c r="U1" s="260"/>
      <c r="V1" s="260"/>
      <c r="W1" s="260"/>
      <c r="X1" s="260"/>
      <c r="Y1" s="260"/>
      <c r="Z1" s="260"/>
      <c r="AA1" s="260"/>
      <c r="AB1" s="260"/>
      <c r="AC1" s="260"/>
      <c r="AD1" s="260"/>
      <c r="AE1" s="260"/>
      <c r="AF1" s="260"/>
      <c r="AG1" s="260"/>
      <c r="AH1" s="260"/>
      <c r="AI1" s="262"/>
      <c r="AJ1" s="262"/>
    </row>
    <row r="2" spans="1:36" ht="109.5" customHeight="1">
      <c r="A2" s="228" t="s">
        <v>272</v>
      </c>
      <c r="B2" s="229" t="s">
        <v>271</v>
      </c>
      <c r="C2" s="229" t="s">
        <v>3</v>
      </c>
      <c r="D2" s="229" t="s">
        <v>268</v>
      </c>
      <c r="E2" s="229" t="s">
        <v>261</v>
      </c>
      <c r="F2" s="229" t="s">
        <v>266</v>
      </c>
      <c r="G2" s="229" t="s">
        <v>254</v>
      </c>
      <c r="H2" s="230" t="s">
        <v>177</v>
      </c>
      <c r="I2" s="231" t="s">
        <v>299</v>
      </c>
      <c r="J2" s="232" t="s">
        <v>298</v>
      </c>
      <c r="K2" s="233" t="s">
        <v>275</v>
      </c>
    </row>
    <row r="3" spans="1:36" ht="228.75" customHeight="1">
      <c r="A3" s="225">
        <v>1</v>
      </c>
      <c r="C3" s="234" t="s">
        <v>1</v>
      </c>
      <c r="D3" s="235">
        <v>6</v>
      </c>
      <c r="E3" s="235"/>
      <c r="F3" s="235"/>
      <c r="G3" s="236"/>
      <c r="H3" s="235"/>
      <c r="I3" s="237">
        <f>'Country Results 2016 Ed (2012)'!N8</f>
        <v>2.84</v>
      </c>
      <c r="J3" s="238">
        <f>'Country Results 2016 Ed (2012)'!T8</f>
        <v>1.73</v>
      </c>
      <c r="K3" s="239">
        <f>'Country Results 2016 Ed (2012)'!U8</f>
        <v>-1.1100000000000001</v>
      </c>
      <c r="L3" s="226"/>
      <c r="M3" s="226"/>
    </row>
    <row r="4" spans="1:36" ht="230.25" customHeight="1">
      <c r="A4" s="225">
        <v>2</v>
      </c>
      <c r="C4" s="234" t="s">
        <v>118</v>
      </c>
      <c r="D4" s="235">
        <f>VLOOKUP(C4,'Country Results 2016 Ed (2012)'!$A$23:$B$209,2,FALSE)</f>
        <v>6</v>
      </c>
      <c r="E4" s="235">
        <f>VLOOKUP($C4,'Country Results 2016 Ed (2012)'!$A$23:$U$209,3,FALSE)</f>
        <v>0.46301900000000001</v>
      </c>
      <c r="F4" s="240">
        <f>VLOOKUP($C4,'Country Results 2016 Ed (2012)'!$A$23:$U$209,4,FALSE)</f>
        <v>614.66099999999994</v>
      </c>
      <c r="G4" s="236" t="str">
        <f>VLOOKUP($C4,'Country Results 2016 Ed (2012)'!$A$23:$U$209,5,FALSE)</f>
        <v>Middle East/Central Asia</v>
      </c>
      <c r="H4" s="235" t="str">
        <f>VLOOKUP($C4,'Country Results 2016 Ed (2012)'!$A$23:$U$209,6,FALSE)</f>
        <v>LI</v>
      </c>
      <c r="I4" s="241">
        <f>VLOOKUP($C4,'Country Results 2016 Ed (2012)'!$A$23:$U$209,14,FALSE)</f>
        <v>0.79</v>
      </c>
      <c r="J4" s="242">
        <f>VLOOKUP($C4,'Country Results 2016 Ed (2012)'!$A$23:$U$209,20,FALSE)</f>
        <v>0.5</v>
      </c>
      <c r="K4" s="239">
        <f>VLOOKUP($C4,'Country Results 2016 Ed (2012)'!$A$23:$U$209,21,FALSE)</f>
        <v>-0.3</v>
      </c>
      <c r="L4" s="226"/>
      <c r="M4" s="226"/>
    </row>
    <row r="5" spans="1:36" ht="230.25" customHeight="1">
      <c r="A5" s="225">
        <v>3</v>
      </c>
      <c r="C5" s="234" t="s">
        <v>26</v>
      </c>
      <c r="D5" s="235">
        <f>VLOOKUP(C5,'Country Results 2016 Ed (2012)'!$A$23:$B$209,2,FALSE)</f>
        <v>6</v>
      </c>
      <c r="E5" s="235">
        <f>VLOOKUP($C5,'Country Results 2016 Ed (2012)'!$A$23:$U$209,3,FALSE)</f>
        <v>0.72943400000000003</v>
      </c>
      <c r="F5" s="240">
        <f>VLOOKUP($C5,'Country Results 2016 Ed (2012)'!$A$23:$U$209,4,FALSE)</f>
        <v>4534.37</v>
      </c>
      <c r="G5" s="236" t="str">
        <f>VLOOKUP($C5,'Country Results 2016 Ed (2012)'!$A$23:$U$209,5,FALSE)</f>
        <v>Other Europe</v>
      </c>
      <c r="H5" s="235" t="str">
        <f>VLOOKUP($C5,'Country Results 2016 Ed (2012)'!$A$23:$U$209,6,FALSE)</f>
        <v>UM</v>
      </c>
      <c r="I5" s="241">
        <f>VLOOKUP($C5,'Country Results 2016 Ed (2012)'!$A$23:$U$209,14,FALSE)</f>
        <v>2.21</v>
      </c>
      <c r="J5" s="242">
        <f>VLOOKUP($C5,'Country Results 2016 Ed (2012)'!$A$23:$U$209,20,FALSE)</f>
        <v>1.18</v>
      </c>
      <c r="K5" s="239">
        <f>VLOOKUP($C5,'Country Results 2016 Ed (2012)'!$A$23:$U$209,21,FALSE)</f>
        <v>-1.03</v>
      </c>
      <c r="L5" s="226"/>
      <c r="M5" s="226"/>
    </row>
    <row r="6" spans="1:36" ht="228.75" customHeight="1">
      <c r="A6" s="225">
        <v>4</v>
      </c>
      <c r="C6" s="234" t="s">
        <v>161</v>
      </c>
      <c r="D6" s="235">
        <f>VLOOKUP(C6,'Country Results 2016 Ed (2012)'!$A$23:$B$209,2,FALSE)</f>
        <v>5</v>
      </c>
      <c r="E6" s="243">
        <f>VLOOKUP($C6,'Country Results 2016 Ed (2012)'!$A$23:$U$209,3,FALSE)</f>
        <v>0.73182700000000001</v>
      </c>
      <c r="F6" s="240">
        <f>VLOOKUP($C6,'Country Results 2016 Ed (2012)'!$A$23:$U$209,4,FALSE)</f>
        <v>5430.57</v>
      </c>
      <c r="G6" s="236" t="str">
        <f>VLOOKUP($C6,'Country Results 2016 Ed (2012)'!$A$23:$U$209,5,FALSE)</f>
        <v>Africa</v>
      </c>
      <c r="H6" s="235" t="str">
        <f>VLOOKUP($C6,'Country Results 2016 Ed (2012)'!$A$23:$U$209,6,FALSE)</f>
        <v>UM</v>
      </c>
      <c r="I6" s="241">
        <f>VLOOKUP($C6,'Country Results 2016 Ed (2012)'!$A$23:$U$209,14,FALSE)</f>
        <v>2.12</v>
      </c>
      <c r="J6" s="242">
        <f>VLOOKUP($C6,'Country Results 2016 Ed (2012)'!$A$23:$U$209,20,FALSE)</f>
        <v>0.59</v>
      </c>
      <c r="K6" s="239">
        <f>VLOOKUP($C6,'Country Results 2016 Ed (2012)'!$A$23:$U$209,21,FALSE)</f>
        <v>-1.53</v>
      </c>
      <c r="L6" s="226"/>
      <c r="M6" s="226"/>
    </row>
    <row r="7" spans="1:36" ht="228.75" customHeight="1">
      <c r="A7" s="225">
        <v>5</v>
      </c>
      <c r="C7" s="234" t="s">
        <v>160</v>
      </c>
      <c r="D7" s="235">
        <f>VLOOKUP(C7,'Country Results 2016 Ed (2012)'!$A$23:$B$209,2,FALSE)</f>
        <v>6</v>
      </c>
      <c r="E7" s="243">
        <f>VLOOKUP($C7,'Country Results 2016 Ed (2012)'!$A$23:$U$209,3,FALSE)</f>
        <v>0.52419899999999997</v>
      </c>
      <c r="F7" s="240">
        <f>VLOOKUP($C7,'Country Results 2016 Ed (2012)'!$A$23:$U$209,4,FALSE)</f>
        <v>4665.91</v>
      </c>
      <c r="G7" s="236" t="str">
        <f>VLOOKUP($C7,'Country Results 2016 Ed (2012)'!$A$23:$U$209,5,FALSE)</f>
        <v>Africa</v>
      </c>
      <c r="H7" s="235" t="str">
        <f>VLOOKUP($C7,'Country Results 2016 Ed (2012)'!$A$23:$U$209,6,FALSE)</f>
        <v>LM</v>
      </c>
      <c r="I7" s="241">
        <f>VLOOKUP($C7,'Country Results 2016 Ed (2012)'!$A$23:$U$209,14,FALSE)</f>
        <v>0.93</v>
      </c>
      <c r="J7" s="242">
        <f>VLOOKUP($C7,'Country Results 2016 Ed (2012)'!$A$23:$U$209,20,FALSE)</f>
        <v>2.5499999999999998</v>
      </c>
      <c r="K7" s="239">
        <f>VLOOKUP($C7,'Country Results 2016 Ed (2012)'!$A$23:$U$209,21,FALSE)</f>
        <v>1.61</v>
      </c>
      <c r="L7" s="226"/>
      <c r="M7" s="226"/>
    </row>
    <row r="8" spans="1:36" ht="228.75" customHeight="1">
      <c r="A8" s="225">
        <v>6</v>
      </c>
      <c r="C8" s="234" t="s">
        <v>77</v>
      </c>
      <c r="D8" s="235">
        <f>VLOOKUP(C8,'Country Results 2016 Ed (2012)'!$A$23:$B$209,2,FALSE)</f>
        <v>6</v>
      </c>
      <c r="E8" s="243">
        <f>VLOOKUP($C8,'Country Results 2016 Ed (2012)'!$A$23:$U$209,3,FALSE)</f>
        <v>0.83056600000000003</v>
      </c>
      <c r="F8" s="240">
        <f>VLOOKUP($C8,'Country Results 2016 Ed (2012)'!$A$23:$U$209,4,FALSE)</f>
        <v>13540</v>
      </c>
      <c r="G8" s="236" t="str">
        <f>VLOOKUP($C8,'Country Results 2016 Ed (2012)'!$A$23:$U$209,5,FALSE)</f>
        <v>Latin America</v>
      </c>
      <c r="H8" s="235" t="str">
        <f>VLOOKUP($C8,'Country Results 2016 Ed (2012)'!$A$23:$U$209,6,FALSE)</f>
        <v>UM</v>
      </c>
      <c r="I8" s="241">
        <f>VLOOKUP($C8,'Country Results 2016 Ed (2012)'!$A$23:$U$209,14,FALSE)</f>
        <v>3.14</v>
      </c>
      <c r="J8" s="242">
        <f>VLOOKUP($C8,'Country Results 2016 Ed (2012)'!$A$23:$U$209,20,FALSE)</f>
        <v>6.92</v>
      </c>
      <c r="K8" s="239">
        <f>VLOOKUP($C8,'Country Results 2016 Ed (2012)'!$A$23:$U$209,21,FALSE)</f>
        <v>3.78</v>
      </c>
      <c r="L8" s="226"/>
      <c r="M8" s="226"/>
    </row>
    <row r="9" spans="1:36" ht="228.75" customHeight="1">
      <c r="A9" s="225">
        <v>7</v>
      </c>
      <c r="C9" s="234" t="s">
        <v>117</v>
      </c>
      <c r="D9" s="235" t="str">
        <f>VLOOKUP(C9,'Country Results 2016 Ed (2012)'!$A$23:$B$209,2,FALSE)</f>
        <v>3B</v>
      </c>
      <c r="E9" s="243">
        <f>VLOOKUP($C9,'Country Results 2016 Ed (2012)'!$A$23:$U$209,3,FALSE)</f>
        <v>0.72781099999999999</v>
      </c>
      <c r="F9" s="240">
        <f>VLOOKUP($C9,'Country Results 2016 Ed (2012)'!$A$23:$U$209,4,FALSE)</f>
        <v>3426.39</v>
      </c>
      <c r="G9" s="236" t="str">
        <f>VLOOKUP($C9,'Country Results 2016 Ed (2012)'!$A$23:$U$209,5,FALSE)</f>
        <v>Middle East/Central Asia</v>
      </c>
      <c r="H9" s="235" t="str">
        <f>VLOOKUP($C9,'Country Results 2016 Ed (2012)'!$A$23:$U$209,6,FALSE)</f>
        <v>LM</v>
      </c>
      <c r="I9" s="241">
        <f>VLOOKUP($C9,'Country Results 2016 Ed (2012)'!$A$23:$U$209,14,FALSE)</f>
        <v>2.23</v>
      </c>
      <c r="J9" s="242">
        <f>VLOOKUP($C9,'Country Results 2016 Ed (2012)'!$A$23:$U$209,20,FALSE)</f>
        <v>0.89</v>
      </c>
      <c r="K9" s="239">
        <f>VLOOKUP($C9,'Country Results 2016 Ed (2012)'!$A$23:$U$209,21,FALSE)</f>
        <v>-1.35</v>
      </c>
      <c r="L9" s="226"/>
      <c r="M9" s="226"/>
    </row>
    <row r="10" spans="1:36" ht="228.75" customHeight="1">
      <c r="A10" s="225">
        <v>8</v>
      </c>
      <c r="C10" s="234" t="s">
        <v>97</v>
      </c>
      <c r="D10" s="235">
        <f>VLOOKUP(C10,'Country Results 2016 Ed (2012)'!$A$23:$B$209,2,FALSE)</f>
        <v>5</v>
      </c>
      <c r="E10" s="243">
        <f>VLOOKUP($C10,'Country Results 2016 Ed (2012)'!$A$23:$U$209,3,FALSE)</f>
        <v>0.93218999999999996</v>
      </c>
      <c r="F10" s="240">
        <f>VLOOKUP($C10,'Country Results 2016 Ed (2012)'!$A$23:$U$209,4,FALSE)</f>
        <v>66604.2</v>
      </c>
      <c r="G10" s="236" t="str">
        <f>VLOOKUP($C10,'Country Results 2016 Ed (2012)'!$A$23:$U$209,5,FALSE)</f>
        <v>Asia-Pacific</v>
      </c>
      <c r="H10" s="235" t="str">
        <f>VLOOKUP($C10,'Country Results 2016 Ed (2012)'!$A$23:$U$209,6,FALSE)</f>
        <v>HI</v>
      </c>
      <c r="I10" s="241">
        <f>VLOOKUP($C10,'Country Results 2016 Ed (2012)'!$A$23:$U$209,14,FALSE)</f>
        <v>9.31</v>
      </c>
      <c r="J10" s="242">
        <f>VLOOKUP($C10,'Country Results 2016 Ed (2012)'!$A$23:$U$209,20,FALSE)</f>
        <v>16.57</v>
      </c>
      <c r="K10" s="239">
        <f>VLOOKUP($C10,'Country Results 2016 Ed (2012)'!$A$23:$U$209,21,FALSE)</f>
        <v>7.26</v>
      </c>
      <c r="L10" s="226"/>
      <c r="M10" s="226"/>
    </row>
    <row r="11" spans="1:36" ht="228.75" customHeight="1">
      <c r="A11" s="225">
        <v>9</v>
      </c>
      <c r="C11" s="234" t="s">
        <v>51</v>
      </c>
      <c r="D11" s="235">
        <f>VLOOKUP(C11,'Country Results 2016 Ed (2012)'!$A$23:$B$209,2,FALSE)</f>
        <v>5</v>
      </c>
      <c r="E11" s="243">
        <f>VLOOKUP($C11,'Country Results 2016 Ed (2012)'!$A$23:$U$209,3,FALSE)</f>
        <v>0.88392099999999996</v>
      </c>
      <c r="F11" s="240">
        <f>VLOOKUP($C11,'Country Results 2016 Ed (2012)'!$A$23:$U$209,4,FALSE)</f>
        <v>51274.1</v>
      </c>
      <c r="G11" s="236" t="str">
        <f>VLOOKUP($C11,'Country Results 2016 Ed (2012)'!$A$23:$U$209,5,FALSE)</f>
        <v>EU-27</v>
      </c>
      <c r="H11" s="235" t="str">
        <f>VLOOKUP($C11,'Country Results 2016 Ed (2012)'!$A$23:$U$209,6,FALSE)</f>
        <v>HI</v>
      </c>
      <c r="I11" s="241">
        <f>VLOOKUP($C11,'Country Results 2016 Ed (2012)'!$A$23:$U$209,14,FALSE)</f>
        <v>6.06</v>
      </c>
      <c r="J11" s="242">
        <f>VLOOKUP($C11,'Country Results 2016 Ed (2012)'!$A$23:$U$209,20,FALSE)</f>
        <v>3.07</v>
      </c>
      <c r="K11" s="239">
        <f>VLOOKUP($C11,'Country Results 2016 Ed (2012)'!$A$23:$U$209,21,FALSE)</f>
        <v>-3</v>
      </c>
      <c r="L11" s="226"/>
      <c r="M11" s="226"/>
    </row>
    <row r="12" spans="1:36" ht="228.75" customHeight="1">
      <c r="A12" s="225">
        <v>10</v>
      </c>
      <c r="C12" s="234" t="s">
        <v>116</v>
      </c>
      <c r="D12" s="235">
        <f>VLOOKUP(C12,'Country Results 2016 Ed (2012)'!$A$23:$B$209,2,FALSE)</f>
        <v>6</v>
      </c>
      <c r="E12" s="243">
        <f>VLOOKUP($C12,'Country Results 2016 Ed (2012)'!$A$23:$U$209,3,FALSE)</f>
        <v>0.74505299999999997</v>
      </c>
      <c r="F12" s="240">
        <f>VLOOKUP($C12,'Country Results 2016 Ed (2012)'!$A$23:$U$209,4,FALSE)</f>
        <v>7106.04</v>
      </c>
      <c r="G12" s="236" t="str">
        <f>VLOOKUP($C12,'Country Results 2016 Ed (2012)'!$A$23:$U$209,5,FALSE)</f>
        <v>Middle East/Central Asia</v>
      </c>
      <c r="H12" s="235" t="str">
        <f>VLOOKUP($C12,'Country Results 2016 Ed (2012)'!$A$23:$U$209,6,FALSE)</f>
        <v>UM</v>
      </c>
      <c r="I12" s="241">
        <f>VLOOKUP($C12,'Country Results 2016 Ed (2012)'!$A$23:$U$209,14,FALSE)</f>
        <v>2.31</v>
      </c>
      <c r="J12" s="242">
        <f>VLOOKUP($C12,'Country Results 2016 Ed (2012)'!$A$23:$U$209,20,FALSE)</f>
        <v>0.85</v>
      </c>
      <c r="K12" s="239">
        <f>VLOOKUP($C12,'Country Results 2016 Ed (2012)'!$A$23:$U$209,21,FALSE)</f>
        <v>-1.46</v>
      </c>
      <c r="L12" s="226"/>
      <c r="M12" s="226"/>
    </row>
    <row r="13" spans="1:36" ht="228.75" customHeight="1">
      <c r="A13" s="225">
        <v>11</v>
      </c>
      <c r="C13" s="234" t="s">
        <v>96</v>
      </c>
      <c r="D13" s="235">
        <f>VLOOKUP(C13,'Country Results 2016 Ed (2012)'!$A$23:$B$209,2,FALSE)</f>
        <v>6</v>
      </c>
      <c r="E13" s="243">
        <f>VLOOKUP($C13,'Country Results 2016 Ed (2012)'!$A$23:$U$209,3,FALSE)</f>
        <v>0.56288300000000002</v>
      </c>
      <c r="F13" s="240">
        <f>VLOOKUP($C13,'Country Results 2016 Ed (2012)'!$A$23:$U$209,4,FALSE)</f>
        <v>857.49599999999998</v>
      </c>
      <c r="G13" s="236" t="str">
        <f>VLOOKUP($C13,'Country Results 2016 Ed (2012)'!$A$23:$U$209,5,FALSE)</f>
        <v>Asia-Pacific</v>
      </c>
      <c r="H13" s="235" t="str">
        <f>VLOOKUP($C13,'Country Results 2016 Ed (2012)'!$A$23:$U$209,6,FALSE)</f>
        <v>LI</v>
      </c>
      <c r="I13" s="241">
        <f>VLOOKUP($C13,'Country Results 2016 Ed (2012)'!$A$23:$U$209,14,FALSE)</f>
        <v>0.72</v>
      </c>
      <c r="J13" s="242">
        <f>VLOOKUP($C13,'Country Results 2016 Ed (2012)'!$A$23:$U$209,20,FALSE)</f>
        <v>0.38</v>
      </c>
      <c r="K13" s="239">
        <f>VLOOKUP($C13,'Country Results 2016 Ed (2012)'!$A$23:$U$209,21,FALSE)</f>
        <v>-0.35</v>
      </c>
      <c r="L13" s="226"/>
      <c r="M13" s="226"/>
    </row>
    <row r="14" spans="1:36" ht="228.75" customHeight="1">
      <c r="A14" s="225">
        <v>12</v>
      </c>
      <c r="C14" s="234" t="s">
        <v>228</v>
      </c>
      <c r="D14" s="235">
        <f>VLOOKUP(C14,'Country Results 2016 Ed (2012)'!$A$23:$B$209,2,FALSE)</f>
        <v>5</v>
      </c>
      <c r="E14" s="243">
        <f>VLOOKUP($C14,'Country Results 2016 Ed (2012)'!$A$23:$U$209,3,FALSE)</f>
        <v>0.79332800000000003</v>
      </c>
      <c r="F14" s="240">
        <f>VLOOKUP($C14,'Country Results 2016 Ed (2012)'!$A$23:$U$209,4,FALSE)</f>
        <v>15722.8</v>
      </c>
      <c r="G14" s="236" t="str">
        <f>VLOOKUP($C14,'Country Results 2016 Ed (2012)'!$A$23:$U$209,5,FALSE)</f>
        <v>Latin America</v>
      </c>
      <c r="H14" s="235" t="str">
        <f>VLOOKUP($C14,'Country Results 2016 Ed (2012)'!$A$23:$U$209,6,FALSE)</f>
        <v>HI</v>
      </c>
      <c r="I14" s="241">
        <f>VLOOKUP($C14,'Country Results 2016 Ed (2012)'!$A$23:$U$209,14,FALSE)</f>
        <v>4.4800000000000004</v>
      </c>
      <c r="J14" s="242">
        <f>VLOOKUP($C14,'Country Results 2016 Ed (2012)'!$A$23:$U$209,20,FALSE)</f>
        <v>0.19</v>
      </c>
      <c r="K14" s="239">
        <f>VLOOKUP($C14,'Country Results 2016 Ed (2012)'!$A$23:$U$209,21,FALSE)</f>
        <v>-4.29</v>
      </c>
      <c r="L14" s="226"/>
      <c r="M14" s="227"/>
    </row>
    <row r="15" spans="1:36" ht="228.75" customHeight="1">
      <c r="A15" s="225">
        <v>13</v>
      </c>
      <c r="C15" s="234" t="s">
        <v>25</v>
      </c>
      <c r="D15" s="235">
        <f>VLOOKUP(C15,'Country Results 2016 Ed (2012)'!$A$23:$B$209,2,FALSE)</f>
        <v>6</v>
      </c>
      <c r="E15" s="243">
        <f>VLOOKUP($C15,'Country Results 2016 Ed (2012)'!$A$23:$U$209,3,FALSE)</f>
        <v>0.79612899999999998</v>
      </c>
      <c r="F15" s="240">
        <f>VLOOKUP($C15,'Country Results 2016 Ed (2012)'!$A$23:$U$209,4,FALSE)</f>
        <v>6300.45</v>
      </c>
      <c r="G15" s="236" t="str">
        <f>VLOOKUP($C15,'Country Results 2016 Ed (2012)'!$A$23:$U$209,5,FALSE)</f>
        <v>Other Europe</v>
      </c>
      <c r="H15" s="235" t="str">
        <f>VLOOKUP($C15,'Country Results 2016 Ed (2012)'!$A$23:$U$209,6,FALSE)</f>
        <v>UM</v>
      </c>
      <c r="I15" s="241">
        <f>VLOOKUP($C15,'Country Results 2016 Ed (2012)'!$A$23:$U$209,14,FALSE)</f>
        <v>5.09</v>
      </c>
      <c r="J15" s="242">
        <f>VLOOKUP($C15,'Country Results 2016 Ed (2012)'!$A$23:$U$209,20,FALSE)</f>
        <v>3.64</v>
      </c>
      <c r="K15" s="239">
        <f>VLOOKUP($C15,'Country Results 2016 Ed (2012)'!$A$23:$U$209,21,FALSE)</f>
        <v>-1.45</v>
      </c>
      <c r="L15" s="226"/>
      <c r="M15" s="227"/>
    </row>
    <row r="16" spans="1:36" ht="228.75" customHeight="1">
      <c r="A16" s="225">
        <v>14</v>
      </c>
      <c r="C16" s="234" t="s">
        <v>50</v>
      </c>
      <c r="D16" s="235">
        <f>VLOOKUP(C16,'Country Results 2016 Ed (2012)'!$A$23:$B$209,2,FALSE)</f>
        <v>6</v>
      </c>
      <c r="E16" s="243">
        <f>VLOOKUP($C16,'Country Results 2016 Ed (2012)'!$A$23:$U$209,3,FALSE)</f>
        <v>0.888567</v>
      </c>
      <c r="F16" s="240">
        <f>VLOOKUP($C16,'Country Results 2016 Ed (2012)'!$A$23:$U$209,4,FALSE)</f>
        <v>48053.3</v>
      </c>
      <c r="G16" s="236" t="str">
        <f>VLOOKUP($C16,'Country Results 2016 Ed (2012)'!$A$23:$U$209,5,FALSE)</f>
        <v>EU-27</v>
      </c>
      <c r="H16" s="235" t="str">
        <f>VLOOKUP($C16,'Country Results 2016 Ed (2012)'!$A$23:$U$209,6,FALSE)</f>
        <v>HI</v>
      </c>
      <c r="I16" s="241">
        <f>VLOOKUP($C16,'Country Results 2016 Ed (2012)'!$A$23:$U$209,14,FALSE)</f>
        <v>7.44</v>
      </c>
      <c r="J16" s="242">
        <f>VLOOKUP($C16,'Country Results 2016 Ed (2012)'!$A$23:$U$209,20,FALSE)</f>
        <v>1.19</v>
      </c>
      <c r="K16" s="239">
        <f>VLOOKUP($C16,'Country Results 2016 Ed (2012)'!$A$23:$U$209,21,FALSE)</f>
        <v>-6.25</v>
      </c>
      <c r="L16" s="226"/>
      <c r="M16" s="227"/>
    </row>
    <row r="17" spans="1:13" ht="228.75" customHeight="1">
      <c r="A17" s="225">
        <v>15</v>
      </c>
      <c r="C17" s="234" t="s">
        <v>159</v>
      </c>
      <c r="D17" s="235">
        <f>VLOOKUP(C17,'Country Results 2016 Ed (2012)'!$A$23:$B$209,2,FALSE)</f>
        <v>6</v>
      </c>
      <c r="E17" s="243">
        <f>VLOOKUP($C17,'Country Results 2016 Ed (2012)'!$A$23:$U$209,3,FALSE)</f>
        <v>0.47503400000000001</v>
      </c>
      <c r="F17" s="240">
        <f>VLOOKUP($C17,'Country Results 2016 Ed (2012)'!$A$23:$U$209,4,FALSE)</f>
        <v>746.83399999999995</v>
      </c>
      <c r="G17" s="236" t="str">
        <f>VLOOKUP($C17,'Country Results 2016 Ed (2012)'!$A$23:$U$209,5,FALSE)</f>
        <v>Africa</v>
      </c>
      <c r="H17" s="235" t="str">
        <f>VLOOKUP($C17,'Country Results 2016 Ed (2012)'!$A$23:$U$209,6,FALSE)</f>
        <v>LI</v>
      </c>
      <c r="I17" s="241">
        <f>VLOOKUP($C17,'Country Results 2016 Ed (2012)'!$A$23:$U$209,14,FALSE)</f>
        <v>1.41</v>
      </c>
      <c r="J17" s="242">
        <f>VLOOKUP($C17,'Country Results 2016 Ed (2012)'!$A$23:$U$209,20,FALSE)</f>
        <v>0.88</v>
      </c>
      <c r="K17" s="239">
        <f>VLOOKUP($C17,'Country Results 2016 Ed (2012)'!$A$23:$U$209,21,FALSE)</f>
        <v>-0.53</v>
      </c>
      <c r="L17" s="226"/>
      <c r="M17" s="227"/>
    </row>
    <row r="18" spans="1:13" ht="228.75" customHeight="1">
      <c r="A18" s="225">
        <v>16</v>
      </c>
      <c r="C18" s="234" t="s">
        <v>229</v>
      </c>
      <c r="D18" s="235" t="str">
        <f>VLOOKUP(C18,'Country Results 2016 Ed (2012)'!$A$23:$B$209,2,FALSE)</f>
        <v>3T</v>
      </c>
      <c r="E18" s="243" t="str">
        <f>VLOOKUP($C18,'Country Results 2016 Ed (2012)'!$A$23:$U$209,3,FALSE)</f>
        <v/>
      </c>
      <c r="F18" s="240">
        <f>VLOOKUP($C18,'Country Results 2016 Ed (2012)'!$A$23:$U$209,4,FALSE)</f>
        <v>70626.3</v>
      </c>
      <c r="G18" s="236" t="str">
        <f>VLOOKUP($C18,'Country Results 2016 Ed (2012)'!$A$23:$U$209,5,FALSE)</f>
        <v>North America</v>
      </c>
      <c r="H18" s="235" t="str">
        <f>VLOOKUP($C18,'Country Results 2016 Ed (2012)'!$A$23:$U$209,6,FALSE)</f>
        <v>HI</v>
      </c>
      <c r="I18" s="241">
        <f>VLOOKUP($C18,'Country Results 2016 Ed (2012)'!$A$23:$U$209,14,FALSE)</f>
        <v>5.77</v>
      </c>
      <c r="J18" s="242">
        <f>VLOOKUP($C18,'Country Results 2016 Ed (2012)'!$A$23:$U$209,20,FALSE)</f>
        <v>0.13</v>
      </c>
      <c r="K18" s="239">
        <f>VLOOKUP($C18,'Country Results 2016 Ed (2012)'!$A$23:$U$209,21,FALSE)</f>
        <v>-5.64</v>
      </c>
      <c r="L18" s="226"/>
      <c r="M18" s="227"/>
    </row>
    <row r="19" spans="1:13" ht="228.75" customHeight="1">
      <c r="A19" s="225">
        <v>17</v>
      </c>
      <c r="C19" s="234" t="s">
        <v>230</v>
      </c>
      <c r="D19" s="235" t="str">
        <f>VLOOKUP(C19,'Country Results 2016 Ed (2012)'!$A$23:$B$209,2,FALSE)</f>
        <v>3B</v>
      </c>
      <c r="E19" s="243">
        <f>VLOOKUP($C19,'Country Results 2016 Ed (2012)'!$A$23:$U$209,3,FALSE)</f>
        <v>0.58866300000000005</v>
      </c>
      <c r="F19" s="240">
        <f>VLOOKUP($C19,'Country Results 2016 Ed (2012)'!$A$23:$U$209,4,FALSE)</f>
        <v>2395</v>
      </c>
      <c r="G19" s="236" t="str">
        <f>VLOOKUP($C19,'Country Results 2016 Ed (2012)'!$A$23:$U$209,5,FALSE)</f>
        <v>Asia-Pacific</v>
      </c>
      <c r="H19" s="235" t="str">
        <f>VLOOKUP($C19,'Country Results 2016 Ed (2012)'!$A$23:$U$209,6,FALSE)</f>
        <v>LM</v>
      </c>
      <c r="I19" s="241">
        <f>VLOOKUP($C19,'Country Results 2016 Ed (2012)'!$A$23:$U$209,14,FALSE)</f>
        <v>4.84</v>
      </c>
      <c r="J19" s="242">
        <f>VLOOKUP($C19,'Country Results 2016 Ed (2012)'!$A$23:$U$209,20,FALSE)</f>
        <v>5.27</v>
      </c>
      <c r="K19" s="239">
        <f>VLOOKUP($C19,'Country Results 2016 Ed (2012)'!$A$23:$U$209,21,FALSE)</f>
        <v>0.43</v>
      </c>
      <c r="L19" s="226"/>
      <c r="M19" s="227"/>
    </row>
    <row r="20" spans="1:13" ht="228.75" customHeight="1">
      <c r="A20" s="225">
        <v>18</v>
      </c>
      <c r="C20" s="234" t="s">
        <v>76</v>
      </c>
      <c r="D20" s="235">
        <f>VLOOKUP(C20,'Country Results 2016 Ed (2012)'!$A$23:$B$209,2,FALSE)</f>
        <v>5</v>
      </c>
      <c r="E20" s="243">
        <f>VLOOKUP($C20,'Country Results 2016 Ed (2012)'!$A$23:$U$209,3,FALSE)</f>
        <v>0.66300000000000003</v>
      </c>
      <c r="F20" s="240">
        <f>VLOOKUP($C20,'Country Results 2016 Ed (2012)'!$A$23:$U$209,4,FALSE)</f>
        <v>2253.09</v>
      </c>
      <c r="G20" s="236" t="str">
        <f>VLOOKUP($C20,'Country Results 2016 Ed (2012)'!$A$23:$U$209,5,FALSE)</f>
        <v>Latin America</v>
      </c>
      <c r="H20" s="235" t="str">
        <f>VLOOKUP($C20,'Country Results 2016 Ed (2012)'!$A$23:$U$209,6,FALSE)</f>
        <v>LM</v>
      </c>
      <c r="I20" s="241">
        <f>VLOOKUP($C20,'Country Results 2016 Ed (2012)'!$A$23:$U$209,14,FALSE)</f>
        <v>2.96</v>
      </c>
      <c r="J20" s="242">
        <f>VLOOKUP($C20,'Country Results 2016 Ed (2012)'!$A$23:$U$209,20,FALSE)</f>
        <v>16.73</v>
      </c>
      <c r="K20" s="239">
        <f>VLOOKUP($C20,'Country Results 2016 Ed (2012)'!$A$23:$U$209,21,FALSE)</f>
        <v>13.77</v>
      </c>
      <c r="L20" s="226"/>
      <c r="M20" s="227"/>
    </row>
    <row r="21" spans="1:13" ht="228.75" customHeight="1">
      <c r="A21" s="225">
        <v>19</v>
      </c>
      <c r="C21" s="234" t="s">
        <v>24</v>
      </c>
      <c r="D21" s="235">
        <f>VLOOKUP(C21,'Country Results 2016 Ed (2012)'!$A$23:$B$209,2,FALSE)</f>
        <v>5</v>
      </c>
      <c r="E21" s="243">
        <f>VLOOKUP($C21,'Country Results 2016 Ed (2012)'!$A$23:$U$209,3,FALSE)</f>
        <v>0.725661</v>
      </c>
      <c r="F21" s="240">
        <f>VLOOKUP($C21,'Country Results 2016 Ed (2012)'!$A$23:$U$209,4,FALSE)</f>
        <v>4708.8500000000004</v>
      </c>
      <c r="G21" s="236" t="str">
        <f>VLOOKUP($C21,'Country Results 2016 Ed (2012)'!$A$23:$U$209,5,FALSE)</f>
        <v>Other Europe</v>
      </c>
      <c r="H21" s="235" t="str">
        <f>VLOOKUP($C21,'Country Results 2016 Ed (2012)'!$A$23:$U$209,6,FALSE)</f>
        <v>UM</v>
      </c>
      <c r="I21" s="241">
        <f>VLOOKUP($C21,'Country Results 2016 Ed (2012)'!$A$23:$U$209,14,FALSE)</f>
        <v>3.12</v>
      </c>
      <c r="J21" s="242">
        <f>VLOOKUP($C21,'Country Results 2016 Ed (2012)'!$A$23:$U$209,20,FALSE)</f>
        <v>1.63</v>
      </c>
      <c r="K21" s="239">
        <f>VLOOKUP($C21,'Country Results 2016 Ed (2012)'!$A$23:$U$209,21,FALSE)</f>
        <v>-1.49</v>
      </c>
      <c r="L21" s="226"/>
      <c r="M21" s="227"/>
    </row>
    <row r="22" spans="1:13" ht="228.75" customHeight="1">
      <c r="A22" s="225">
        <v>20</v>
      </c>
      <c r="C22" s="234" t="s">
        <v>158</v>
      </c>
      <c r="D22" s="235" t="str">
        <f>VLOOKUP(C22,'Country Results 2016 Ed (2012)'!$A$23:$B$209,2,FALSE)</f>
        <v>3B</v>
      </c>
      <c r="E22" s="243">
        <f>VLOOKUP($C22,'Country Results 2016 Ed (2012)'!$A$23:$U$209,3,FALSE)</f>
        <v>0.69135999999999997</v>
      </c>
      <c r="F22" s="240">
        <f>VLOOKUP($C22,'Country Results 2016 Ed (2012)'!$A$23:$U$209,4,FALSE)</f>
        <v>7743.5</v>
      </c>
      <c r="G22" s="236" t="str">
        <f>VLOOKUP($C22,'Country Results 2016 Ed (2012)'!$A$23:$U$209,5,FALSE)</f>
        <v>Africa</v>
      </c>
      <c r="H22" s="235" t="str">
        <f>VLOOKUP($C22,'Country Results 2016 Ed (2012)'!$A$23:$U$209,6,FALSE)</f>
        <v>UM</v>
      </c>
      <c r="I22" s="241">
        <f>VLOOKUP($C22,'Country Results 2016 Ed (2012)'!$A$23:$U$209,14,FALSE)</f>
        <v>3.83</v>
      </c>
      <c r="J22" s="242">
        <f>VLOOKUP($C22,'Country Results 2016 Ed (2012)'!$A$23:$U$209,20,FALSE)</f>
        <v>3.47</v>
      </c>
      <c r="K22" s="239">
        <f>VLOOKUP($C22,'Country Results 2016 Ed (2012)'!$A$23:$U$209,21,FALSE)</f>
        <v>-0.35</v>
      </c>
      <c r="L22" s="226"/>
      <c r="M22" s="227"/>
    </row>
    <row r="23" spans="1:13" ht="228.75" customHeight="1">
      <c r="A23" s="225">
        <v>21</v>
      </c>
      <c r="C23" s="234" t="s">
        <v>75</v>
      </c>
      <c r="D23" s="235">
        <f>VLOOKUP(C23,'Country Results 2016 Ed (2012)'!$A$23:$B$209,2,FALSE)</f>
        <v>5</v>
      </c>
      <c r="E23" s="243">
        <f>VLOOKUP($C23,'Country Results 2016 Ed (2012)'!$A$23:$U$209,3,FALSE)</f>
        <v>0.74648800000000004</v>
      </c>
      <c r="F23" s="240">
        <f>VLOOKUP($C23,'Country Results 2016 Ed (2012)'!$A$23:$U$209,4,FALSE)</f>
        <v>13237.6</v>
      </c>
      <c r="G23" s="236" t="str">
        <f>VLOOKUP($C23,'Country Results 2016 Ed (2012)'!$A$23:$U$209,5,FALSE)</f>
        <v>Latin America</v>
      </c>
      <c r="H23" s="235" t="str">
        <f>VLOOKUP($C23,'Country Results 2016 Ed (2012)'!$A$23:$U$209,6,FALSE)</f>
        <v>UM</v>
      </c>
      <c r="I23" s="241">
        <f>VLOOKUP($C23,'Country Results 2016 Ed (2012)'!$A$23:$U$209,14,FALSE)</f>
        <v>3.11</v>
      </c>
      <c r="J23" s="242">
        <f>VLOOKUP($C23,'Country Results 2016 Ed (2012)'!$A$23:$U$209,20,FALSE)</f>
        <v>9.08</v>
      </c>
      <c r="K23" s="239">
        <f>VLOOKUP($C23,'Country Results 2016 Ed (2012)'!$A$23:$U$209,21,FALSE)</f>
        <v>5.97</v>
      </c>
      <c r="L23" s="226"/>
      <c r="M23" s="227"/>
    </row>
    <row r="24" spans="1:13" ht="228.75" customHeight="1">
      <c r="A24" s="225">
        <v>22</v>
      </c>
      <c r="C24" s="234" t="s">
        <v>231</v>
      </c>
      <c r="D24" s="235" t="str">
        <f>VLOOKUP(C24,'Country Results 2016 Ed (2012)'!$A$23:$B$209,2,FALSE)</f>
        <v>3T</v>
      </c>
      <c r="E24" s="243" t="str">
        <f>VLOOKUP($C24,'Country Results 2016 Ed (2012)'!$A$23:$U$209,3,FALSE)</f>
        <v/>
      </c>
      <c r="F24" s="240" t="str">
        <f>VLOOKUP($C24,'Country Results 2016 Ed (2012)'!$A$23:$U$209,4,FALSE)</f>
        <v/>
      </c>
      <c r="G24" s="236" t="str">
        <f>VLOOKUP($C24,'Country Results 2016 Ed (2012)'!$A$23:$U$209,5,FALSE)</f>
        <v>Latin America</v>
      </c>
      <c r="H24" s="235">
        <f>VLOOKUP($C24,'Country Results 2016 Ed (2012)'!$A$23:$U$209,6,FALSE)</f>
        <v>0</v>
      </c>
      <c r="I24" s="241">
        <f>VLOOKUP($C24,'Country Results 2016 Ed (2012)'!$A$23:$U$209,14,FALSE)</f>
        <v>2.86</v>
      </c>
      <c r="J24" s="242">
        <f>VLOOKUP($C24,'Country Results 2016 Ed (2012)'!$A$23:$U$209,20,FALSE)</f>
        <v>2.0499999999999998</v>
      </c>
      <c r="K24" s="239">
        <f>VLOOKUP($C24,'Country Results 2016 Ed (2012)'!$A$23:$U$209,21,FALSE)</f>
        <v>-0.81</v>
      </c>
      <c r="L24" s="226"/>
      <c r="M24" s="227"/>
    </row>
    <row r="25" spans="1:13" ht="228.75" customHeight="1">
      <c r="A25" s="225">
        <v>23</v>
      </c>
      <c r="C25" s="234" t="s">
        <v>49</v>
      </c>
      <c r="D25" s="235">
        <f>VLOOKUP(C25,'Country Results 2016 Ed (2012)'!$A$23:$B$209,2,FALSE)</f>
        <v>5</v>
      </c>
      <c r="E25" s="243">
        <f>VLOOKUP($C25,'Country Results 2016 Ed (2012)'!$A$23:$U$209,3,FALSE)</f>
        <v>0.77805599999999997</v>
      </c>
      <c r="F25" s="240">
        <f>VLOOKUP($C25,'Country Results 2016 Ed (2012)'!$A$23:$U$209,4,FALSE)</f>
        <v>7615.28</v>
      </c>
      <c r="G25" s="236" t="str">
        <f>VLOOKUP($C25,'Country Results 2016 Ed (2012)'!$A$23:$U$209,5,FALSE)</f>
        <v>EU-27</v>
      </c>
      <c r="H25" s="235" t="str">
        <f>VLOOKUP($C25,'Country Results 2016 Ed (2012)'!$A$23:$U$209,6,FALSE)</f>
        <v>UM</v>
      </c>
      <c r="I25" s="241">
        <f>VLOOKUP($C25,'Country Results 2016 Ed (2012)'!$A$23:$U$209,14,FALSE)</f>
        <v>3.32</v>
      </c>
      <c r="J25" s="242">
        <f>VLOOKUP($C25,'Country Results 2016 Ed (2012)'!$A$23:$U$209,20,FALSE)</f>
        <v>2.86</v>
      </c>
      <c r="K25" s="239">
        <f>VLOOKUP($C25,'Country Results 2016 Ed (2012)'!$A$23:$U$209,21,FALSE)</f>
        <v>-0.46</v>
      </c>
      <c r="L25" s="226"/>
      <c r="M25" s="227"/>
    </row>
    <row r="26" spans="1:13" ht="228.75" customHeight="1">
      <c r="A26" s="225">
        <v>24</v>
      </c>
      <c r="C26" s="234" t="s">
        <v>157</v>
      </c>
      <c r="D26" s="235">
        <f>VLOOKUP(C26,'Country Results 2016 Ed (2012)'!$A$23:$B$209,2,FALSE)</f>
        <v>5</v>
      </c>
      <c r="E26" s="243">
        <f>VLOOKUP($C26,'Country Results 2016 Ed (2012)'!$A$23:$U$209,3,FALSE)</f>
        <v>0.392513</v>
      </c>
      <c r="F26" s="240">
        <f>VLOOKUP($C26,'Country Results 2016 Ed (2012)'!$A$23:$U$209,4,FALSE)</f>
        <v>671.06500000000005</v>
      </c>
      <c r="G26" s="236" t="str">
        <f>VLOOKUP($C26,'Country Results 2016 Ed (2012)'!$A$23:$U$209,5,FALSE)</f>
        <v>Africa</v>
      </c>
      <c r="H26" s="235" t="str">
        <f>VLOOKUP($C26,'Country Results 2016 Ed (2012)'!$A$23:$U$209,6,FALSE)</f>
        <v>LI</v>
      </c>
      <c r="I26" s="241">
        <f>VLOOKUP($C26,'Country Results 2016 Ed (2012)'!$A$23:$U$209,14,FALSE)</f>
        <v>1.21</v>
      </c>
      <c r="J26" s="242">
        <f>VLOOKUP($C26,'Country Results 2016 Ed (2012)'!$A$23:$U$209,20,FALSE)</f>
        <v>0.98</v>
      </c>
      <c r="K26" s="239">
        <f>VLOOKUP($C26,'Country Results 2016 Ed (2012)'!$A$23:$U$209,21,FALSE)</f>
        <v>-0.22</v>
      </c>
      <c r="L26" s="226"/>
      <c r="M26" s="227"/>
    </row>
    <row r="27" spans="1:13" ht="228.75" customHeight="1">
      <c r="A27" s="225">
        <v>25</v>
      </c>
      <c r="C27" s="234" t="s">
        <v>156</v>
      </c>
      <c r="D27" s="235">
        <f>VLOOKUP(C27,'Country Results 2016 Ed (2012)'!$A$23:$B$209,2,FALSE)</f>
        <v>4</v>
      </c>
      <c r="E27" s="243">
        <f>VLOOKUP($C27,'Country Results 2016 Ed (2012)'!$A$23:$U$209,3,FALSE)</f>
        <v>0.39452799999999999</v>
      </c>
      <c r="F27" s="240">
        <f>VLOOKUP($C27,'Country Results 2016 Ed (2012)'!$A$23:$U$209,4,FALSE)</f>
        <v>276.68799999999999</v>
      </c>
      <c r="G27" s="236" t="str">
        <f>VLOOKUP($C27,'Country Results 2016 Ed (2012)'!$A$23:$U$209,5,FALSE)</f>
        <v>Africa</v>
      </c>
      <c r="H27" s="235" t="str">
        <f>VLOOKUP($C27,'Country Results 2016 Ed (2012)'!$A$23:$U$209,6,FALSE)</f>
        <v>LI</v>
      </c>
      <c r="I27" s="241">
        <f>VLOOKUP($C27,'Country Results 2016 Ed (2012)'!$A$23:$U$209,14,FALSE)</f>
        <v>0.8</v>
      </c>
      <c r="J27" s="242">
        <f>VLOOKUP($C27,'Country Results 2016 Ed (2012)'!$A$23:$U$209,20,FALSE)</f>
        <v>0.32</v>
      </c>
      <c r="K27" s="239">
        <f>VLOOKUP($C27,'Country Results 2016 Ed (2012)'!$A$23:$U$209,21,FALSE)</f>
        <v>-0.48</v>
      </c>
      <c r="L27" s="226"/>
      <c r="M27" s="227"/>
    </row>
    <row r="28" spans="1:13" ht="228.75" customHeight="1">
      <c r="A28" s="225">
        <v>26</v>
      </c>
      <c r="C28" s="234" t="s">
        <v>323</v>
      </c>
      <c r="D28" s="235" t="str">
        <f>VLOOKUP(C28,'Country Results 2016 Ed (2012)'!$A$23:$B$209,2,FALSE)</f>
        <v>3T</v>
      </c>
      <c r="E28" s="243">
        <f>VLOOKUP($C28,'Country Results 2016 Ed (2012)'!$A$23:$U$209,3,FALSE)</f>
        <v>0.63913200000000003</v>
      </c>
      <c r="F28" s="240">
        <f>VLOOKUP($C28,'Country Results 2016 Ed (2012)'!$A$23:$U$209,4,FALSE)</f>
        <v>3801.45</v>
      </c>
      <c r="G28" s="236" t="str">
        <f>VLOOKUP($C28,'Country Results 2016 Ed (2012)'!$A$23:$U$209,5,FALSE)</f>
        <v>Africa</v>
      </c>
      <c r="H28" s="235" t="str">
        <f>VLOOKUP($C28,'Country Results 2016 Ed (2012)'!$A$23:$U$209,6,FALSE)</f>
        <v>LM</v>
      </c>
      <c r="I28" s="241">
        <f>VLOOKUP($C28,'Country Results 2016 Ed (2012)'!$A$23:$U$209,14,FALSE)</f>
        <v>2.52</v>
      </c>
      <c r="J28" s="242">
        <f>VLOOKUP($C28,'Country Results 2016 Ed (2012)'!$A$23:$U$209,20,FALSE)</f>
        <v>0.62</v>
      </c>
      <c r="K28" s="239">
        <f>VLOOKUP($C28,'Country Results 2016 Ed (2012)'!$A$23:$U$209,21,FALSE)</f>
        <v>-1.9</v>
      </c>
      <c r="L28" s="226"/>
      <c r="M28" s="227"/>
    </row>
    <row r="29" spans="1:13" ht="228.75" customHeight="1">
      <c r="A29" s="225">
        <v>27</v>
      </c>
      <c r="C29" s="234" t="s">
        <v>95</v>
      </c>
      <c r="D29" s="235" t="str">
        <f>VLOOKUP(C29,'Country Results 2016 Ed (2012)'!$A$23:$B$209,2,FALSE)</f>
        <v>3T</v>
      </c>
      <c r="E29" s="243">
        <f>VLOOKUP($C29,'Country Results 2016 Ed (2012)'!$A$23:$U$209,3,FALSE)</f>
        <v>0.54597499999999999</v>
      </c>
      <c r="F29" s="240">
        <f>VLOOKUP($C29,'Country Results 2016 Ed (2012)'!$A$23:$U$209,4,FALSE)</f>
        <v>877.63499999999999</v>
      </c>
      <c r="G29" s="236" t="str">
        <f>VLOOKUP($C29,'Country Results 2016 Ed (2012)'!$A$23:$U$209,5,FALSE)</f>
        <v>Asia-Pacific</v>
      </c>
      <c r="H29" s="235" t="str">
        <f>VLOOKUP($C29,'Country Results 2016 Ed (2012)'!$A$23:$U$209,6,FALSE)</f>
        <v>LI</v>
      </c>
      <c r="I29" s="241">
        <f>VLOOKUP($C29,'Country Results 2016 Ed (2012)'!$A$23:$U$209,14,FALSE)</f>
        <v>1.21</v>
      </c>
      <c r="J29" s="242">
        <f>VLOOKUP($C29,'Country Results 2016 Ed (2012)'!$A$23:$U$209,20,FALSE)</f>
        <v>1.0900000000000001</v>
      </c>
      <c r="K29" s="239">
        <f>VLOOKUP($C29,'Country Results 2016 Ed (2012)'!$A$23:$U$209,21,FALSE)</f>
        <v>-0.11</v>
      </c>
      <c r="L29" s="226"/>
      <c r="M29" s="227"/>
    </row>
    <row r="30" spans="1:13" ht="228.75" customHeight="1">
      <c r="A30" s="225">
        <v>28</v>
      </c>
      <c r="C30" s="234" t="s">
        <v>155</v>
      </c>
      <c r="D30" s="235">
        <f>VLOOKUP(C30,'Country Results 2016 Ed (2012)'!$A$23:$B$209,2,FALSE)</f>
        <v>6</v>
      </c>
      <c r="E30" s="243">
        <f>VLOOKUP($C30,'Country Results 2016 Ed (2012)'!$A$23:$U$209,3,FALSE)</f>
        <v>0.50094399999999994</v>
      </c>
      <c r="F30" s="240">
        <f>VLOOKUP($C30,'Country Results 2016 Ed (2012)'!$A$23:$U$209,4,FALSE)</f>
        <v>1271.21</v>
      </c>
      <c r="G30" s="236" t="str">
        <f>VLOOKUP($C30,'Country Results 2016 Ed (2012)'!$A$23:$U$209,5,FALSE)</f>
        <v>Africa</v>
      </c>
      <c r="H30" s="235" t="str">
        <f>VLOOKUP($C30,'Country Results 2016 Ed (2012)'!$A$23:$U$209,6,FALSE)</f>
        <v>LM</v>
      </c>
      <c r="I30" s="241">
        <f>VLOOKUP($C30,'Country Results 2016 Ed (2012)'!$A$23:$U$209,14,FALSE)</f>
        <v>1.17</v>
      </c>
      <c r="J30" s="242">
        <f>VLOOKUP($C30,'Country Results 2016 Ed (2012)'!$A$23:$U$209,20,FALSE)</f>
        <v>1.69</v>
      </c>
      <c r="K30" s="239">
        <f>VLOOKUP($C30,'Country Results 2016 Ed (2012)'!$A$23:$U$209,21,FALSE)</f>
        <v>0.52</v>
      </c>
      <c r="L30" s="226"/>
      <c r="M30" s="227"/>
    </row>
    <row r="31" spans="1:13" ht="228.75" customHeight="1">
      <c r="A31" s="225">
        <v>29</v>
      </c>
      <c r="C31" s="234" t="s">
        <v>55</v>
      </c>
      <c r="D31" s="235">
        <f>VLOOKUP(C31,'Country Results 2016 Ed (2012)'!$A$23:$B$209,2,FALSE)</f>
        <v>5</v>
      </c>
      <c r="E31" s="243">
        <f>VLOOKUP($C31,'Country Results 2016 Ed (2012)'!$A$23:$U$209,3,FALSE)</f>
        <v>0.91043099999999999</v>
      </c>
      <c r="F31" s="240">
        <f>VLOOKUP($C31,'Country Results 2016 Ed (2012)'!$A$23:$U$209,4,FALSE)</f>
        <v>52145.4</v>
      </c>
      <c r="G31" s="236" t="str">
        <f>VLOOKUP($C31,'Country Results 2016 Ed (2012)'!$A$23:$U$209,5,FALSE)</f>
        <v>North America</v>
      </c>
      <c r="H31" s="235" t="str">
        <f>VLOOKUP($C31,'Country Results 2016 Ed (2012)'!$A$23:$U$209,6,FALSE)</f>
        <v>HI</v>
      </c>
      <c r="I31" s="241">
        <f>VLOOKUP($C31,'Country Results 2016 Ed (2012)'!$A$23:$U$209,14,FALSE)</f>
        <v>8.17</v>
      </c>
      <c r="J31" s="242">
        <f>VLOOKUP($C31,'Country Results 2016 Ed (2012)'!$A$23:$U$209,20,FALSE)</f>
        <v>16.010000000000002</v>
      </c>
      <c r="K31" s="239">
        <f>VLOOKUP($C31,'Country Results 2016 Ed (2012)'!$A$23:$U$209,21,FALSE)</f>
        <v>7.83</v>
      </c>
      <c r="L31" s="226"/>
      <c r="M31" s="227"/>
    </row>
    <row r="32" spans="1:13" ht="228.75" customHeight="1">
      <c r="A32" s="225">
        <v>30</v>
      </c>
      <c r="C32" s="234" t="s">
        <v>154</v>
      </c>
      <c r="D32" s="235">
        <f>VLOOKUP(C32,'Country Results 2016 Ed (2012)'!$A$23:$B$209,2,FALSE)</f>
        <v>6</v>
      </c>
      <c r="E32" s="243">
        <f>VLOOKUP($C32,'Country Results 2016 Ed (2012)'!$A$23:$U$209,3,FALSE)</f>
        <v>0.37262499999999998</v>
      </c>
      <c r="F32" s="240">
        <f>VLOOKUP($C32,'Country Results 2016 Ed (2012)'!$A$23:$U$209,4,FALSE)</f>
        <v>495.03500000000003</v>
      </c>
      <c r="G32" s="236" t="str">
        <f>VLOOKUP($C32,'Country Results 2016 Ed (2012)'!$A$23:$U$209,5,FALSE)</f>
        <v>Africa</v>
      </c>
      <c r="H32" s="235" t="str">
        <f>VLOOKUP($C32,'Country Results 2016 Ed (2012)'!$A$23:$U$209,6,FALSE)</f>
        <v>LI</v>
      </c>
      <c r="I32" s="241">
        <f>VLOOKUP($C32,'Country Results 2016 Ed (2012)'!$A$23:$U$209,14,FALSE)</f>
        <v>1.24</v>
      </c>
      <c r="J32" s="242">
        <f>VLOOKUP($C32,'Country Results 2016 Ed (2012)'!$A$23:$U$209,20,FALSE)</f>
        <v>7.87</v>
      </c>
      <c r="K32" s="239">
        <f>VLOOKUP($C32,'Country Results 2016 Ed (2012)'!$A$23:$U$209,21,FALSE)</f>
        <v>6.62</v>
      </c>
      <c r="L32" s="226"/>
      <c r="M32" s="227"/>
    </row>
    <row r="33" spans="1:13" ht="228.75" customHeight="1">
      <c r="A33" s="225">
        <v>31</v>
      </c>
      <c r="C33" s="234" t="s">
        <v>153</v>
      </c>
      <c r="D33" s="235">
        <f>VLOOKUP(C33,'Country Results 2016 Ed (2012)'!$A$23:$B$209,2,FALSE)</f>
        <v>6</v>
      </c>
      <c r="E33" s="243">
        <f>VLOOKUP($C33,'Country Results 2016 Ed (2012)'!$A$23:$U$209,3,FALSE)</f>
        <v>0.38571800000000001</v>
      </c>
      <c r="F33" s="240">
        <f>VLOOKUP($C33,'Country Results 2016 Ed (2012)'!$A$23:$U$209,4,FALSE)</f>
        <v>1161.22</v>
      </c>
      <c r="G33" s="236" t="str">
        <f>VLOOKUP($C33,'Country Results 2016 Ed (2012)'!$A$23:$U$209,5,FALSE)</f>
        <v>Africa</v>
      </c>
      <c r="H33" s="235" t="str">
        <f>VLOOKUP($C33,'Country Results 2016 Ed (2012)'!$A$23:$U$209,6,FALSE)</f>
        <v>LI</v>
      </c>
      <c r="I33" s="241">
        <f>VLOOKUP($C33,'Country Results 2016 Ed (2012)'!$A$23:$U$209,14,FALSE)</f>
        <v>1.46</v>
      </c>
      <c r="J33" s="242">
        <f>VLOOKUP($C33,'Country Results 2016 Ed (2012)'!$A$23:$U$209,20,FALSE)</f>
        <v>2.0299999999999998</v>
      </c>
      <c r="K33" s="239">
        <f>VLOOKUP($C33,'Country Results 2016 Ed (2012)'!$A$23:$U$209,21,FALSE)</f>
        <v>0.56999999999999995</v>
      </c>
      <c r="L33" s="226"/>
      <c r="M33" s="227"/>
    </row>
    <row r="34" spans="1:13" ht="228.75" customHeight="1">
      <c r="A34" s="225">
        <v>32</v>
      </c>
      <c r="C34" s="234" t="s">
        <v>74</v>
      </c>
      <c r="D34" s="235">
        <f>VLOOKUP(C34,'Country Results 2016 Ed (2012)'!$A$23:$B$209,2,FALSE)</f>
        <v>6</v>
      </c>
      <c r="E34" s="243">
        <f>VLOOKUP($C34,'Country Results 2016 Ed (2012)'!$A$23:$U$209,3,FALSE)</f>
        <v>0.82674199999999998</v>
      </c>
      <c r="F34" s="240">
        <f>VLOOKUP($C34,'Country Results 2016 Ed (2012)'!$A$23:$U$209,4,FALSE)</f>
        <v>14525.8</v>
      </c>
      <c r="G34" s="236" t="str">
        <f>VLOOKUP($C34,'Country Results 2016 Ed (2012)'!$A$23:$U$209,5,FALSE)</f>
        <v>Latin America</v>
      </c>
      <c r="H34" s="235" t="str">
        <f>VLOOKUP($C34,'Country Results 2016 Ed (2012)'!$A$23:$U$209,6,FALSE)</f>
        <v>UM</v>
      </c>
      <c r="I34" s="241">
        <f>VLOOKUP($C34,'Country Results 2016 Ed (2012)'!$A$23:$U$209,14,FALSE)</f>
        <v>4.3600000000000003</v>
      </c>
      <c r="J34" s="242">
        <f>VLOOKUP($C34,'Country Results 2016 Ed (2012)'!$A$23:$U$209,20,FALSE)</f>
        <v>3.63</v>
      </c>
      <c r="K34" s="239">
        <f>VLOOKUP($C34,'Country Results 2016 Ed (2012)'!$A$23:$U$209,21,FALSE)</f>
        <v>-0.73</v>
      </c>
      <c r="L34" s="226"/>
      <c r="M34" s="227"/>
    </row>
    <row r="35" spans="1:13" ht="228.75" customHeight="1">
      <c r="A35" s="225">
        <v>33</v>
      </c>
      <c r="C35" s="234" t="s">
        <v>94</v>
      </c>
      <c r="D35" s="235">
        <f>VLOOKUP(C35,'Country Results 2016 Ed (2012)'!$A$23:$B$209,2,FALSE)</f>
        <v>6</v>
      </c>
      <c r="E35" s="243">
        <f>VLOOKUP($C35,'Country Results 2016 Ed (2012)'!$A$23:$U$209,3,FALSE)</f>
        <v>0.71803399999999995</v>
      </c>
      <c r="F35" s="240">
        <f>VLOOKUP($C35,'Country Results 2016 Ed (2012)'!$A$23:$U$209,4,FALSE)</f>
        <v>5560.94</v>
      </c>
      <c r="G35" s="236" t="str">
        <f>VLOOKUP($C35,'Country Results 2016 Ed (2012)'!$A$23:$U$209,5,FALSE)</f>
        <v>Asia-Pacific</v>
      </c>
      <c r="H35" s="235" t="str">
        <f>VLOOKUP($C35,'Country Results 2016 Ed (2012)'!$A$23:$U$209,6,FALSE)</f>
        <v>UM</v>
      </c>
      <c r="I35" s="241">
        <f>VLOOKUP($C35,'Country Results 2016 Ed (2012)'!$A$23:$U$209,14,FALSE)</f>
        <v>3.38</v>
      </c>
      <c r="J35" s="242">
        <f>VLOOKUP($C35,'Country Results 2016 Ed (2012)'!$A$23:$U$209,20,FALSE)</f>
        <v>0.94</v>
      </c>
      <c r="K35" s="239">
        <f>VLOOKUP($C35,'Country Results 2016 Ed (2012)'!$A$23:$U$209,21,FALSE)</f>
        <v>-2.44</v>
      </c>
      <c r="L35" s="226"/>
      <c r="M35" s="227"/>
    </row>
    <row r="36" spans="1:13" ht="228.75" customHeight="1">
      <c r="A36" s="225">
        <v>34</v>
      </c>
      <c r="C36" s="234" t="s">
        <v>73</v>
      </c>
      <c r="D36" s="235">
        <f>VLOOKUP(C36,'Country Results 2016 Ed (2012)'!$A$23:$B$209,2,FALSE)</f>
        <v>6</v>
      </c>
      <c r="E36" s="243">
        <f>VLOOKUP($C36,'Country Results 2016 Ed (2012)'!$A$23:$U$209,3,FALSE)</f>
        <v>0.71504500000000004</v>
      </c>
      <c r="F36" s="240">
        <f>VLOOKUP($C36,'Country Results 2016 Ed (2012)'!$A$23:$U$209,4,FALSE)</f>
        <v>7305.22</v>
      </c>
      <c r="G36" s="236" t="str">
        <f>VLOOKUP($C36,'Country Results 2016 Ed (2012)'!$A$23:$U$209,5,FALSE)</f>
        <v>Latin America</v>
      </c>
      <c r="H36" s="235" t="str">
        <f>VLOOKUP($C36,'Country Results 2016 Ed (2012)'!$A$23:$U$209,6,FALSE)</f>
        <v>UM</v>
      </c>
      <c r="I36" s="241">
        <f>VLOOKUP($C36,'Country Results 2016 Ed (2012)'!$A$23:$U$209,14,FALSE)</f>
        <v>1.87</v>
      </c>
      <c r="J36" s="242">
        <f>VLOOKUP($C36,'Country Results 2016 Ed (2012)'!$A$23:$U$209,20,FALSE)</f>
        <v>3.6</v>
      </c>
      <c r="K36" s="239">
        <f>VLOOKUP($C36,'Country Results 2016 Ed (2012)'!$A$23:$U$209,21,FALSE)</f>
        <v>1.72</v>
      </c>
      <c r="L36" s="226"/>
      <c r="M36" s="227"/>
    </row>
    <row r="37" spans="1:13" ht="228.75" customHeight="1">
      <c r="A37" s="225">
        <v>35</v>
      </c>
      <c r="C37" s="234" t="s">
        <v>219</v>
      </c>
      <c r="D37" s="235" t="str">
        <f>VLOOKUP(C37,'Country Results 2016 Ed (2012)'!$A$23:$B$209,2,FALSE)</f>
        <v>3B</v>
      </c>
      <c r="E37" s="243">
        <f>VLOOKUP($C37,'Country Results 2016 Ed (2012)'!$A$23:$U$209,3,FALSE)</f>
        <v>0.49864900000000001</v>
      </c>
      <c r="F37" s="240">
        <f>VLOOKUP($C37,'Country Results 2016 Ed (2012)'!$A$23:$U$209,4,FALSE)</f>
        <v>860.24300000000005</v>
      </c>
      <c r="G37" s="236" t="str">
        <f>VLOOKUP($C37,'Country Results 2016 Ed (2012)'!$A$23:$U$209,5,FALSE)</f>
        <v>Africa</v>
      </c>
      <c r="H37" s="235" t="str">
        <f>VLOOKUP($C37,'Country Results 2016 Ed (2012)'!$A$23:$U$209,6,FALSE)</f>
        <v>LI</v>
      </c>
      <c r="I37" s="241">
        <f>VLOOKUP($C37,'Country Results 2016 Ed (2012)'!$A$23:$U$209,14,FALSE)</f>
        <v>1.03</v>
      </c>
      <c r="J37" s="242">
        <f>VLOOKUP($C37,'Country Results 2016 Ed (2012)'!$A$23:$U$209,20,FALSE)</f>
        <v>0.32</v>
      </c>
      <c r="K37" s="239">
        <f>VLOOKUP($C37,'Country Results 2016 Ed (2012)'!$A$23:$U$209,21,FALSE)</f>
        <v>-0.7</v>
      </c>
      <c r="L37" s="226"/>
      <c r="M37" s="227"/>
    </row>
    <row r="38" spans="1:13" ht="228.75" customHeight="1">
      <c r="A38" s="225">
        <v>36</v>
      </c>
      <c r="C38" s="234" t="s">
        <v>152</v>
      </c>
      <c r="D38" s="235">
        <f>VLOOKUP(C38,'Country Results 2016 Ed (2012)'!$A$23:$B$209,2,FALSE)</f>
        <v>5</v>
      </c>
      <c r="E38" s="243">
        <f>VLOOKUP($C38,'Country Results 2016 Ed (2012)'!$A$23:$U$209,3,FALSE)</f>
        <v>0.57493300000000003</v>
      </c>
      <c r="F38" s="240">
        <f>VLOOKUP($C38,'Country Results 2016 Ed (2012)'!$A$23:$U$209,4,FALSE)</f>
        <v>1943.691</v>
      </c>
      <c r="G38" s="236" t="str">
        <f>VLOOKUP($C38,'Country Results 2016 Ed (2012)'!$A$23:$U$209,5,FALSE)</f>
        <v>Africa</v>
      </c>
      <c r="H38" s="235" t="str">
        <f>VLOOKUP($C38,'Country Results 2016 Ed (2012)'!$A$23:$U$209,6,FALSE)</f>
        <v>LM</v>
      </c>
      <c r="I38" s="241">
        <f>VLOOKUP($C38,'Country Results 2016 Ed (2012)'!$A$23:$U$209,14,FALSE)</f>
        <v>1.29</v>
      </c>
      <c r="J38" s="242">
        <f>VLOOKUP($C38,'Country Results 2016 Ed (2012)'!$A$23:$U$209,20,FALSE)</f>
        <v>10.91</v>
      </c>
      <c r="K38" s="239">
        <f>VLOOKUP($C38,'Country Results 2016 Ed (2012)'!$A$23:$U$209,21,FALSE)</f>
        <v>9.6300000000000008</v>
      </c>
      <c r="L38" s="226"/>
      <c r="M38" s="227"/>
    </row>
    <row r="39" spans="1:13" ht="228.75" customHeight="1">
      <c r="A39" s="225">
        <v>37</v>
      </c>
      <c r="C39" s="234" t="s">
        <v>151</v>
      </c>
      <c r="D39" s="235">
        <f>VLOOKUP(C39,'Country Results 2016 Ed (2012)'!$A$23:$B$209,2,FALSE)</f>
        <v>6</v>
      </c>
      <c r="E39" s="243">
        <f>VLOOKUP($C39,'Country Results 2016 Ed (2012)'!$A$23:$U$209,3,FALSE)</f>
        <v>0.33300000000000002</v>
      </c>
      <c r="F39" s="240">
        <f>VLOOKUP($C39,'Country Results 2016 Ed (2012)'!$A$23:$U$209,4,FALSE)</f>
        <v>338.62700000000001</v>
      </c>
      <c r="G39" s="236" t="str">
        <f>VLOOKUP($C39,'Country Results 2016 Ed (2012)'!$A$23:$U$209,5,FALSE)</f>
        <v>Africa</v>
      </c>
      <c r="H39" s="235" t="str">
        <f>VLOOKUP($C39,'Country Results 2016 Ed (2012)'!$A$23:$U$209,6,FALSE)</f>
        <v>LI</v>
      </c>
      <c r="I39" s="241">
        <f>VLOOKUP($C39,'Country Results 2016 Ed (2012)'!$A$23:$U$209,14,FALSE)</f>
        <v>0.82</v>
      </c>
      <c r="J39" s="242">
        <f>VLOOKUP($C39,'Country Results 2016 Ed (2012)'!$A$23:$U$209,20,FALSE)</f>
        <v>3.07</v>
      </c>
      <c r="K39" s="239">
        <f>VLOOKUP($C39,'Country Results 2016 Ed (2012)'!$A$23:$U$209,21,FALSE)</f>
        <v>2.25</v>
      </c>
      <c r="L39" s="226"/>
      <c r="M39" s="227"/>
    </row>
    <row r="40" spans="1:13" ht="228.75" customHeight="1">
      <c r="A40" s="225">
        <v>38</v>
      </c>
      <c r="C40" s="234" t="s">
        <v>66</v>
      </c>
      <c r="D40" s="235">
        <f>VLOOKUP(C40,'Country Results 2016 Ed (2012)'!$A$23:$B$209,2,FALSE)</f>
        <v>5</v>
      </c>
      <c r="E40" s="243">
        <f>VLOOKUP($C40,'Country Results 2016 Ed (2012)'!$A$23:$U$209,3,FALSE)</f>
        <v>0.76076200000000005</v>
      </c>
      <c r="F40" s="240">
        <f>VLOOKUP($C40,'Country Results 2016 Ed (2012)'!$A$23:$U$209,4,FALSE)</f>
        <v>8979.9599999999991</v>
      </c>
      <c r="G40" s="236" t="str">
        <f>VLOOKUP($C40,'Country Results 2016 Ed (2012)'!$A$23:$U$209,5,FALSE)</f>
        <v>Latin America</v>
      </c>
      <c r="H40" s="235" t="str">
        <f>VLOOKUP($C40,'Country Results 2016 Ed (2012)'!$A$23:$U$209,6,FALSE)</f>
        <v>UM</v>
      </c>
      <c r="I40" s="241">
        <f>VLOOKUP($C40,'Country Results 2016 Ed (2012)'!$A$23:$U$209,14,FALSE)</f>
        <v>2.84</v>
      </c>
      <c r="J40" s="242">
        <f>VLOOKUP($C40,'Country Results 2016 Ed (2012)'!$A$23:$U$209,20,FALSE)</f>
        <v>1.53</v>
      </c>
      <c r="K40" s="239">
        <f>VLOOKUP($C40,'Country Results 2016 Ed (2012)'!$A$23:$U$209,21,FALSE)</f>
        <v>-1.31</v>
      </c>
      <c r="L40" s="226"/>
      <c r="M40" s="227"/>
    </row>
    <row r="41" spans="1:13" ht="228.75" customHeight="1">
      <c r="A41" s="225">
        <v>39</v>
      </c>
      <c r="C41" s="234" t="s">
        <v>188</v>
      </c>
      <c r="D41" s="235">
        <f>VLOOKUP(C41,'Country Results 2016 Ed (2012)'!$A$23:$B$209,2,FALSE)</f>
        <v>6</v>
      </c>
      <c r="E41" s="243">
        <f>VLOOKUP($C41,'Country Results 2016 Ed (2012)'!$A$23:$U$209,3,FALSE)</f>
        <v>0.45208700000000002</v>
      </c>
      <c r="F41" s="240">
        <f>VLOOKUP($C41,'Country Results 2016 Ed (2012)'!$A$23:$U$209,4,FALSE)</f>
        <v>1016.829</v>
      </c>
      <c r="G41" s="236" t="str">
        <f>VLOOKUP($C41,'Country Results 2016 Ed (2012)'!$A$23:$U$209,5,FALSE)</f>
        <v>Africa</v>
      </c>
      <c r="H41" s="235" t="str">
        <f>VLOOKUP($C41,'Country Results 2016 Ed (2012)'!$A$23:$U$209,6,FALSE)</f>
        <v>LM</v>
      </c>
      <c r="I41" s="241">
        <f>VLOOKUP($C41,'Country Results 2016 Ed (2012)'!$A$23:$U$209,14,FALSE)</f>
        <v>1.27</v>
      </c>
      <c r="J41" s="242">
        <f>VLOOKUP($C41,'Country Results 2016 Ed (2012)'!$A$23:$U$209,20,FALSE)</f>
        <v>1.78</v>
      </c>
      <c r="K41" s="239">
        <f>VLOOKUP($C41,'Country Results 2016 Ed (2012)'!$A$23:$U$209,21,FALSE)</f>
        <v>0.51</v>
      </c>
      <c r="L41" s="226"/>
      <c r="M41" s="227"/>
    </row>
    <row r="42" spans="1:13" ht="228.75" customHeight="1">
      <c r="A42" s="225">
        <v>40</v>
      </c>
      <c r="C42" s="234" t="s">
        <v>23</v>
      </c>
      <c r="D42" s="235">
        <f>VLOOKUP(C42,'Country Results 2016 Ed (2012)'!$A$23:$B$209,2,FALSE)</f>
        <v>6</v>
      </c>
      <c r="E42" s="243">
        <f>VLOOKUP($C42,'Country Results 2016 Ed (2012)'!$A$23:$U$209,3,FALSE)</f>
        <v>0.81656300000000004</v>
      </c>
      <c r="F42" s="240">
        <f>VLOOKUP($C42,'Country Results 2016 Ed (2012)'!$A$23:$U$209,4,FALSE)</f>
        <v>14522.8</v>
      </c>
      <c r="G42" s="236" t="str">
        <f>VLOOKUP($C42,'Country Results 2016 Ed (2012)'!$A$23:$U$209,5,FALSE)</f>
        <v>Other Europe</v>
      </c>
      <c r="H42" s="235" t="str">
        <f>VLOOKUP($C42,'Country Results 2016 Ed (2012)'!$A$23:$U$209,6,FALSE)</f>
        <v>HI</v>
      </c>
      <c r="I42" s="241">
        <f>VLOOKUP($C42,'Country Results 2016 Ed (2012)'!$A$23:$U$209,14,FALSE)</f>
        <v>3.92</v>
      </c>
      <c r="J42" s="242">
        <f>VLOOKUP($C42,'Country Results 2016 Ed (2012)'!$A$23:$U$209,20,FALSE)</f>
        <v>2.8</v>
      </c>
      <c r="K42" s="239">
        <f>VLOOKUP($C42,'Country Results 2016 Ed (2012)'!$A$23:$U$209,21,FALSE)</f>
        <v>-1.1200000000000001</v>
      </c>
      <c r="L42" s="226"/>
      <c r="M42" s="227"/>
    </row>
    <row r="43" spans="1:13" ht="228.75" customHeight="1">
      <c r="A43" s="225">
        <v>41</v>
      </c>
      <c r="C43" s="234" t="s">
        <v>65</v>
      </c>
      <c r="D43" s="235">
        <f>VLOOKUP(C43,'Country Results 2016 Ed (2012)'!$A$23:$B$209,2,FALSE)</f>
        <v>6</v>
      </c>
      <c r="E43" s="243">
        <f>VLOOKUP($C43,'Country Results 2016 Ed (2012)'!$A$23:$U$209,3,FALSE)</f>
        <v>0.77174299999999996</v>
      </c>
      <c r="F43" s="240">
        <f>VLOOKUP($C43,'Country Results 2016 Ed (2012)'!$A$23:$U$209,4,FALSE)</f>
        <v>5175.9399999999996</v>
      </c>
      <c r="G43" s="236" t="str">
        <f>VLOOKUP($C43,'Country Results 2016 Ed (2012)'!$A$23:$U$209,5,FALSE)</f>
        <v>Latin America</v>
      </c>
      <c r="H43" s="235" t="str">
        <f>VLOOKUP($C43,'Country Results 2016 Ed (2012)'!$A$23:$U$209,6,FALSE)</f>
        <v>UM</v>
      </c>
      <c r="I43" s="241">
        <f>VLOOKUP($C43,'Country Results 2016 Ed (2012)'!$A$23:$U$209,14,FALSE)</f>
        <v>1.95</v>
      </c>
      <c r="J43" s="242">
        <f>VLOOKUP($C43,'Country Results 2016 Ed (2012)'!$A$23:$U$209,20,FALSE)</f>
        <v>0.76</v>
      </c>
      <c r="K43" s="239">
        <f>VLOOKUP($C43,'Country Results 2016 Ed (2012)'!$A$23:$U$209,21,FALSE)</f>
        <v>-1.19</v>
      </c>
      <c r="L43" s="226"/>
      <c r="M43" s="227"/>
    </row>
    <row r="44" spans="1:13" ht="228.75" customHeight="1">
      <c r="A44" s="225">
        <v>42</v>
      </c>
      <c r="C44" s="234" t="s">
        <v>191</v>
      </c>
      <c r="D44" s="235">
        <f>VLOOKUP(C44,'Country Results 2016 Ed (2012)'!$A$23:$B$209,2,FALSE)</f>
        <v>5</v>
      </c>
      <c r="F44" s="1"/>
      <c r="G44" s="236" t="s">
        <v>260</v>
      </c>
      <c r="H44" s="235"/>
      <c r="I44" s="241"/>
      <c r="J44" s="242"/>
      <c r="K44" s="239"/>
      <c r="L44" s="226"/>
      <c r="M44" s="227"/>
    </row>
    <row r="45" spans="1:13" ht="228.75" customHeight="1">
      <c r="A45" s="225">
        <v>43</v>
      </c>
      <c r="C45" s="234" t="s">
        <v>48</v>
      </c>
      <c r="D45" s="235">
        <f>VLOOKUP(C45,'Country Results 2016 Ed (2012)'!$A$23:$B$209,2,FALSE)</f>
        <v>5</v>
      </c>
      <c r="E45" s="243">
        <f>VLOOKUP($C45,'Country Results 2016 Ed (2012)'!$A$23:$U$209,3,FALSE)</f>
        <v>0.86659399999999998</v>
      </c>
      <c r="F45" s="240">
        <f>VLOOKUP($C45,'Country Results 2016 Ed (2012)'!$A$23:$U$209,4,FALSE)</f>
        <v>21676.3</v>
      </c>
      <c r="G45" s="236" t="str">
        <f>VLOOKUP($C45,'Country Results 2016 Ed (2012)'!$A$23:$U$209,5,FALSE)</f>
        <v>EU-27</v>
      </c>
      <c r="H45" s="235" t="str">
        <f>VLOOKUP($C45,'Country Results 2016 Ed (2012)'!$A$23:$U$209,6,FALSE)</f>
        <v>HI</v>
      </c>
      <c r="I45" s="241">
        <f>VLOOKUP($C45,'Country Results 2016 Ed (2012)'!$A$23:$U$209,14,FALSE)</f>
        <v>5.19</v>
      </c>
      <c r="J45" s="242">
        <f>VLOOKUP($C45,'Country Results 2016 Ed (2012)'!$A$23:$U$209,20,FALSE)</f>
        <v>2.46</v>
      </c>
      <c r="K45" s="239">
        <f>VLOOKUP($C45,'Country Results 2016 Ed (2012)'!$A$23:$U$209,21,FALSE)</f>
        <v>-2.73</v>
      </c>
      <c r="L45" s="226"/>
      <c r="M45" s="227"/>
    </row>
    <row r="46" spans="1:13" ht="228.75" customHeight="1">
      <c r="A46" s="225">
        <v>44</v>
      </c>
      <c r="C46" s="234" t="s">
        <v>47</v>
      </c>
      <c r="D46" s="235">
        <f>VLOOKUP(C46,'Country Results 2016 Ed (2012)'!$A$23:$B$209,2,FALSE)</f>
        <v>5</v>
      </c>
      <c r="E46" s="243">
        <f>VLOOKUP($C46,'Country Results 2016 Ed (2012)'!$A$23:$U$209,3,FALSE)</f>
        <v>0.92108400000000001</v>
      </c>
      <c r="F46" s="240">
        <f>VLOOKUP($C46,'Country Results 2016 Ed (2012)'!$A$23:$U$209,4,FALSE)</f>
        <v>61413.599999999999</v>
      </c>
      <c r="G46" s="236" t="str">
        <f>VLOOKUP($C46,'Country Results 2016 Ed (2012)'!$A$23:$U$209,5,FALSE)</f>
        <v>EU-27</v>
      </c>
      <c r="H46" s="235" t="str">
        <f>VLOOKUP($C46,'Country Results 2016 Ed (2012)'!$A$23:$U$209,6,FALSE)</f>
        <v>HI</v>
      </c>
      <c r="I46" s="241">
        <f>VLOOKUP($C46,'Country Results 2016 Ed (2012)'!$A$23:$U$209,14,FALSE)</f>
        <v>5.51</v>
      </c>
      <c r="J46" s="242">
        <f>VLOOKUP($C46,'Country Results 2016 Ed (2012)'!$A$23:$U$209,20,FALSE)</f>
        <v>4.78</v>
      </c>
      <c r="K46" s="239">
        <f>VLOOKUP($C46,'Country Results 2016 Ed (2012)'!$A$23:$U$209,21,FALSE)</f>
        <v>-0.73</v>
      </c>
      <c r="L46" s="226"/>
      <c r="M46" s="227"/>
    </row>
    <row r="47" spans="1:13" ht="228.75" customHeight="1">
      <c r="A47" s="225">
        <v>45</v>
      </c>
      <c r="C47" s="234" t="s">
        <v>235</v>
      </c>
      <c r="D47" s="235">
        <f>VLOOKUP(C47,'Country Results 2016 Ed (2012)'!$A$23:$B$209,2,FALSE)</f>
        <v>5</v>
      </c>
      <c r="E47" s="243">
        <f>VLOOKUP($C47,'Country Results 2016 Ed (2012)'!$A$23:$U$209,3,FALSE)</f>
        <v>0.72271700000000005</v>
      </c>
      <c r="F47" s="240">
        <f>VLOOKUP($C47,'Country Results 2016 Ed (2012)'!$A$23:$U$209,4,FALSE)</f>
        <v>7088.01</v>
      </c>
      <c r="G47" s="236" t="str">
        <f>VLOOKUP($C47,'Country Results 2016 Ed (2012)'!$A$23:$U$209,5,FALSE)</f>
        <v>Latin America</v>
      </c>
      <c r="H47" s="235" t="str">
        <f>VLOOKUP($C47,'Country Results 2016 Ed (2012)'!$A$23:$U$209,6,FALSE)</f>
        <v>UM</v>
      </c>
      <c r="I47" s="241">
        <f>VLOOKUP($C47,'Country Results 2016 Ed (2012)'!$A$23:$U$209,14,FALSE)</f>
        <v>2.57</v>
      </c>
      <c r="J47" s="242">
        <f>VLOOKUP($C47,'Country Results 2016 Ed (2012)'!$A$23:$U$209,20,FALSE)</f>
        <v>1.03</v>
      </c>
      <c r="K47" s="239">
        <f>VLOOKUP($C47,'Country Results 2016 Ed (2012)'!$A$23:$U$209,21,FALSE)</f>
        <v>-1.54</v>
      </c>
      <c r="L47" s="226"/>
      <c r="M47" s="227"/>
    </row>
    <row r="48" spans="1:13" ht="228.75" customHeight="1">
      <c r="A48" s="225">
        <v>46</v>
      </c>
      <c r="C48" s="234" t="s">
        <v>64</v>
      </c>
      <c r="D48" s="235">
        <f>VLOOKUP(C48,'Country Results 2016 Ed (2012)'!$A$23:$B$209,2,FALSE)</f>
        <v>6</v>
      </c>
      <c r="E48" s="243">
        <f>VLOOKUP($C48,'Country Results 2016 Ed (2012)'!$A$23:$U$209,3,FALSE)</f>
        <v>0.70789299999999999</v>
      </c>
      <c r="F48" s="240">
        <f>VLOOKUP($C48,'Country Results 2016 Ed (2012)'!$A$23:$U$209,4,FALSE)</f>
        <v>6085.89</v>
      </c>
      <c r="G48" s="236" t="str">
        <f>VLOOKUP($C48,'Country Results 2016 Ed (2012)'!$A$23:$U$209,5,FALSE)</f>
        <v>Latin America</v>
      </c>
      <c r="H48" s="235" t="str">
        <f>VLOOKUP($C48,'Country Results 2016 Ed (2012)'!$A$23:$U$209,6,FALSE)</f>
        <v>UM</v>
      </c>
      <c r="I48" s="241">
        <f>VLOOKUP($C48,'Country Results 2016 Ed (2012)'!$A$23:$U$209,14,FALSE)</f>
        <v>1.53</v>
      </c>
      <c r="J48" s="242">
        <f>VLOOKUP($C48,'Country Results 2016 Ed (2012)'!$A$23:$U$209,20,FALSE)</f>
        <v>0.56000000000000005</v>
      </c>
      <c r="K48" s="239">
        <f>VLOOKUP($C48,'Country Results 2016 Ed (2012)'!$A$23:$U$209,21,FALSE)</f>
        <v>-0.97</v>
      </c>
      <c r="L48" s="226"/>
      <c r="M48" s="227"/>
    </row>
    <row r="49" spans="1:13" ht="228.75" customHeight="1">
      <c r="A49" s="225">
        <v>47</v>
      </c>
      <c r="C49" s="234" t="s">
        <v>72</v>
      </c>
      <c r="D49" s="235">
        <f>VLOOKUP(C49,'Country Results 2016 Ed (2012)'!$A$23:$B$209,2,FALSE)</f>
        <v>5</v>
      </c>
      <c r="E49" s="243">
        <f>VLOOKUP($C49,'Country Results 2016 Ed (2012)'!$A$23:$U$209,3,FALSE)</f>
        <v>0.72683900000000001</v>
      </c>
      <c r="F49" s="240">
        <f>VLOOKUP($C49,'Country Results 2016 Ed (2012)'!$A$23:$U$209,4,FALSE)</f>
        <v>5192.88</v>
      </c>
      <c r="G49" s="236" t="str">
        <f>VLOOKUP($C49,'Country Results 2016 Ed (2012)'!$A$23:$U$209,5,FALSE)</f>
        <v>Latin America</v>
      </c>
      <c r="H49" s="235" t="str">
        <f>VLOOKUP($C49,'Country Results 2016 Ed (2012)'!$A$23:$U$209,6,FALSE)</f>
        <v>UM</v>
      </c>
      <c r="I49" s="241">
        <f>VLOOKUP($C49,'Country Results 2016 Ed (2012)'!$A$23:$U$209,14,FALSE)</f>
        <v>2.17</v>
      </c>
      <c r="J49" s="242">
        <f>VLOOKUP($C49,'Country Results 2016 Ed (2012)'!$A$23:$U$209,20,FALSE)</f>
        <v>2.2000000000000002</v>
      </c>
      <c r="K49" s="239">
        <f>VLOOKUP($C49,'Country Results 2016 Ed (2012)'!$A$23:$U$209,21,FALSE)</f>
        <v>0.03</v>
      </c>
      <c r="L49" s="226"/>
      <c r="M49" s="227"/>
    </row>
    <row r="50" spans="1:13" ht="228.75" customHeight="1">
      <c r="A50" s="225">
        <v>48</v>
      </c>
      <c r="C50" s="234" t="s">
        <v>150</v>
      </c>
      <c r="D50" s="235">
        <f>VLOOKUP(C50,'Country Results 2016 Ed (2012)'!$A$23:$B$209,2,FALSE)</f>
        <v>5</v>
      </c>
      <c r="E50" s="243">
        <f>VLOOKUP($C50,'Country Results 2016 Ed (2012)'!$A$23:$U$209,3,FALSE)</f>
        <v>0.68770299999999995</v>
      </c>
      <c r="F50" s="240">
        <f>VLOOKUP($C50,'Country Results 2016 Ed (2012)'!$A$23:$U$209,4,FALSE)</f>
        <v>2930.33</v>
      </c>
      <c r="G50" s="236" t="str">
        <f>VLOOKUP($C50,'Country Results 2016 Ed (2012)'!$A$23:$U$209,5,FALSE)</f>
        <v>Africa</v>
      </c>
      <c r="H50" s="235" t="str">
        <f>VLOOKUP($C50,'Country Results 2016 Ed (2012)'!$A$23:$U$209,6,FALSE)</f>
        <v>LM</v>
      </c>
      <c r="I50" s="241">
        <f>VLOOKUP($C50,'Country Results 2016 Ed (2012)'!$A$23:$U$209,14,FALSE)</f>
        <v>2.15</v>
      </c>
      <c r="J50" s="242">
        <f>VLOOKUP($C50,'Country Results 2016 Ed (2012)'!$A$23:$U$209,20,FALSE)</f>
        <v>0.56000000000000005</v>
      </c>
      <c r="K50" s="239">
        <f>VLOOKUP($C50,'Country Results 2016 Ed (2012)'!$A$23:$U$209,21,FALSE)</f>
        <v>-1.59</v>
      </c>
      <c r="L50" s="226"/>
      <c r="M50" s="227"/>
    </row>
    <row r="51" spans="1:13" ht="228.75" customHeight="1">
      <c r="A51" s="225">
        <v>49</v>
      </c>
      <c r="C51" s="234" t="s">
        <v>63</v>
      </c>
      <c r="D51" s="235">
        <f>VLOOKUP(C51,'Country Results 2016 Ed (2012)'!$A$23:$B$209,2,FALSE)</f>
        <v>5</v>
      </c>
      <c r="E51" s="243">
        <f>VLOOKUP($C51,'Country Results 2016 Ed (2012)'!$A$23:$U$209,3,FALSE)</f>
        <v>0.66237500000000005</v>
      </c>
      <c r="F51" s="240">
        <f>VLOOKUP($C51,'Country Results 2016 Ed (2012)'!$A$23:$U$209,4,FALSE)</f>
        <v>3696.33</v>
      </c>
      <c r="G51" s="236" t="str">
        <f>VLOOKUP($C51,'Country Results 2016 Ed (2012)'!$A$23:$U$209,5,FALSE)</f>
        <v>Latin America</v>
      </c>
      <c r="H51" s="235" t="str">
        <f>VLOOKUP($C51,'Country Results 2016 Ed (2012)'!$A$23:$U$209,6,FALSE)</f>
        <v>LM</v>
      </c>
      <c r="I51" s="241">
        <f>VLOOKUP($C51,'Country Results 2016 Ed (2012)'!$A$23:$U$209,14,FALSE)</f>
        <v>2.0699999999999998</v>
      </c>
      <c r="J51" s="242">
        <f>VLOOKUP($C51,'Country Results 2016 Ed (2012)'!$A$23:$U$209,20,FALSE)</f>
        <v>0.61</v>
      </c>
      <c r="K51" s="239">
        <f>VLOOKUP($C51,'Country Results 2016 Ed (2012)'!$A$23:$U$209,21,FALSE)</f>
        <v>-1.46</v>
      </c>
      <c r="L51" s="226"/>
      <c r="M51" s="227"/>
    </row>
    <row r="52" spans="1:13" ht="228.75" customHeight="1">
      <c r="A52" s="225">
        <v>50</v>
      </c>
      <c r="C52" s="234" t="s">
        <v>149</v>
      </c>
      <c r="D52" s="235">
        <f>VLOOKUP(C52,'Country Results 2016 Ed (2012)'!$A$23:$B$209,2,FALSE)</f>
        <v>5</v>
      </c>
      <c r="E52" s="243">
        <f>VLOOKUP($C52,'Country Results 2016 Ed (2012)'!$A$23:$U$209,3,FALSE)</f>
        <v>0.38969300000000001</v>
      </c>
      <c r="F52" s="240">
        <f>VLOOKUP($C52,'Country Results 2016 Ed (2012)'!$A$23:$U$209,4,FALSE)</f>
        <v>439.72800000000001</v>
      </c>
      <c r="G52" s="236" t="str">
        <f>VLOOKUP($C52,'Country Results 2016 Ed (2012)'!$A$23:$U$209,5,FALSE)</f>
        <v>Africa</v>
      </c>
      <c r="H52" s="235" t="str">
        <f>VLOOKUP($C52,'Country Results 2016 Ed (2012)'!$A$23:$U$209,6,FALSE)</f>
        <v>LI</v>
      </c>
      <c r="I52" s="241">
        <f>VLOOKUP($C52,'Country Results 2016 Ed (2012)'!$A$23:$U$209,14,FALSE)</f>
        <v>0.42</v>
      </c>
      <c r="J52" s="242">
        <f>VLOOKUP($C52,'Country Results 2016 Ed (2012)'!$A$23:$U$209,20,FALSE)</f>
        <v>1.3</v>
      </c>
      <c r="K52" s="239">
        <f>VLOOKUP($C52,'Country Results 2016 Ed (2012)'!$A$23:$U$209,21,FALSE)</f>
        <v>0.88</v>
      </c>
      <c r="L52" s="226"/>
      <c r="M52" s="227"/>
    </row>
    <row r="53" spans="1:13" ht="228.75" customHeight="1">
      <c r="A53" s="225">
        <v>51</v>
      </c>
      <c r="C53" s="234" t="s">
        <v>46</v>
      </c>
      <c r="D53" s="235" t="str">
        <f>VLOOKUP(C53,'Country Results 2016 Ed (2012)'!$A$23:$B$209,2,FALSE)</f>
        <v>3T</v>
      </c>
      <c r="E53" s="243">
        <f>VLOOKUP($C53,'Country Results 2016 Ed (2012)'!$A$23:$U$209,3,FALSE)</f>
        <v>0.85462499999999997</v>
      </c>
      <c r="F53" s="240">
        <f>VLOOKUP($C53,'Country Results 2016 Ed (2012)'!$A$23:$U$209,4,FALSE)</f>
        <v>17304.400000000001</v>
      </c>
      <c r="G53" s="236" t="str">
        <f>VLOOKUP($C53,'Country Results 2016 Ed (2012)'!$A$23:$U$209,5,FALSE)</f>
        <v>EU-27</v>
      </c>
      <c r="H53" s="235" t="str">
        <f>VLOOKUP($C53,'Country Results 2016 Ed (2012)'!$A$23:$U$209,6,FALSE)</f>
        <v>HI</v>
      </c>
      <c r="I53" s="241">
        <f>VLOOKUP($C53,'Country Results 2016 Ed (2012)'!$A$23:$U$209,14,FALSE)</f>
        <v>6.86</v>
      </c>
      <c r="J53" s="242">
        <f>VLOOKUP($C53,'Country Results 2016 Ed (2012)'!$A$23:$U$209,20,FALSE)</f>
        <v>10.53</v>
      </c>
      <c r="K53" s="239">
        <f>VLOOKUP($C53,'Country Results 2016 Ed (2012)'!$A$23:$U$209,21,FALSE)</f>
        <v>3.67</v>
      </c>
      <c r="L53" s="226"/>
      <c r="M53" s="227"/>
    </row>
    <row r="54" spans="1:13" ht="228.75" customHeight="1">
      <c r="A54" s="225">
        <v>52</v>
      </c>
      <c r="C54" s="234" t="s">
        <v>148</v>
      </c>
      <c r="D54" s="235">
        <f>VLOOKUP(C54,'Country Results 2016 Ed (2012)'!$A$23:$B$209,2,FALSE)</f>
        <v>6</v>
      </c>
      <c r="E54" s="243">
        <f>VLOOKUP($C54,'Country Results 2016 Ed (2012)'!$A$23:$U$209,3,FALSE)</f>
        <v>0.42943599999999998</v>
      </c>
      <c r="F54" s="240">
        <f>VLOOKUP($C54,'Country Results 2016 Ed (2012)'!$A$23:$U$209,4,FALSE)</f>
        <v>379.38099999999997</v>
      </c>
      <c r="G54" s="236" t="str">
        <f>VLOOKUP($C54,'Country Results 2016 Ed (2012)'!$A$23:$U$209,5,FALSE)</f>
        <v>Africa</v>
      </c>
      <c r="H54" s="235" t="str">
        <f>VLOOKUP($C54,'Country Results 2016 Ed (2012)'!$A$23:$U$209,6,FALSE)</f>
        <v>LI</v>
      </c>
      <c r="I54" s="241">
        <f>VLOOKUP($C54,'Country Results 2016 Ed (2012)'!$A$23:$U$209,14,FALSE)</f>
        <v>1.02</v>
      </c>
      <c r="J54" s="242">
        <f>VLOOKUP($C54,'Country Results 2016 Ed (2012)'!$A$23:$U$209,20,FALSE)</f>
        <v>0.57999999999999996</v>
      </c>
      <c r="K54" s="239">
        <f>VLOOKUP($C54,'Country Results 2016 Ed (2012)'!$A$23:$U$209,21,FALSE)</f>
        <v>-0.44</v>
      </c>
      <c r="L54" s="226"/>
      <c r="M54" s="227"/>
    </row>
    <row r="55" spans="1:13" ht="228.75" customHeight="1">
      <c r="A55" s="225">
        <v>53</v>
      </c>
      <c r="C55" s="234" t="s">
        <v>236</v>
      </c>
      <c r="D55" s="235">
        <f>VLOOKUP(C55,'Country Results 2016 Ed (2012)'!$A$23:$B$209,2,FALSE)</f>
        <v>5</v>
      </c>
      <c r="F55" s="1"/>
      <c r="G55" s="236" t="s">
        <v>212</v>
      </c>
      <c r="H55" s="235"/>
      <c r="I55" s="241"/>
      <c r="J55" s="242"/>
      <c r="K55" s="239"/>
      <c r="L55" s="226"/>
      <c r="M55" s="227"/>
    </row>
    <row r="56" spans="1:13" ht="228.75" customHeight="1">
      <c r="A56" s="225">
        <v>54</v>
      </c>
      <c r="C56" s="234" t="s">
        <v>45</v>
      </c>
      <c r="D56" s="235" t="str">
        <f>VLOOKUP(C56,'Country Results 2016 Ed (2012)'!$A$23:$B$209,2,FALSE)</f>
        <v>3T</v>
      </c>
      <c r="E56" s="243">
        <f>VLOOKUP($C56,'Country Results 2016 Ed (2012)'!$A$23:$U$209,3,FALSE)</f>
        <v>0.88173699999999999</v>
      </c>
      <c r="F56" s="240">
        <f>VLOOKUP($C56,'Country Results 2016 Ed (2012)'!$A$23:$U$209,4,FALSE)</f>
        <v>50960.2</v>
      </c>
      <c r="G56" s="236" t="str">
        <f>VLOOKUP($C56,'Country Results 2016 Ed (2012)'!$A$23:$U$209,5,FALSE)</f>
        <v>EU-27</v>
      </c>
      <c r="H56" s="235" t="str">
        <f>VLOOKUP($C56,'Country Results 2016 Ed (2012)'!$A$23:$U$209,6,FALSE)</f>
        <v>HI</v>
      </c>
      <c r="I56" s="241">
        <f>VLOOKUP($C56,'Country Results 2016 Ed (2012)'!$A$23:$U$209,14,FALSE)</f>
        <v>5.87</v>
      </c>
      <c r="J56" s="242">
        <f>VLOOKUP($C56,'Country Results 2016 Ed (2012)'!$A$23:$U$209,20,FALSE)</f>
        <v>13.44</v>
      </c>
      <c r="K56" s="239">
        <f>VLOOKUP($C56,'Country Results 2016 Ed (2012)'!$A$23:$U$209,21,FALSE)</f>
        <v>7.57</v>
      </c>
      <c r="L56" s="226"/>
      <c r="M56" s="227"/>
    </row>
    <row r="57" spans="1:13" ht="228.75" customHeight="1">
      <c r="A57" s="225">
        <v>55</v>
      </c>
      <c r="C57" s="234" t="s">
        <v>44</v>
      </c>
      <c r="D57" s="235">
        <f>VLOOKUP(C57,'Country Results 2016 Ed (2012)'!$A$23:$B$209,2,FALSE)</f>
        <v>6</v>
      </c>
      <c r="E57" s="243">
        <f>VLOOKUP($C57,'Country Results 2016 Ed (2012)'!$A$23:$U$209,3,FALSE)</f>
        <v>0.88587800000000005</v>
      </c>
      <c r="F57" s="240">
        <f>VLOOKUP($C57,'Country Results 2016 Ed (2012)'!$A$23:$U$209,4,FALSE)</f>
        <v>45430.3</v>
      </c>
      <c r="G57" s="236" t="str">
        <f>VLOOKUP($C57,'Country Results 2016 Ed (2012)'!$A$23:$U$209,5,FALSE)</f>
        <v>EU-27</v>
      </c>
      <c r="H57" s="235" t="str">
        <f>VLOOKUP($C57,'Country Results 2016 Ed (2012)'!$A$23:$U$209,6,FALSE)</f>
        <v>HI</v>
      </c>
      <c r="I57" s="241">
        <f>VLOOKUP($C57,'Country Results 2016 Ed (2012)'!$A$23:$U$209,14,FALSE)</f>
        <v>5.14</v>
      </c>
      <c r="J57" s="242">
        <f>VLOOKUP($C57,'Country Results 2016 Ed (2012)'!$A$23:$U$209,20,FALSE)</f>
        <v>3.11</v>
      </c>
      <c r="K57" s="239">
        <f>VLOOKUP($C57,'Country Results 2016 Ed (2012)'!$A$23:$U$209,21,FALSE)</f>
        <v>-2.04</v>
      </c>
      <c r="L57" s="226"/>
      <c r="M57" s="227"/>
    </row>
    <row r="58" spans="1:13" ht="228.75" customHeight="1">
      <c r="A58" s="225">
        <v>56</v>
      </c>
      <c r="C58" s="234" t="s">
        <v>238</v>
      </c>
      <c r="D58" s="235">
        <f>VLOOKUP(C58,'Country Results 2016 Ed (2012)'!$A$23:$B$209,2,FALSE)</f>
        <v>5</v>
      </c>
      <c r="E58" s="243" t="str">
        <f>VLOOKUP($C58,'Country Results 2016 Ed (2012)'!$A$23:$U$209,3,FALSE)</f>
        <v/>
      </c>
      <c r="F58" s="240" t="str">
        <f>VLOOKUP($C58,'Country Results 2016 Ed (2012)'!$A$23:$U$209,4,FALSE)</f>
        <v/>
      </c>
      <c r="G58" s="236" t="str">
        <f>VLOOKUP($C58,'Country Results 2016 Ed (2012)'!$A$23:$U$209,5,FALSE)</f>
        <v>Asia-Pacific</v>
      </c>
      <c r="H58" s="235" t="str">
        <f>VLOOKUP($C58,'Country Results 2016 Ed (2012)'!$A$23:$U$209,6,FALSE)</f>
        <v>HI</v>
      </c>
      <c r="I58" s="241">
        <f>VLOOKUP($C58,'Country Results 2016 Ed (2012)'!$A$23:$U$209,14,FALSE)</f>
        <v>4.7300000000000004</v>
      </c>
      <c r="J58" s="242">
        <f>VLOOKUP($C58,'Country Results 2016 Ed (2012)'!$A$23:$U$209,20,FALSE)</f>
        <v>1.37</v>
      </c>
      <c r="K58" s="239">
        <f>VLOOKUP($C58,'Country Results 2016 Ed (2012)'!$A$23:$U$209,21,FALSE)</f>
        <v>-3.36</v>
      </c>
      <c r="L58" s="226"/>
      <c r="M58" s="227"/>
    </row>
    <row r="59" spans="1:13" ht="228.75" customHeight="1">
      <c r="A59" s="225">
        <v>57</v>
      </c>
      <c r="C59" s="234" t="s">
        <v>147</v>
      </c>
      <c r="D59" s="235">
        <f>VLOOKUP(C59,'Country Results 2016 Ed (2012)'!$A$23:$B$209,2,FALSE)</f>
        <v>5</v>
      </c>
      <c r="E59" s="243">
        <f>VLOOKUP($C59,'Country Results 2016 Ed (2012)'!$A$23:$U$209,3,FALSE)</f>
        <v>0.44020100000000001</v>
      </c>
      <c r="F59" s="240">
        <f>VLOOKUP($C59,'Country Results 2016 Ed (2012)'!$A$23:$U$209,4,FALSE)</f>
        <v>505.76100000000002</v>
      </c>
      <c r="G59" s="236" t="str">
        <f>VLOOKUP($C59,'Country Results 2016 Ed (2012)'!$A$23:$U$209,5,FALSE)</f>
        <v>Africa</v>
      </c>
      <c r="H59" s="235" t="str">
        <f>VLOOKUP($C59,'Country Results 2016 Ed (2012)'!$A$23:$U$209,6,FALSE)</f>
        <v>LI</v>
      </c>
      <c r="I59" s="241">
        <f>VLOOKUP($C59,'Country Results 2016 Ed (2012)'!$A$23:$U$209,14,FALSE)</f>
        <v>1.03</v>
      </c>
      <c r="J59" s="242">
        <f>VLOOKUP($C59,'Country Results 2016 Ed (2012)'!$A$23:$U$209,20,FALSE)</f>
        <v>0.82</v>
      </c>
      <c r="K59" s="239">
        <f>VLOOKUP($C59,'Country Results 2016 Ed (2012)'!$A$23:$U$209,21,FALSE)</f>
        <v>-0.21</v>
      </c>
      <c r="L59" s="226"/>
      <c r="M59" s="227"/>
    </row>
    <row r="60" spans="1:13" ht="228.75" customHeight="1">
      <c r="A60" s="225">
        <v>58</v>
      </c>
      <c r="C60" s="234" t="s">
        <v>239</v>
      </c>
      <c r="D60" s="235" t="str">
        <f>VLOOKUP(C60,'Country Results 2016 Ed (2012)'!$A$23:$B$209,2,FALSE)</f>
        <v>3B</v>
      </c>
      <c r="E60" s="243">
        <f>VLOOKUP($C60,'Country Results 2016 Ed (2012)'!$A$23:$U$209,3,FALSE)</f>
        <v>0.74700200000000005</v>
      </c>
      <c r="F60" s="240">
        <f>VLOOKUP($C60,'Country Results 2016 Ed (2012)'!$A$23:$U$209,4,FALSE)</f>
        <v>3710.7</v>
      </c>
      <c r="G60" s="236" t="str">
        <f>VLOOKUP($C60,'Country Results 2016 Ed (2012)'!$A$23:$U$209,5,FALSE)</f>
        <v>Middle East/Central Asia</v>
      </c>
      <c r="H60" s="235" t="str">
        <f>VLOOKUP($C60,'Country Results 2016 Ed (2012)'!$A$23:$U$209,6,FALSE)</f>
        <v>LM</v>
      </c>
      <c r="I60" s="241">
        <f>VLOOKUP($C60,'Country Results 2016 Ed (2012)'!$A$23:$U$209,14,FALSE)</f>
        <v>1.58</v>
      </c>
      <c r="J60" s="242">
        <f>VLOOKUP($C60,'Country Results 2016 Ed (2012)'!$A$23:$U$209,20,FALSE)</f>
        <v>1.17</v>
      </c>
      <c r="K60" s="239">
        <f>VLOOKUP($C60,'Country Results 2016 Ed (2012)'!$A$23:$U$209,21,FALSE)</f>
        <v>-0.41</v>
      </c>
      <c r="L60" s="226"/>
      <c r="M60" s="227"/>
    </row>
    <row r="61" spans="1:13" ht="228.75" customHeight="1">
      <c r="A61" s="225">
        <v>59</v>
      </c>
      <c r="C61" s="234" t="s">
        <v>43</v>
      </c>
      <c r="D61" s="235">
        <f>VLOOKUP(C61,'Country Results 2016 Ed (2012)'!$A$23:$B$209,2,FALSE)</f>
        <v>5</v>
      </c>
      <c r="E61" s="243">
        <f>VLOOKUP($C61,'Country Results 2016 Ed (2012)'!$A$23:$U$209,3,FALSE)</f>
        <v>0.91476299999999999</v>
      </c>
      <c r="F61" s="240">
        <f>VLOOKUP($C61,'Country Results 2016 Ed (2012)'!$A$23:$U$209,4,FALSE)</f>
        <v>46822.400000000001</v>
      </c>
      <c r="G61" s="236" t="str">
        <f>VLOOKUP($C61,'Country Results 2016 Ed (2012)'!$A$23:$U$209,5,FALSE)</f>
        <v>EU-27</v>
      </c>
      <c r="H61" s="235" t="str">
        <f>VLOOKUP($C61,'Country Results 2016 Ed (2012)'!$A$23:$U$209,6,FALSE)</f>
        <v>HI</v>
      </c>
      <c r="I61" s="241">
        <f>VLOOKUP($C61,'Country Results 2016 Ed (2012)'!$A$23:$U$209,14,FALSE)</f>
        <v>5.3</v>
      </c>
      <c r="J61" s="242">
        <f>VLOOKUP($C61,'Country Results 2016 Ed (2012)'!$A$23:$U$209,20,FALSE)</f>
        <v>2.27</v>
      </c>
      <c r="K61" s="239">
        <f>VLOOKUP($C61,'Country Results 2016 Ed (2012)'!$A$23:$U$209,21,FALSE)</f>
        <v>-3.02</v>
      </c>
      <c r="L61" s="226"/>
      <c r="M61" s="227"/>
    </row>
    <row r="62" spans="1:13" ht="228.75" customHeight="1">
      <c r="A62" s="225">
        <v>60</v>
      </c>
      <c r="C62" s="234" t="s">
        <v>146</v>
      </c>
      <c r="D62" s="235">
        <f>VLOOKUP(C62,'Country Results 2016 Ed (2012)'!$A$23:$B$209,2,FALSE)</f>
        <v>6</v>
      </c>
      <c r="E62" s="243">
        <f>VLOOKUP($C62,'Country Results 2016 Ed (2012)'!$A$23:$U$209,3,FALSE)</f>
        <v>0.57186400000000004</v>
      </c>
      <c r="F62" s="240">
        <f>VLOOKUP($C62,'Country Results 2016 Ed (2012)'!$A$23:$U$209,4,FALSE)</f>
        <v>1627.9</v>
      </c>
      <c r="G62" s="236" t="str">
        <f>VLOOKUP($C62,'Country Results 2016 Ed (2012)'!$A$23:$U$209,5,FALSE)</f>
        <v>Africa</v>
      </c>
      <c r="H62" s="235" t="str">
        <f>VLOOKUP($C62,'Country Results 2016 Ed (2012)'!$A$23:$U$209,6,FALSE)</f>
        <v>LM</v>
      </c>
      <c r="I62" s="241">
        <f>VLOOKUP($C62,'Country Results 2016 Ed (2012)'!$A$23:$U$209,14,FALSE)</f>
        <v>1.97</v>
      </c>
      <c r="J62" s="242">
        <f>VLOOKUP($C62,'Country Results 2016 Ed (2012)'!$A$23:$U$209,20,FALSE)</f>
        <v>1.35</v>
      </c>
      <c r="K62" s="239">
        <f>VLOOKUP($C62,'Country Results 2016 Ed (2012)'!$A$23:$U$209,21,FALSE)</f>
        <v>-0.62</v>
      </c>
      <c r="L62" s="226"/>
      <c r="M62" s="227"/>
    </row>
    <row r="63" spans="1:13" ht="234" customHeight="1">
      <c r="A63" s="225">
        <v>61</v>
      </c>
      <c r="B63" s="127"/>
      <c r="C63" s="234" t="s">
        <v>42</v>
      </c>
      <c r="D63" s="235">
        <f>VLOOKUP(C63,'Country Results 2016 Ed (2012)'!$A$23:$B$209,2,FALSE)</f>
        <v>5</v>
      </c>
      <c r="E63" s="243">
        <f>VLOOKUP($C63,'Country Results 2016 Ed (2012)'!$A$23:$U$209,3,FALSE)</f>
        <v>0.86458800000000002</v>
      </c>
      <c r="F63" s="240">
        <f>VLOOKUP($C63,'Country Results 2016 Ed (2012)'!$A$23:$U$209,4,FALSE)</f>
        <v>25987.4</v>
      </c>
      <c r="G63" s="236" t="str">
        <f>VLOOKUP($C63,'Country Results 2016 Ed (2012)'!$A$23:$U$209,5,FALSE)</f>
        <v>EU-27</v>
      </c>
      <c r="H63" s="235" t="str">
        <f>VLOOKUP($C63,'Country Results 2016 Ed (2012)'!$A$23:$U$209,6,FALSE)</f>
        <v>HI</v>
      </c>
      <c r="I63" s="241">
        <f>VLOOKUP($C63,'Country Results 2016 Ed (2012)'!$A$23:$U$209,14,FALSE)</f>
        <v>4.38</v>
      </c>
      <c r="J63" s="242">
        <f>VLOOKUP($C63,'Country Results 2016 Ed (2012)'!$A$23:$U$209,20,FALSE)</f>
        <v>1.61</v>
      </c>
      <c r="K63" s="239">
        <f>VLOOKUP($C63,'Country Results 2016 Ed (2012)'!$A$23:$U$209,21,FALSE)</f>
        <v>-2.77</v>
      </c>
      <c r="L63" s="226"/>
      <c r="M63" s="227"/>
    </row>
    <row r="64" spans="1:13" ht="228.75" customHeight="1">
      <c r="A64" s="225">
        <v>62</v>
      </c>
      <c r="C64" s="234" t="s">
        <v>240</v>
      </c>
      <c r="D64" s="235" t="str">
        <f>VLOOKUP(C64,'Country Results 2016 Ed (2012)'!$A$23:$B$209,2,FALSE)</f>
        <v>3T</v>
      </c>
      <c r="E64" s="243">
        <f>VLOOKUP($C64,'Country Results 2016 Ed (2012)'!$A$23:$U$209,3,FALSE)</f>
        <v>0.73957899999999999</v>
      </c>
      <c r="F64" s="240">
        <f>VLOOKUP($C64,'Country Results 2016 Ed (2012)'!$A$23:$U$209,4,FALSE)</f>
        <v>7410.48</v>
      </c>
      <c r="G64" s="236" t="str">
        <f>VLOOKUP($C64,'Country Results 2016 Ed (2012)'!$A$23:$U$209,5,FALSE)</f>
        <v>Latin America</v>
      </c>
      <c r="H64" s="235" t="str">
        <f>VLOOKUP($C64,'Country Results 2016 Ed (2012)'!$A$23:$U$209,6,FALSE)</f>
        <v>UM</v>
      </c>
      <c r="I64" s="241">
        <f>VLOOKUP($C64,'Country Results 2016 Ed (2012)'!$A$23:$U$209,14,FALSE)</f>
        <v>2.98</v>
      </c>
      <c r="J64" s="242">
        <f>VLOOKUP($C64,'Country Results 2016 Ed (2012)'!$A$23:$U$209,20,FALSE)</f>
        <v>1.96</v>
      </c>
      <c r="K64" s="239">
        <f>VLOOKUP($C64,'Country Results 2016 Ed (2012)'!$A$23:$U$209,21,FALSE)</f>
        <v>-1.01</v>
      </c>
      <c r="L64" s="226"/>
      <c r="M64" s="227"/>
    </row>
    <row r="65" spans="1:13" ht="228.75" customHeight="1">
      <c r="A65" s="225">
        <v>63</v>
      </c>
      <c r="C65" s="234" t="s">
        <v>241</v>
      </c>
      <c r="D65" s="235">
        <f>VLOOKUP(C65,'Country Results 2016 Ed (2012)'!$A$23:$B$209,2,FALSE)</f>
        <v>5</v>
      </c>
      <c r="E65" s="243" t="str">
        <f>VLOOKUP($C65,'Country Results 2016 Ed (2012)'!$A$23:$U$209,3,FALSE)</f>
        <v/>
      </c>
      <c r="F65" s="240" t="str">
        <f>VLOOKUP($C65,'Country Results 2016 Ed (2012)'!$A$23:$U$209,4,FALSE)</f>
        <v/>
      </c>
      <c r="G65" s="236" t="str">
        <f>VLOOKUP($C65,'Country Results 2016 Ed (2012)'!$A$23:$U$209,5,FALSE)</f>
        <v>Latin America</v>
      </c>
      <c r="H65" s="235">
        <f>VLOOKUP($C65,'Country Results 2016 Ed (2012)'!$A$23:$U$209,6,FALSE)</f>
        <v>0</v>
      </c>
      <c r="I65" s="241">
        <f>VLOOKUP($C65,'Country Results 2016 Ed (2012)'!$A$23:$U$209,14,FALSE)</f>
        <v>3.23</v>
      </c>
      <c r="J65" s="242">
        <f>VLOOKUP($C65,'Country Results 2016 Ed (2012)'!$A$23:$U$209,20,FALSE)</f>
        <v>0.45</v>
      </c>
      <c r="K65" s="239">
        <f>VLOOKUP($C65,'Country Results 2016 Ed (2012)'!$A$23:$U$209,21,FALSE)</f>
        <v>-2.77</v>
      </c>
      <c r="L65" s="226"/>
      <c r="M65" s="227"/>
    </row>
    <row r="66" spans="1:13" ht="228.75" customHeight="1">
      <c r="A66" s="225">
        <v>64</v>
      </c>
      <c r="C66" s="234" t="s">
        <v>62</v>
      </c>
      <c r="D66" s="235">
        <f>VLOOKUP(C66,'Country Results 2016 Ed (2012)'!$A$23:$B$209,2,FALSE)</f>
        <v>5</v>
      </c>
      <c r="E66" s="243">
        <f>VLOOKUP($C66,'Country Results 2016 Ed (2012)'!$A$23:$U$209,3,FALSE)</f>
        <v>0.62390800000000002</v>
      </c>
      <c r="F66" s="240">
        <f>VLOOKUP($C66,'Country Results 2016 Ed (2012)'!$A$23:$U$209,4,FALSE)</f>
        <v>3233.8</v>
      </c>
      <c r="G66" s="236" t="str">
        <f>VLOOKUP($C66,'Country Results 2016 Ed (2012)'!$A$23:$U$209,5,FALSE)</f>
        <v>Latin America</v>
      </c>
      <c r="H66" s="235" t="str">
        <f>VLOOKUP($C66,'Country Results 2016 Ed (2012)'!$A$23:$U$209,6,FALSE)</f>
        <v>LM</v>
      </c>
      <c r="I66" s="241">
        <f>VLOOKUP($C66,'Country Results 2016 Ed (2012)'!$A$23:$U$209,14,FALSE)</f>
        <v>1.89</v>
      </c>
      <c r="J66" s="242">
        <f>VLOOKUP($C66,'Country Results 2016 Ed (2012)'!$A$23:$U$209,20,FALSE)</f>
        <v>0.99</v>
      </c>
      <c r="K66" s="239">
        <f>VLOOKUP($C66,'Country Results 2016 Ed (2012)'!$A$23:$U$209,21,FALSE)</f>
        <v>-0.9</v>
      </c>
      <c r="L66" s="226"/>
      <c r="M66" s="227"/>
    </row>
    <row r="67" spans="1:13" ht="228.75" customHeight="1">
      <c r="A67" s="225">
        <v>65</v>
      </c>
      <c r="C67" s="234" t="s">
        <v>145</v>
      </c>
      <c r="D67" s="235">
        <f>VLOOKUP(C67,'Country Results 2016 Ed (2012)'!$A$23:$B$209,2,FALSE)</f>
        <v>5</v>
      </c>
      <c r="E67" s="243">
        <f>VLOOKUP($C67,'Country Results 2016 Ed (2012)'!$A$23:$U$209,3,FALSE)</f>
        <v>0.40934500000000001</v>
      </c>
      <c r="F67" s="240">
        <f>VLOOKUP($C67,'Country Results 2016 Ed (2012)'!$A$23:$U$209,4,FALSE)</f>
        <v>459.08600000000001</v>
      </c>
      <c r="G67" s="236" t="str">
        <f>VLOOKUP($C67,'Country Results 2016 Ed (2012)'!$A$23:$U$209,5,FALSE)</f>
        <v>Africa</v>
      </c>
      <c r="H67" s="235" t="str">
        <f>VLOOKUP($C67,'Country Results 2016 Ed (2012)'!$A$23:$U$209,6,FALSE)</f>
        <v>LI</v>
      </c>
      <c r="I67" s="241">
        <f>VLOOKUP($C67,'Country Results 2016 Ed (2012)'!$A$23:$U$209,14,FALSE)</f>
        <v>1.41</v>
      </c>
      <c r="J67" s="242">
        <f>VLOOKUP($C67,'Country Results 2016 Ed (2012)'!$A$23:$U$209,20,FALSE)</f>
        <v>2.09</v>
      </c>
      <c r="K67" s="239">
        <f>VLOOKUP($C67,'Country Results 2016 Ed (2012)'!$A$23:$U$209,21,FALSE)</f>
        <v>0.68</v>
      </c>
      <c r="L67" s="226"/>
      <c r="M67" s="227"/>
    </row>
    <row r="68" spans="1:13" ht="228.75" customHeight="1">
      <c r="A68" s="225">
        <v>66</v>
      </c>
      <c r="C68" s="234" t="s">
        <v>144</v>
      </c>
      <c r="D68" s="235">
        <f>VLOOKUP(C68,'Country Results 2016 Ed (2012)'!$A$23:$B$209,2,FALSE)</f>
        <v>6</v>
      </c>
      <c r="E68" s="243">
        <f>VLOOKUP($C68,'Country Results 2016 Ed (2012)'!$A$23:$U$209,3,FALSE)</f>
        <v>0.41675800000000002</v>
      </c>
      <c r="F68" s="240">
        <f>VLOOKUP($C68,'Country Results 2016 Ed (2012)'!$A$23:$U$209,4,FALSE)</f>
        <v>681.25400000000002</v>
      </c>
      <c r="G68" s="236" t="str">
        <f>VLOOKUP($C68,'Country Results 2016 Ed (2012)'!$A$23:$U$209,5,FALSE)</f>
        <v>Africa</v>
      </c>
      <c r="H68" s="235" t="str">
        <f>VLOOKUP($C68,'Country Results 2016 Ed (2012)'!$A$23:$U$209,6,FALSE)</f>
        <v>LI</v>
      </c>
      <c r="I68" s="241">
        <f>VLOOKUP($C68,'Country Results 2016 Ed (2012)'!$A$23:$U$209,14,FALSE)</f>
        <v>1.53</v>
      </c>
      <c r="J68" s="242">
        <f>VLOOKUP($C68,'Country Results 2016 Ed (2012)'!$A$23:$U$209,20,FALSE)</f>
        <v>3.03</v>
      </c>
      <c r="K68" s="239">
        <f>VLOOKUP($C68,'Country Results 2016 Ed (2012)'!$A$23:$U$209,21,FALSE)</f>
        <v>1.49</v>
      </c>
      <c r="L68" s="226"/>
      <c r="M68" s="227"/>
    </row>
    <row r="69" spans="1:13" ht="228.75" customHeight="1">
      <c r="A69" s="225">
        <v>67</v>
      </c>
      <c r="C69" s="234" t="s">
        <v>242</v>
      </c>
      <c r="D69" s="235">
        <f>VLOOKUP(C69,'Country Results 2016 Ed (2012)'!$A$23:$B$209,2,FALSE)</f>
        <v>5</v>
      </c>
      <c r="E69" s="243">
        <f>VLOOKUP($C69,'Country Results 2016 Ed (2012)'!$A$23:$U$209,3,FALSE)</f>
        <v>0.62932699999999997</v>
      </c>
      <c r="F69" s="240">
        <f>VLOOKUP($C69,'Country Results 2016 Ed (2012)'!$A$23:$U$209,4,FALSE)</f>
        <v>3269.46</v>
      </c>
      <c r="G69" s="236" t="str">
        <f>VLOOKUP($C69,'Country Results 2016 Ed (2012)'!$A$23:$U$209,5,FALSE)</f>
        <v>Latin America</v>
      </c>
      <c r="H69" s="235" t="str">
        <f>VLOOKUP($C69,'Country Results 2016 Ed (2012)'!$A$23:$U$209,6,FALSE)</f>
        <v>LM</v>
      </c>
      <c r="I69" s="241">
        <f>VLOOKUP($C69,'Country Results 2016 Ed (2012)'!$A$23:$U$209,14,FALSE)</f>
        <v>3.07</v>
      </c>
      <c r="J69" s="242">
        <f>VLOOKUP($C69,'Country Results 2016 Ed (2012)'!$A$23:$U$209,20,FALSE)</f>
        <v>66.58</v>
      </c>
      <c r="K69" s="239">
        <f>VLOOKUP($C69,'Country Results 2016 Ed (2012)'!$A$23:$U$209,21,FALSE)</f>
        <v>63.51</v>
      </c>
      <c r="L69" s="226"/>
      <c r="M69" s="227"/>
    </row>
    <row r="70" spans="1:13" ht="228.75" customHeight="1">
      <c r="A70" s="225">
        <v>68</v>
      </c>
      <c r="C70" s="234" t="s">
        <v>61</v>
      </c>
      <c r="D70" s="235">
        <f>VLOOKUP(C70,'Country Results 2016 Ed (2012)'!$A$23:$B$209,2,FALSE)</f>
        <v>6</v>
      </c>
      <c r="E70" s="243">
        <f>VLOOKUP($C70,'Country Results 2016 Ed (2012)'!$A$23:$U$209,3,FALSE)</f>
        <v>0.47885899999999998</v>
      </c>
      <c r="F70" s="240">
        <f>VLOOKUP($C70,'Country Results 2016 Ed (2012)'!$A$23:$U$209,4,FALSE)</f>
        <v>749.12900000000002</v>
      </c>
      <c r="G70" s="236" t="str">
        <f>VLOOKUP($C70,'Country Results 2016 Ed (2012)'!$A$23:$U$209,5,FALSE)</f>
        <v>Latin America</v>
      </c>
      <c r="H70" s="235" t="str">
        <f>VLOOKUP($C70,'Country Results 2016 Ed (2012)'!$A$23:$U$209,6,FALSE)</f>
        <v>LI</v>
      </c>
      <c r="I70" s="241">
        <f>VLOOKUP($C70,'Country Results 2016 Ed (2012)'!$A$23:$U$209,14,FALSE)</f>
        <v>0.61</v>
      </c>
      <c r="J70" s="242">
        <f>VLOOKUP($C70,'Country Results 2016 Ed (2012)'!$A$23:$U$209,20,FALSE)</f>
        <v>0.27</v>
      </c>
      <c r="K70" s="239">
        <f>VLOOKUP($C70,'Country Results 2016 Ed (2012)'!$A$23:$U$209,21,FALSE)</f>
        <v>-0.34</v>
      </c>
      <c r="L70" s="226"/>
      <c r="M70" s="227"/>
    </row>
    <row r="71" spans="1:13" ht="228.75" customHeight="1">
      <c r="A71" s="225">
        <v>69</v>
      </c>
      <c r="C71" s="234" t="s">
        <v>71</v>
      </c>
      <c r="D71" s="235" t="str">
        <f>VLOOKUP(C71,'Country Results 2016 Ed (2012)'!$A$23:$B$209,2,FALSE)</f>
        <v>3B</v>
      </c>
      <c r="E71" s="243">
        <f>VLOOKUP($C71,'Country Results 2016 Ed (2012)'!$A$23:$U$209,3,FALSE)</f>
        <v>0.60709400000000002</v>
      </c>
      <c r="F71" s="240">
        <f>VLOOKUP($C71,'Country Results 2016 Ed (2012)'!$A$23:$U$209,4,FALSE)</f>
        <v>2269.5100000000002</v>
      </c>
      <c r="G71" s="236" t="str">
        <f>VLOOKUP($C71,'Country Results 2016 Ed (2012)'!$A$23:$U$209,5,FALSE)</f>
        <v>Latin America</v>
      </c>
      <c r="H71" s="235" t="str">
        <f>VLOOKUP($C71,'Country Results 2016 Ed (2012)'!$A$23:$U$209,6,FALSE)</f>
        <v>LM</v>
      </c>
      <c r="I71" s="241">
        <f>VLOOKUP($C71,'Country Results 2016 Ed (2012)'!$A$23:$U$209,14,FALSE)</f>
        <v>1.68</v>
      </c>
      <c r="J71" s="242">
        <f>VLOOKUP($C71,'Country Results 2016 Ed (2012)'!$A$23:$U$209,20,FALSE)</f>
        <v>1.77</v>
      </c>
      <c r="K71" s="239">
        <f>VLOOKUP($C71,'Country Results 2016 Ed (2012)'!$A$23:$U$209,21,FALSE)</f>
        <v>0.09</v>
      </c>
      <c r="L71" s="226"/>
      <c r="M71" s="227"/>
    </row>
    <row r="72" spans="1:13" ht="228.75" customHeight="1">
      <c r="A72" s="225">
        <v>70</v>
      </c>
      <c r="C72" s="234" t="s">
        <v>41</v>
      </c>
      <c r="D72" s="235">
        <f>VLOOKUP(C72,'Country Results 2016 Ed (2012)'!$A$23:$B$209,2,FALSE)</f>
        <v>5</v>
      </c>
      <c r="E72" s="243">
        <f>VLOOKUP($C72,'Country Results 2016 Ed (2012)'!$A$23:$U$209,3,FALSE)</f>
        <v>0.823268</v>
      </c>
      <c r="F72" s="240">
        <f>VLOOKUP($C72,'Country Results 2016 Ed (2012)'!$A$23:$U$209,4,FALSE)</f>
        <v>13964.2</v>
      </c>
      <c r="G72" s="236" t="str">
        <f>VLOOKUP($C72,'Country Results 2016 Ed (2012)'!$A$23:$U$209,5,FALSE)</f>
        <v>EU-27</v>
      </c>
      <c r="H72" s="235" t="str">
        <f>VLOOKUP($C72,'Country Results 2016 Ed (2012)'!$A$23:$U$209,6,FALSE)</f>
        <v>HI</v>
      </c>
      <c r="I72" s="241">
        <f>VLOOKUP($C72,'Country Results 2016 Ed (2012)'!$A$23:$U$209,14,FALSE)</f>
        <v>2.92</v>
      </c>
      <c r="J72" s="242">
        <f>VLOOKUP($C72,'Country Results 2016 Ed (2012)'!$A$23:$U$209,20,FALSE)</f>
        <v>2.17</v>
      </c>
      <c r="K72" s="239">
        <f>VLOOKUP($C72,'Country Results 2016 Ed (2012)'!$A$23:$U$209,21,FALSE)</f>
        <v>-0.75</v>
      </c>
      <c r="L72" s="226"/>
      <c r="M72" s="227"/>
    </row>
    <row r="73" spans="1:13" ht="228.75" customHeight="1">
      <c r="A73" s="225">
        <v>71</v>
      </c>
      <c r="C73" s="234" t="s">
        <v>93</v>
      </c>
      <c r="D73" s="235">
        <f>VLOOKUP(C73,'Country Results 2016 Ed (2012)'!$A$23:$B$209,2,FALSE)</f>
        <v>6</v>
      </c>
      <c r="E73" s="243">
        <f>VLOOKUP($C73,'Country Results 2016 Ed (2012)'!$A$23:$U$209,3,FALSE)</f>
        <v>0.59995900000000002</v>
      </c>
      <c r="F73" s="240">
        <f>VLOOKUP($C73,'Country Results 2016 Ed (2012)'!$A$23:$U$209,4,FALSE)</f>
        <v>1513.85</v>
      </c>
      <c r="G73" s="236" t="str">
        <f>VLOOKUP($C73,'Country Results 2016 Ed (2012)'!$A$23:$U$209,5,FALSE)</f>
        <v>Asia-Pacific</v>
      </c>
      <c r="H73" s="235" t="str">
        <f>VLOOKUP($C73,'Country Results 2016 Ed (2012)'!$A$23:$U$209,6,FALSE)</f>
        <v>LM</v>
      </c>
      <c r="I73" s="241">
        <f>VLOOKUP($C73,'Country Results 2016 Ed (2012)'!$A$23:$U$209,14,FALSE)</f>
        <v>1.1599999999999999</v>
      </c>
      <c r="J73" s="242">
        <f>VLOOKUP($C73,'Country Results 2016 Ed (2012)'!$A$23:$U$209,20,FALSE)</f>
        <v>0.45</v>
      </c>
      <c r="K73" s="239">
        <f>VLOOKUP($C73,'Country Results 2016 Ed (2012)'!$A$23:$U$209,21,FALSE)</f>
        <v>-0.71</v>
      </c>
      <c r="L73" s="226"/>
      <c r="M73" s="227"/>
    </row>
    <row r="74" spans="1:13" ht="228.75" customHeight="1">
      <c r="A74" s="225">
        <v>72</v>
      </c>
      <c r="C74" s="234" t="s">
        <v>92</v>
      </c>
      <c r="D74" s="235">
        <f>VLOOKUP(C74,'Country Results 2016 Ed (2012)'!$A$23:$B$209,2,FALSE)</f>
        <v>6</v>
      </c>
      <c r="E74" s="243">
        <f>VLOOKUP($C74,'Country Results 2016 Ed (2012)'!$A$23:$U$209,3,FALSE)</f>
        <v>0.678033</v>
      </c>
      <c r="F74" s="240">
        <f>VLOOKUP($C74,'Country Results 2016 Ed (2012)'!$A$23:$U$209,4,FALSE)</f>
        <v>3688.53</v>
      </c>
      <c r="G74" s="236" t="str">
        <f>VLOOKUP($C74,'Country Results 2016 Ed (2012)'!$A$23:$U$209,5,FALSE)</f>
        <v>Asia-Pacific</v>
      </c>
      <c r="H74" s="235" t="str">
        <f>VLOOKUP($C74,'Country Results 2016 Ed (2012)'!$A$23:$U$209,6,FALSE)</f>
        <v>LM</v>
      </c>
      <c r="I74" s="241">
        <f>VLOOKUP($C74,'Country Results 2016 Ed (2012)'!$A$23:$U$209,14,FALSE)</f>
        <v>1.58</v>
      </c>
      <c r="J74" s="242">
        <f>VLOOKUP($C74,'Country Results 2016 Ed (2012)'!$A$23:$U$209,20,FALSE)</f>
        <v>1.26</v>
      </c>
      <c r="K74" s="239">
        <f>VLOOKUP($C74,'Country Results 2016 Ed (2012)'!$A$23:$U$209,21,FALSE)</f>
        <v>-0.32</v>
      </c>
      <c r="L74" s="226"/>
      <c r="M74" s="227"/>
    </row>
    <row r="75" spans="1:13" ht="228.75" customHeight="1">
      <c r="A75" s="225">
        <v>73</v>
      </c>
      <c r="C75" s="234" t="s">
        <v>115</v>
      </c>
      <c r="D75" s="235" t="str">
        <f>VLOOKUP(C75,'Country Results 2016 Ed (2012)'!$A$23:$B$209,2,FALSE)</f>
        <v>3B</v>
      </c>
      <c r="E75" s="243">
        <f>VLOOKUP($C75,'Country Results 2016 Ed (2012)'!$A$23:$U$209,3,FALSE)</f>
        <v>0.749</v>
      </c>
      <c r="F75" s="240">
        <f>VLOOKUP($C75,'Country Results 2016 Ed (2012)'!$A$23:$U$209,4,FALSE)</f>
        <v>7511.1</v>
      </c>
      <c r="G75" s="236" t="str">
        <f>VLOOKUP($C75,'Country Results 2016 Ed (2012)'!$A$23:$U$209,5,FALSE)</f>
        <v>Middle East/Central Asia</v>
      </c>
      <c r="H75" s="235" t="str">
        <f>VLOOKUP($C75,'Country Results 2016 Ed (2012)'!$A$23:$U$209,6,FALSE)</f>
        <v>UM</v>
      </c>
      <c r="I75" s="241">
        <f>VLOOKUP($C75,'Country Results 2016 Ed (2012)'!$A$23:$U$209,14,FALSE)</f>
        <v>2.79</v>
      </c>
      <c r="J75" s="242">
        <f>VLOOKUP($C75,'Country Results 2016 Ed (2012)'!$A$23:$U$209,20,FALSE)</f>
        <v>0.9</v>
      </c>
      <c r="K75" s="239">
        <f>VLOOKUP($C75,'Country Results 2016 Ed (2012)'!$A$23:$U$209,21,FALSE)</f>
        <v>-1.89</v>
      </c>
      <c r="L75" s="226"/>
      <c r="M75" s="227"/>
    </row>
    <row r="76" spans="1:13" ht="228.75" customHeight="1">
      <c r="A76" s="225">
        <v>74</v>
      </c>
      <c r="C76" s="234" t="s">
        <v>114</v>
      </c>
      <c r="D76" s="235" t="str">
        <f>VLOOKUP(C76,'Country Results 2016 Ed (2012)'!$A$23:$B$209,2,FALSE)</f>
        <v>3B</v>
      </c>
      <c r="E76" s="243">
        <f>VLOOKUP($C76,'Country Results 2016 Ed (2012)'!$A$23:$U$209,3,FALSE)</f>
        <v>0.65370799999999996</v>
      </c>
      <c r="F76" s="240">
        <f>VLOOKUP($C76,'Country Results 2016 Ed (2012)'!$A$23:$U$209,4,FALSE)</f>
        <v>5848.54</v>
      </c>
      <c r="G76" s="236" t="str">
        <f>VLOOKUP($C76,'Country Results 2016 Ed (2012)'!$A$23:$U$209,5,FALSE)</f>
        <v>Middle East/Central Asia</v>
      </c>
      <c r="H76" s="235" t="str">
        <f>VLOOKUP($C76,'Country Results 2016 Ed (2012)'!$A$23:$U$209,6,FALSE)</f>
        <v>LM</v>
      </c>
      <c r="I76" s="241">
        <f>VLOOKUP($C76,'Country Results 2016 Ed (2012)'!$A$23:$U$209,14,FALSE)</f>
        <v>1.88</v>
      </c>
      <c r="J76" s="242">
        <f>VLOOKUP($C76,'Country Results 2016 Ed (2012)'!$A$23:$U$209,20,FALSE)</f>
        <v>0.28999999999999998</v>
      </c>
      <c r="K76" s="239">
        <f>VLOOKUP($C76,'Country Results 2016 Ed (2012)'!$A$23:$U$209,21,FALSE)</f>
        <v>-1.59</v>
      </c>
      <c r="L76" s="226"/>
      <c r="M76" s="227"/>
    </row>
    <row r="77" spans="1:13" ht="228.75" customHeight="1">
      <c r="A77" s="225">
        <v>75</v>
      </c>
      <c r="C77" s="234" t="s">
        <v>40</v>
      </c>
      <c r="D77" s="235">
        <f>VLOOKUP(C77,'Country Results 2016 Ed (2012)'!$A$23:$B$209,2,FALSE)</f>
        <v>5</v>
      </c>
      <c r="E77" s="243">
        <f>VLOOKUP($C77,'Country Results 2016 Ed (2012)'!$A$23:$U$209,3,FALSE)</f>
        <v>0.90985099999999997</v>
      </c>
      <c r="F77" s="240">
        <f>VLOOKUP($C77,'Country Results 2016 Ed (2012)'!$A$23:$U$209,4,FALSE)</f>
        <v>52853.599999999999</v>
      </c>
      <c r="G77" s="236" t="str">
        <f>VLOOKUP($C77,'Country Results 2016 Ed (2012)'!$A$23:$U$209,5,FALSE)</f>
        <v>EU-27</v>
      </c>
      <c r="H77" s="235" t="str">
        <f>VLOOKUP($C77,'Country Results 2016 Ed (2012)'!$A$23:$U$209,6,FALSE)</f>
        <v>HI</v>
      </c>
      <c r="I77" s="241">
        <f>VLOOKUP($C77,'Country Results 2016 Ed (2012)'!$A$23:$U$209,14,FALSE)</f>
        <v>5.57</v>
      </c>
      <c r="J77" s="242">
        <f>VLOOKUP($C77,'Country Results 2016 Ed (2012)'!$A$23:$U$209,20,FALSE)</f>
        <v>3.73</v>
      </c>
      <c r="K77" s="239">
        <f>VLOOKUP($C77,'Country Results 2016 Ed (2012)'!$A$23:$U$209,21,FALSE)</f>
        <v>-1.83</v>
      </c>
      <c r="L77" s="226"/>
      <c r="M77" s="227"/>
    </row>
    <row r="78" spans="1:13" ht="228.75" customHeight="1">
      <c r="A78" s="225">
        <v>76</v>
      </c>
      <c r="C78" s="234" t="s">
        <v>113</v>
      </c>
      <c r="D78" s="235">
        <f>VLOOKUP(C78,'Country Results 2016 Ed (2012)'!$A$23:$B$209,2,FALSE)</f>
        <v>6</v>
      </c>
      <c r="E78" s="243">
        <f>VLOOKUP($C78,'Country Results 2016 Ed (2012)'!$A$23:$U$209,3,FALSE)</f>
        <v>0.89027000000000001</v>
      </c>
      <c r="F78" s="240">
        <f>VLOOKUP($C78,'Country Results 2016 Ed (2012)'!$A$23:$U$209,4,FALSE)</f>
        <v>33718.9</v>
      </c>
      <c r="G78" s="236" t="str">
        <f>VLOOKUP($C78,'Country Results 2016 Ed (2012)'!$A$23:$U$209,5,FALSE)</f>
        <v>Middle East/Central Asia</v>
      </c>
      <c r="H78" s="235" t="str">
        <f>VLOOKUP($C78,'Country Results 2016 Ed (2012)'!$A$23:$U$209,6,FALSE)</f>
        <v>HI</v>
      </c>
      <c r="I78" s="241">
        <f>VLOOKUP($C78,'Country Results 2016 Ed (2012)'!$A$23:$U$209,14,FALSE)</f>
        <v>6.22</v>
      </c>
      <c r="J78" s="242">
        <f>VLOOKUP($C78,'Country Results 2016 Ed (2012)'!$A$23:$U$209,20,FALSE)</f>
        <v>0.35</v>
      </c>
      <c r="K78" s="239">
        <f>VLOOKUP($C78,'Country Results 2016 Ed (2012)'!$A$23:$U$209,21,FALSE)</f>
        <v>-5.87</v>
      </c>
      <c r="L78" s="226"/>
      <c r="M78" s="227"/>
    </row>
    <row r="79" spans="1:13" ht="228.75" customHeight="1">
      <c r="A79" s="225">
        <v>77</v>
      </c>
      <c r="C79" s="234" t="s">
        <v>39</v>
      </c>
      <c r="D79" s="235">
        <f>VLOOKUP(C79,'Country Results 2016 Ed (2012)'!$A$23:$B$209,2,FALSE)</f>
        <v>6</v>
      </c>
      <c r="E79" s="243">
        <f>VLOOKUP($C79,'Country Results 2016 Ed (2012)'!$A$23:$U$209,3,FALSE)</f>
        <v>0.87170800000000004</v>
      </c>
      <c r="F79" s="240">
        <f>VLOOKUP($C79,'Country Results 2016 Ed (2012)'!$A$23:$U$209,4,FALSE)</f>
        <v>38412</v>
      </c>
      <c r="G79" s="236" t="str">
        <f>VLOOKUP($C79,'Country Results 2016 Ed (2012)'!$A$23:$U$209,5,FALSE)</f>
        <v>EU-27</v>
      </c>
      <c r="H79" s="235" t="str">
        <f>VLOOKUP($C79,'Country Results 2016 Ed (2012)'!$A$23:$U$209,6,FALSE)</f>
        <v>HI</v>
      </c>
      <c r="I79" s="241">
        <f>VLOOKUP($C79,'Country Results 2016 Ed (2012)'!$A$23:$U$209,14,FALSE)</f>
        <v>4.6100000000000003</v>
      </c>
      <c r="J79" s="242">
        <f>VLOOKUP($C79,'Country Results 2016 Ed (2012)'!$A$23:$U$209,20,FALSE)</f>
        <v>1.08</v>
      </c>
      <c r="K79" s="239">
        <f>VLOOKUP($C79,'Country Results 2016 Ed (2012)'!$A$23:$U$209,21,FALSE)</f>
        <v>-3.53</v>
      </c>
      <c r="L79" s="226"/>
      <c r="M79" s="227"/>
    </row>
    <row r="80" spans="1:13" ht="228.75" customHeight="1">
      <c r="A80" s="225">
        <v>78</v>
      </c>
      <c r="C80" s="234" t="s">
        <v>59</v>
      </c>
      <c r="D80" s="235" t="str">
        <f>VLOOKUP(C80,'Country Results 2016 Ed (2012)'!$A$23:$B$209,2,FALSE)</f>
        <v>3B</v>
      </c>
      <c r="E80" s="243">
        <f>VLOOKUP($C80,'Country Results 2016 Ed (2012)'!$A$23:$U$209,3,FALSE)</f>
        <v>0.72296199999999999</v>
      </c>
      <c r="F80" s="240">
        <f>VLOOKUP($C80,'Country Results 2016 Ed (2012)'!$A$23:$U$209,4,FALSE)</f>
        <v>5226.3</v>
      </c>
      <c r="G80" s="236" t="str">
        <f>VLOOKUP($C80,'Country Results 2016 Ed (2012)'!$A$23:$U$209,5,FALSE)</f>
        <v>Latin America</v>
      </c>
      <c r="H80" s="235" t="str">
        <f>VLOOKUP($C80,'Country Results 2016 Ed (2012)'!$A$23:$U$209,6,FALSE)</f>
        <v>UM</v>
      </c>
      <c r="I80" s="241">
        <f>VLOOKUP($C80,'Country Results 2016 Ed (2012)'!$A$23:$U$209,14,FALSE)</f>
        <v>1.89</v>
      </c>
      <c r="J80" s="242">
        <f>VLOOKUP($C80,'Country Results 2016 Ed (2012)'!$A$23:$U$209,20,FALSE)</f>
        <v>0.43</v>
      </c>
      <c r="K80" s="239">
        <f>VLOOKUP($C80,'Country Results 2016 Ed (2012)'!$A$23:$U$209,21,FALSE)</f>
        <v>-1.46</v>
      </c>
      <c r="L80" s="226"/>
      <c r="M80" s="227"/>
    </row>
    <row r="81" spans="1:13" ht="228.75" customHeight="1">
      <c r="A81" s="225">
        <v>79</v>
      </c>
      <c r="C81" s="234" t="s">
        <v>91</v>
      </c>
      <c r="D81" s="235">
        <f>VLOOKUP(C81,'Country Results 2016 Ed (2012)'!$A$23:$B$209,2,FALSE)</f>
        <v>6</v>
      </c>
      <c r="E81" s="243">
        <f>VLOOKUP($C81,'Country Results 2016 Ed (2012)'!$A$23:$U$209,3,FALSE)</f>
        <v>0.88804099999999997</v>
      </c>
      <c r="F81" s="240">
        <f>VLOOKUP($C81,'Country Results 2016 Ed (2012)'!$A$23:$U$209,4,FALSE)</f>
        <v>46201.599999999999</v>
      </c>
      <c r="G81" s="236" t="str">
        <f>VLOOKUP($C81,'Country Results 2016 Ed (2012)'!$A$23:$U$209,5,FALSE)</f>
        <v>Asia-Pacific</v>
      </c>
      <c r="H81" s="235" t="str">
        <f>VLOOKUP($C81,'Country Results 2016 Ed (2012)'!$A$23:$U$209,6,FALSE)</f>
        <v>HI</v>
      </c>
      <c r="I81" s="241">
        <f>VLOOKUP($C81,'Country Results 2016 Ed (2012)'!$A$23:$U$209,14,FALSE)</f>
        <v>5.0199999999999996</v>
      </c>
      <c r="J81" s="242">
        <f>VLOOKUP($C81,'Country Results 2016 Ed (2012)'!$A$23:$U$209,20,FALSE)</f>
        <v>0.72</v>
      </c>
      <c r="K81" s="239">
        <f>VLOOKUP($C81,'Country Results 2016 Ed (2012)'!$A$23:$U$209,21,FALSE)</f>
        <v>-4.3</v>
      </c>
      <c r="L81" s="226"/>
      <c r="M81" s="227"/>
    </row>
    <row r="82" spans="1:13" ht="228.75" customHeight="1">
      <c r="A82" s="225">
        <v>80</v>
      </c>
      <c r="C82" s="234" t="s">
        <v>112</v>
      </c>
      <c r="D82" s="235">
        <f>VLOOKUP(C82,'Country Results 2016 Ed (2012)'!$A$23:$B$209,2,FALSE)</f>
        <v>5</v>
      </c>
      <c r="E82" s="243">
        <f>VLOOKUP($C82,'Country Results 2016 Ed (2012)'!$A$23:$U$209,3,FALSE)</f>
        <v>0.74617199999999995</v>
      </c>
      <c r="F82" s="240">
        <f>VLOOKUP($C82,'Country Results 2016 Ed (2012)'!$A$23:$U$209,4,FALSE)</f>
        <v>4615.17</v>
      </c>
      <c r="G82" s="236" t="str">
        <f>VLOOKUP($C82,'Country Results 2016 Ed (2012)'!$A$23:$U$209,5,FALSE)</f>
        <v>Middle East/Central Asia</v>
      </c>
      <c r="H82" s="235" t="str">
        <f>VLOOKUP($C82,'Country Results 2016 Ed (2012)'!$A$23:$U$209,6,FALSE)</f>
        <v>UM</v>
      </c>
      <c r="I82" s="241">
        <f>VLOOKUP($C82,'Country Results 2016 Ed (2012)'!$A$23:$U$209,14,FALSE)</f>
        <v>2.1</v>
      </c>
      <c r="J82" s="242">
        <f>VLOOKUP($C82,'Country Results 2016 Ed (2012)'!$A$23:$U$209,20,FALSE)</f>
        <v>0.21</v>
      </c>
      <c r="K82" s="239">
        <f>VLOOKUP($C82,'Country Results 2016 Ed (2012)'!$A$23:$U$209,21,FALSE)</f>
        <v>-1.89</v>
      </c>
      <c r="L82" s="226"/>
      <c r="M82" s="227"/>
    </row>
    <row r="83" spans="1:13" ht="228.75" customHeight="1">
      <c r="A83" s="225">
        <v>81</v>
      </c>
      <c r="C83" s="234" t="s">
        <v>143</v>
      </c>
      <c r="D83" s="235">
        <f>VLOOKUP(C83,'Country Results 2016 Ed (2012)'!$A$23:$B$209,2,FALSE)</f>
        <v>5</v>
      </c>
      <c r="E83" s="243">
        <f>VLOOKUP($C83,'Country Results 2016 Ed (2012)'!$A$23:$U$209,3,FALSE)</f>
        <v>0.53931399999999996</v>
      </c>
      <c r="F83" s="240">
        <f>VLOOKUP($C83,'Country Results 2016 Ed (2012)'!$A$23:$U$209,4,FALSE)</f>
        <v>1062.1099999999999</v>
      </c>
      <c r="G83" s="236" t="str">
        <f>VLOOKUP($C83,'Country Results 2016 Ed (2012)'!$A$23:$U$209,5,FALSE)</f>
        <v>Africa</v>
      </c>
      <c r="H83" s="235" t="str">
        <f>VLOOKUP($C83,'Country Results 2016 Ed (2012)'!$A$23:$U$209,6,FALSE)</f>
        <v>LI</v>
      </c>
      <c r="I83" s="241">
        <f>VLOOKUP($C83,'Country Results 2016 Ed (2012)'!$A$23:$U$209,14,FALSE)</f>
        <v>1.03</v>
      </c>
      <c r="J83" s="242">
        <f>VLOOKUP($C83,'Country Results 2016 Ed (2012)'!$A$23:$U$209,20,FALSE)</f>
        <v>0.51</v>
      </c>
      <c r="K83" s="239">
        <f>VLOOKUP($C83,'Country Results 2016 Ed (2012)'!$A$23:$U$209,21,FALSE)</f>
        <v>-0.52</v>
      </c>
      <c r="L83" s="226"/>
      <c r="M83" s="227"/>
    </row>
    <row r="84" spans="1:13" ht="228.75" customHeight="1">
      <c r="A84" s="225">
        <v>82</v>
      </c>
      <c r="C84" s="234" t="s">
        <v>90</v>
      </c>
      <c r="D84" s="235">
        <f>VLOOKUP(C84,'Country Results 2016 Ed (2012)'!$A$23:$B$209,2,FALSE)</f>
        <v>6</v>
      </c>
      <c r="E84" s="243" t="str">
        <f>VLOOKUP($C84,'Country Results 2016 Ed (2012)'!$A$23:$U$209,3,FALSE)</f>
        <v/>
      </c>
      <c r="F84" s="240" t="str">
        <f>VLOOKUP($C84,'Country Results 2016 Ed (2012)'!$A$23:$U$209,4,FALSE)</f>
        <v/>
      </c>
      <c r="G84" s="236" t="str">
        <f>VLOOKUP($C84,'Country Results 2016 Ed (2012)'!$A$23:$U$209,5,FALSE)</f>
        <v>Asia-Pacific</v>
      </c>
      <c r="H84" s="235" t="str">
        <f>VLOOKUP($C84,'Country Results 2016 Ed (2012)'!$A$23:$U$209,6,FALSE)</f>
        <v>LI</v>
      </c>
      <c r="I84" s="241">
        <f>VLOOKUP($C84,'Country Results 2016 Ed (2012)'!$A$23:$U$209,14,FALSE)</f>
        <v>1.17</v>
      </c>
      <c r="J84" s="242">
        <f>VLOOKUP($C84,'Country Results 2016 Ed (2012)'!$A$23:$U$209,20,FALSE)</f>
        <v>0.6</v>
      </c>
      <c r="K84" s="239">
        <f>VLOOKUP($C84,'Country Results 2016 Ed (2012)'!$A$23:$U$209,21,FALSE)</f>
        <v>-0.56999999999999995</v>
      </c>
      <c r="L84" s="226"/>
      <c r="M84" s="227"/>
    </row>
    <row r="85" spans="1:13" ht="228.75" customHeight="1">
      <c r="A85" s="225">
        <v>83</v>
      </c>
      <c r="C85" s="234" t="s">
        <v>89</v>
      </c>
      <c r="D85" s="235">
        <f>VLOOKUP(C85,'Country Results 2016 Ed (2012)'!$A$23:$B$209,2,FALSE)</f>
        <v>5</v>
      </c>
      <c r="E85" s="243">
        <f>VLOOKUP($C85,'Country Results 2016 Ed (2012)'!$A$23:$U$209,3,FALSE)</f>
        <v>0.88800000000000001</v>
      </c>
      <c r="F85" s="240">
        <f>VLOOKUP($C85,'Country Results 2016 Ed (2012)'!$A$23:$U$209,4,FALSE)</f>
        <v>24155.8</v>
      </c>
      <c r="G85" s="236" t="str">
        <f>VLOOKUP($C85,'Country Results 2016 Ed (2012)'!$A$23:$U$209,5,FALSE)</f>
        <v>Asia-Pacific</v>
      </c>
      <c r="H85" s="235" t="str">
        <f>VLOOKUP($C85,'Country Results 2016 Ed (2012)'!$A$23:$U$209,6,FALSE)</f>
        <v>HI</v>
      </c>
      <c r="I85" s="241">
        <f>VLOOKUP($C85,'Country Results 2016 Ed (2012)'!$A$23:$U$209,14,FALSE)</f>
        <v>5.69</v>
      </c>
      <c r="J85" s="242">
        <f>VLOOKUP($C85,'Country Results 2016 Ed (2012)'!$A$23:$U$209,20,FALSE)</f>
        <v>0.68</v>
      </c>
      <c r="K85" s="239">
        <f>VLOOKUP($C85,'Country Results 2016 Ed (2012)'!$A$23:$U$209,21,FALSE)</f>
        <v>-5.01</v>
      </c>
      <c r="L85" s="226"/>
      <c r="M85" s="227"/>
    </row>
    <row r="86" spans="1:13" ht="228.75" customHeight="1">
      <c r="A86" s="225">
        <v>84</v>
      </c>
      <c r="C86" s="234" t="s">
        <v>109</v>
      </c>
      <c r="D86" s="235" t="str">
        <f>VLOOKUP(C86,'Country Results 2016 Ed (2012)'!$A$23:$B$209,2,FALSE)</f>
        <v>3B</v>
      </c>
      <c r="E86" s="243">
        <f>VLOOKUP($C86,'Country Results 2016 Ed (2012)'!$A$23:$U$209,3,FALSE)</f>
        <v>0.64521700000000004</v>
      </c>
      <c r="F86" s="240">
        <f>VLOOKUP($C86,'Country Results 2016 Ed (2012)'!$A$23:$U$209,4,FALSE)</f>
        <v>1116.3699999999999</v>
      </c>
      <c r="G86" s="236" t="str">
        <f>VLOOKUP($C86,'Country Results 2016 Ed (2012)'!$A$23:$U$209,5,FALSE)</f>
        <v>Middle East/Central Asia</v>
      </c>
      <c r="H86" s="235" t="str">
        <f>VLOOKUP($C86,'Country Results 2016 Ed (2012)'!$A$23:$U$209,6,FALSE)</f>
        <v>LI</v>
      </c>
      <c r="I86" s="241">
        <f>VLOOKUP($C86,'Country Results 2016 Ed (2012)'!$A$23:$U$209,14,FALSE)</f>
        <v>1.91</v>
      </c>
      <c r="J86" s="242">
        <f>VLOOKUP($C86,'Country Results 2016 Ed (2012)'!$A$23:$U$209,20,FALSE)</f>
        <v>1.3</v>
      </c>
      <c r="K86" s="239">
        <f>VLOOKUP($C86,'Country Results 2016 Ed (2012)'!$A$23:$U$209,21,FALSE)</f>
        <v>-0.61</v>
      </c>
      <c r="L86" s="226"/>
      <c r="M86" s="227"/>
    </row>
    <row r="87" spans="1:13" ht="228.75" customHeight="1">
      <c r="A87" s="225">
        <v>85</v>
      </c>
      <c r="C87" s="234" t="s">
        <v>88</v>
      </c>
      <c r="D87" s="235">
        <f>VLOOKUP(C87,'Country Results 2016 Ed (2012)'!$A$23:$B$209,2,FALSE)</f>
        <v>6</v>
      </c>
      <c r="E87" s="243">
        <f>VLOOKUP($C87,'Country Results 2016 Ed (2012)'!$A$23:$U$209,3,FALSE)</f>
        <v>0.56178700000000004</v>
      </c>
      <c r="F87" s="240">
        <f>VLOOKUP($C87,'Country Results 2016 Ed (2012)'!$A$23:$U$209,4,FALSE)</f>
        <v>1236.24</v>
      </c>
      <c r="G87" s="236" t="str">
        <f>VLOOKUP($C87,'Country Results 2016 Ed (2012)'!$A$23:$U$209,5,FALSE)</f>
        <v>Asia-Pacific</v>
      </c>
      <c r="H87" s="235" t="str">
        <f>VLOOKUP($C87,'Country Results 2016 Ed (2012)'!$A$23:$U$209,6,FALSE)</f>
        <v>LM</v>
      </c>
      <c r="I87" s="241">
        <f>VLOOKUP($C87,'Country Results 2016 Ed (2012)'!$A$23:$U$209,14,FALSE)</f>
        <v>1.22</v>
      </c>
      <c r="J87" s="242">
        <f>VLOOKUP($C87,'Country Results 2016 Ed (2012)'!$A$23:$U$209,20,FALSE)</f>
        <v>1.62</v>
      </c>
      <c r="K87" s="239">
        <f>VLOOKUP($C87,'Country Results 2016 Ed (2012)'!$A$23:$U$209,21,FALSE)</f>
        <v>0.4</v>
      </c>
      <c r="L87" s="226"/>
      <c r="M87" s="227"/>
    </row>
    <row r="88" spans="1:13" ht="228.75" customHeight="1">
      <c r="A88" s="225">
        <v>86</v>
      </c>
      <c r="C88" s="234" t="s">
        <v>38</v>
      </c>
      <c r="D88" s="235">
        <f>VLOOKUP(C88,'Country Results 2016 Ed (2012)'!$A$23:$B$209,2,FALSE)</f>
        <v>5</v>
      </c>
      <c r="E88" s="243">
        <f>VLOOKUP($C88,'Country Results 2016 Ed (2012)'!$A$23:$U$209,3,FALSE)</f>
        <v>0.81285700000000005</v>
      </c>
      <c r="F88" s="240">
        <f>VLOOKUP($C88,'Country Results 2016 Ed (2012)'!$A$23:$U$209,4,FALSE)</f>
        <v>13732</v>
      </c>
      <c r="G88" s="236" t="str">
        <f>VLOOKUP($C88,'Country Results 2016 Ed (2012)'!$A$23:$U$209,5,FALSE)</f>
        <v>EU-27</v>
      </c>
      <c r="H88" s="235" t="str">
        <f>VLOOKUP($C88,'Country Results 2016 Ed (2012)'!$A$23:$U$209,6,FALSE)</f>
        <v>HI</v>
      </c>
      <c r="I88" s="241">
        <f>VLOOKUP($C88,'Country Results 2016 Ed (2012)'!$A$23:$U$209,14,FALSE)</f>
        <v>6.29</v>
      </c>
      <c r="J88" s="242">
        <f>VLOOKUP($C88,'Country Results 2016 Ed (2012)'!$A$23:$U$209,20,FALSE)</f>
        <v>9.5500000000000007</v>
      </c>
      <c r="K88" s="239">
        <f>VLOOKUP($C88,'Country Results 2016 Ed (2012)'!$A$23:$U$209,21,FALSE)</f>
        <v>3.26</v>
      </c>
      <c r="L88" s="226"/>
      <c r="M88" s="227"/>
    </row>
    <row r="89" spans="1:13" ht="228.75" customHeight="1">
      <c r="A89" s="225">
        <v>87</v>
      </c>
      <c r="C89" s="234" t="s">
        <v>108</v>
      </c>
      <c r="D89" s="235">
        <f>VLOOKUP(C89,'Country Results 2016 Ed (2012)'!$A$23:$B$209,2,FALSE)</f>
        <v>6</v>
      </c>
      <c r="E89" s="243">
        <f>VLOOKUP($C89,'Country Results 2016 Ed (2012)'!$A$23:$U$209,3,FALSE)</f>
        <v>0.76062300000000005</v>
      </c>
      <c r="F89" s="240">
        <f>VLOOKUP($C89,'Country Results 2016 Ed (2012)'!$A$23:$U$209,4,FALSE)</f>
        <v>9143.86</v>
      </c>
      <c r="G89" s="236" t="str">
        <f>VLOOKUP($C89,'Country Results 2016 Ed (2012)'!$A$23:$U$209,5,FALSE)</f>
        <v>Middle East/Central Asia</v>
      </c>
      <c r="H89" s="235" t="str">
        <f>VLOOKUP($C89,'Country Results 2016 Ed (2012)'!$A$23:$U$209,6,FALSE)</f>
        <v>UM</v>
      </c>
      <c r="I89" s="241">
        <f>VLOOKUP($C89,'Country Results 2016 Ed (2012)'!$A$23:$U$209,14,FALSE)</f>
        <v>3.84</v>
      </c>
      <c r="J89" s="242">
        <f>VLOOKUP($C89,'Country Results 2016 Ed (2012)'!$A$23:$U$209,20,FALSE)</f>
        <v>0.33</v>
      </c>
      <c r="K89" s="239">
        <f>VLOOKUP($C89,'Country Results 2016 Ed (2012)'!$A$23:$U$209,21,FALSE)</f>
        <v>-3.51</v>
      </c>
      <c r="L89" s="226"/>
      <c r="M89" s="227"/>
    </row>
    <row r="90" spans="1:13" ht="228.75" customHeight="1">
      <c r="A90" s="225">
        <v>88</v>
      </c>
      <c r="C90" s="234" t="s">
        <v>142</v>
      </c>
      <c r="D90" s="235" t="str">
        <f>VLOOKUP(C90,'Country Results 2016 Ed (2012)'!$A$23:$B$209,2,FALSE)</f>
        <v>3B</v>
      </c>
      <c r="E90" s="243">
        <f>VLOOKUP($C90,'Country Results 2016 Ed (2012)'!$A$23:$U$209,3,FALSE)</f>
        <v>0.48440800000000001</v>
      </c>
      <c r="F90" s="240">
        <f>VLOOKUP($C90,'Country Results 2016 Ed (2012)'!$A$23:$U$209,4,FALSE)</f>
        <v>1338.42</v>
      </c>
      <c r="G90" s="236" t="str">
        <f>VLOOKUP($C90,'Country Results 2016 Ed (2012)'!$A$23:$U$209,5,FALSE)</f>
        <v>Africa</v>
      </c>
      <c r="H90" s="235" t="str">
        <f>VLOOKUP($C90,'Country Results 2016 Ed (2012)'!$A$23:$U$209,6,FALSE)</f>
        <v>LM</v>
      </c>
      <c r="I90" s="241">
        <f>VLOOKUP($C90,'Country Results 2016 Ed (2012)'!$A$23:$U$209,14,FALSE)</f>
        <v>1.66</v>
      </c>
      <c r="J90" s="242">
        <f>VLOOKUP($C90,'Country Results 2016 Ed (2012)'!$A$23:$U$209,20,FALSE)</f>
        <v>0.78</v>
      </c>
      <c r="K90" s="239">
        <f>VLOOKUP($C90,'Country Results 2016 Ed (2012)'!$A$23:$U$209,21,FALSE)</f>
        <v>-0.87</v>
      </c>
      <c r="L90" s="226"/>
      <c r="M90" s="227"/>
    </row>
    <row r="91" spans="1:13" ht="228.75" customHeight="1">
      <c r="A91" s="225">
        <v>89</v>
      </c>
      <c r="C91" s="234" t="s">
        <v>141</v>
      </c>
      <c r="D91" s="235" t="str">
        <f>VLOOKUP(C91,'Country Results 2016 Ed (2012)'!$A$23:$B$209,2,FALSE)</f>
        <v>3B</v>
      </c>
      <c r="E91" s="243">
        <f>VLOOKUP($C91,'Country Results 2016 Ed (2012)'!$A$23:$U$209,3,FALSE)</f>
        <v>0.41894399999999998</v>
      </c>
      <c r="F91" s="240">
        <f>VLOOKUP($C91,'Country Results 2016 Ed (2012)'!$A$23:$U$209,4,FALSE)</f>
        <v>397.38400000000001</v>
      </c>
      <c r="G91" s="236" t="str">
        <f>VLOOKUP($C91,'Country Results 2016 Ed (2012)'!$A$23:$U$209,5,FALSE)</f>
        <v>Africa</v>
      </c>
      <c r="H91" s="235" t="str">
        <f>VLOOKUP($C91,'Country Results 2016 Ed (2012)'!$A$23:$U$209,6,FALSE)</f>
        <v>LI</v>
      </c>
      <c r="I91" s="241">
        <f>VLOOKUP($C91,'Country Results 2016 Ed (2012)'!$A$23:$U$209,14,FALSE)</f>
        <v>1.21</v>
      </c>
      <c r="J91" s="242">
        <f>VLOOKUP($C91,'Country Results 2016 Ed (2012)'!$A$23:$U$209,20,FALSE)</f>
        <v>2.57</v>
      </c>
      <c r="K91" s="239">
        <f>VLOOKUP($C91,'Country Results 2016 Ed (2012)'!$A$23:$U$209,21,FALSE)</f>
        <v>1.35</v>
      </c>
      <c r="L91" s="226"/>
      <c r="M91" s="227"/>
    </row>
    <row r="92" spans="1:13" ht="228.75" customHeight="1">
      <c r="A92" s="225">
        <v>90</v>
      </c>
      <c r="C92" s="234" t="s">
        <v>140</v>
      </c>
      <c r="D92" s="235" t="str">
        <f>VLOOKUP(C92,'Country Results 2016 Ed (2012)'!$A$23:$B$209,2,FALSE)</f>
        <v>3B</v>
      </c>
      <c r="E92" s="243">
        <f>VLOOKUP($C92,'Country Results 2016 Ed (2012)'!$A$23:$U$209,3,FALSE)</f>
        <v>0.78900000000000003</v>
      </c>
      <c r="F92" s="240">
        <f>VLOOKUP($C92,'Country Results 2016 Ed (2012)'!$A$23:$U$209,4,FALSE)</f>
        <v>5859.43</v>
      </c>
      <c r="G92" s="236" t="str">
        <f>VLOOKUP($C92,'Country Results 2016 Ed (2012)'!$A$23:$U$209,5,FALSE)</f>
        <v>Africa</v>
      </c>
      <c r="H92" s="235" t="str">
        <f>VLOOKUP($C92,'Country Results 2016 Ed (2012)'!$A$23:$U$209,6,FALSE)</f>
        <v>UM</v>
      </c>
      <c r="I92" s="241">
        <f>VLOOKUP($C92,'Country Results 2016 Ed (2012)'!$A$23:$U$209,14,FALSE)</f>
        <v>3.69</v>
      </c>
      <c r="J92" s="242">
        <f>VLOOKUP($C92,'Country Results 2016 Ed (2012)'!$A$23:$U$209,20,FALSE)</f>
        <v>0.7</v>
      </c>
      <c r="K92" s="239">
        <f>VLOOKUP($C92,'Country Results 2016 Ed (2012)'!$A$23:$U$209,21,FALSE)</f>
        <v>-3</v>
      </c>
      <c r="L92" s="226"/>
      <c r="M92" s="227"/>
    </row>
    <row r="93" spans="1:13" ht="228.75" customHeight="1">
      <c r="A93" s="225">
        <v>91</v>
      </c>
      <c r="C93" s="234" t="s">
        <v>37</v>
      </c>
      <c r="D93" s="235">
        <f>VLOOKUP(C93,'Country Results 2016 Ed (2012)'!$A$23:$B$209,2,FALSE)</f>
        <v>5</v>
      </c>
      <c r="E93" s="243">
        <f>VLOOKUP($C93,'Country Results 2016 Ed (2012)'!$A$23:$U$209,3,FALSE)</f>
        <v>0.83297500000000002</v>
      </c>
      <c r="F93" s="240">
        <f>VLOOKUP($C93,'Country Results 2016 Ed (2012)'!$A$23:$U$209,4,FALSE)</f>
        <v>14373.7</v>
      </c>
      <c r="G93" s="236" t="str">
        <f>VLOOKUP($C93,'Country Results 2016 Ed (2012)'!$A$23:$U$209,5,FALSE)</f>
        <v>EU-27</v>
      </c>
      <c r="H93" s="235" t="str">
        <f>VLOOKUP($C93,'Country Results 2016 Ed (2012)'!$A$23:$U$209,6,FALSE)</f>
        <v>UM</v>
      </c>
      <c r="I93" s="241">
        <f>VLOOKUP($C93,'Country Results 2016 Ed (2012)'!$A$23:$U$209,14,FALSE)</f>
        <v>5.83</v>
      </c>
      <c r="J93" s="242">
        <f>VLOOKUP($C93,'Country Results 2016 Ed (2012)'!$A$23:$U$209,20,FALSE)</f>
        <v>5.67</v>
      </c>
      <c r="K93" s="239">
        <f>VLOOKUP($C93,'Country Results 2016 Ed (2012)'!$A$23:$U$209,21,FALSE)</f>
        <v>-0.17</v>
      </c>
      <c r="L93" s="226"/>
      <c r="M93" s="227"/>
    </row>
    <row r="94" spans="1:13" ht="228.75" customHeight="1">
      <c r="A94" s="225">
        <v>92</v>
      </c>
      <c r="C94" s="234" t="s">
        <v>324</v>
      </c>
      <c r="D94" s="235">
        <f>VLOOKUP(C94,'Country Results 2016 Ed (2012)'!$A$23:$B$209,2,FALSE)</f>
        <v>5</v>
      </c>
      <c r="E94" s="243">
        <f>VLOOKUP($C94,'Country Results 2016 Ed (2012)'!$A$23:$U$209,3,FALSE)</f>
        <v>0.88844699999999999</v>
      </c>
      <c r="F94" s="240">
        <f>VLOOKUP($C94,'Country Results 2016 Ed (2012)'!$A$23:$U$209,4,FALSE)</f>
        <v>114665</v>
      </c>
      <c r="G94" s="236" t="str">
        <f>VLOOKUP($C94,'Country Results 2016 Ed (2012)'!$A$23:$U$209,5,FALSE)</f>
        <v>EU-27</v>
      </c>
      <c r="H94" s="235" t="str">
        <f>VLOOKUP($C94,'Country Results 2016 Ed (2012)'!$A$23:$U$209,6,FALSE)</f>
        <v>HI</v>
      </c>
      <c r="I94" s="241">
        <f>VLOOKUP($C94,'Country Results 2016 Ed (2012)'!$A$23:$U$209,14,FALSE)</f>
        <v>15.82</v>
      </c>
      <c r="J94" s="242">
        <f>VLOOKUP($C94,'Country Results 2016 Ed (2012)'!$A$23:$U$209,20,FALSE)</f>
        <v>1.68</v>
      </c>
      <c r="K94" s="239">
        <f>VLOOKUP($C94,'Country Results 2016 Ed (2012)'!$A$23:$U$209,21,FALSE)</f>
        <v>-14.14</v>
      </c>
      <c r="L94" s="226"/>
      <c r="M94" s="227"/>
    </row>
    <row r="95" spans="1:13" ht="228.75" customHeight="1">
      <c r="A95" s="225">
        <v>93</v>
      </c>
      <c r="C95" s="234" t="s">
        <v>22</v>
      </c>
      <c r="D95" s="235">
        <f>VLOOKUP(C95,'Country Results 2016 Ed (2012)'!$A$23:$B$209,2,FALSE)</f>
        <v>6</v>
      </c>
      <c r="E95" s="243">
        <f>VLOOKUP($C95,'Country Results 2016 Ed (2012)'!$A$23:$U$209,3,FALSE)</f>
        <v>0.73</v>
      </c>
      <c r="F95" s="240">
        <f>VLOOKUP($C95,'Country Results 2016 Ed (2012)'!$A$23:$U$209,4,FALSE)</f>
        <v>5174.8900000000003</v>
      </c>
      <c r="G95" s="236" t="str">
        <f>VLOOKUP($C95,'Country Results 2016 Ed (2012)'!$A$23:$U$209,5,FALSE)</f>
        <v>Other Europe</v>
      </c>
      <c r="H95" s="235" t="str">
        <f>VLOOKUP($C95,'Country Results 2016 Ed (2012)'!$A$23:$U$209,6,FALSE)</f>
        <v>UM</v>
      </c>
      <c r="I95" s="241">
        <f>VLOOKUP($C95,'Country Results 2016 Ed (2012)'!$A$23:$U$209,14,FALSE)</f>
        <v>3.26</v>
      </c>
      <c r="J95" s="242">
        <f>VLOOKUP($C95,'Country Results 2016 Ed (2012)'!$A$23:$U$209,20,FALSE)</f>
        <v>1.51</v>
      </c>
      <c r="K95" s="239">
        <f>VLOOKUP($C95,'Country Results 2016 Ed (2012)'!$A$23:$U$209,21,FALSE)</f>
        <v>-1.75</v>
      </c>
      <c r="L95" s="226"/>
      <c r="M95" s="227"/>
    </row>
    <row r="96" spans="1:13" ht="228.75" customHeight="1">
      <c r="A96" s="225">
        <v>94</v>
      </c>
      <c r="C96" s="234" t="s">
        <v>139</v>
      </c>
      <c r="D96" s="235">
        <f>VLOOKUP(C96,'Country Results 2016 Ed (2012)'!$A$23:$B$209,2,FALSE)</f>
        <v>6</v>
      </c>
      <c r="E96" s="243">
        <f>VLOOKUP($C96,'Country Results 2016 Ed (2012)'!$A$23:$U$209,3,FALSE)</f>
        <v>0.507135</v>
      </c>
      <c r="F96" s="240">
        <f>VLOOKUP($C96,'Country Results 2016 Ed (2012)'!$A$23:$U$209,4,FALSE)</f>
        <v>456.327</v>
      </c>
      <c r="G96" s="236" t="str">
        <f>VLOOKUP($C96,'Country Results 2016 Ed (2012)'!$A$23:$U$209,5,FALSE)</f>
        <v>Africa</v>
      </c>
      <c r="H96" s="235" t="str">
        <f>VLOOKUP($C96,'Country Results 2016 Ed (2012)'!$A$23:$U$209,6,FALSE)</f>
        <v>LI</v>
      </c>
      <c r="I96" s="241">
        <f>VLOOKUP($C96,'Country Results 2016 Ed (2012)'!$A$23:$U$209,14,FALSE)</f>
        <v>0.99</v>
      </c>
      <c r="J96" s="242">
        <f>VLOOKUP($C96,'Country Results 2016 Ed (2012)'!$A$23:$U$209,20,FALSE)</f>
        <v>2.63</v>
      </c>
      <c r="K96" s="239">
        <f>VLOOKUP($C96,'Country Results 2016 Ed (2012)'!$A$23:$U$209,21,FALSE)</f>
        <v>1.64</v>
      </c>
      <c r="L96" s="226"/>
      <c r="M96" s="227"/>
    </row>
    <row r="97" spans="1:13" ht="228.75" customHeight="1">
      <c r="A97" s="225">
        <v>95</v>
      </c>
      <c r="C97" s="234" t="s">
        <v>138</v>
      </c>
      <c r="D97" s="235">
        <f>VLOOKUP(C97,'Country Results 2016 Ed (2012)'!$A$23:$B$209,2,FALSE)</f>
        <v>5</v>
      </c>
      <c r="E97" s="243">
        <f>VLOOKUP($C97,'Country Results 2016 Ed (2012)'!$A$23:$U$209,3,FALSE)</f>
        <v>0.43282900000000002</v>
      </c>
      <c r="F97" s="240">
        <f>VLOOKUP($C97,'Country Results 2016 Ed (2012)'!$A$23:$U$209,4,FALSE)</f>
        <v>493.84300000000002</v>
      </c>
      <c r="G97" s="236" t="str">
        <f>VLOOKUP($C97,'Country Results 2016 Ed (2012)'!$A$23:$U$209,5,FALSE)</f>
        <v>Africa</v>
      </c>
      <c r="H97" s="235" t="str">
        <f>VLOOKUP($C97,'Country Results 2016 Ed (2012)'!$A$23:$U$209,6,FALSE)</f>
        <v>LI</v>
      </c>
      <c r="I97" s="241">
        <f>VLOOKUP($C97,'Country Results 2016 Ed (2012)'!$A$23:$U$209,14,FALSE)</f>
        <v>0.81</v>
      </c>
      <c r="J97" s="242">
        <f>VLOOKUP($C97,'Country Results 2016 Ed (2012)'!$A$23:$U$209,20,FALSE)</f>
        <v>0.66</v>
      </c>
      <c r="K97" s="239">
        <f>VLOOKUP($C97,'Country Results 2016 Ed (2012)'!$A$23:$U$209,21,FALSE)</f>
        <v>-0.15</v>
      </c>
      <c r="L97" s="226"/>
      <c r="M97" s="227"/>
    </row>
    <row r="98" spans="1:13" ht="228.75" customHeight="1">
      <c r="A98" s="225">
        <v>96</v>
      </c>
      <c r="C98" s="234" t="s">
        <v>87</v>
      </c>
      <c r="D98" s="235" t="str">
        <f>VLOOKUP(C98,'Country Results 2016 Ed (2012)'!$A$23:$B$209,2,FALSE)</f>
        <v>3B</v>
      </c>
      <c r="E98" s="243">
        <f>VLOOKUP($C98,'Country Results 2016 Ed (2012)'!$A$23:$U$209,3,FALSE)</f>
        <v>0.77412000000000003</v>
      </c>
      <c r="F98" s="240">
        <f>VLOOKUP($C98,'Country Results 2016 Ed (2012)'!$A$23:$U$209,4,FALSE)</f>
        <v>10252.6</v>
      </c>
      <c r="G98" s="236" t="str">
        <f>VLOOKUP($C98,'Country Results 2016 Ed (2012)'!$A$23:$U$209,5,FALSE)</f>
        <v>Asia-Pacific</v>
      </c>
      <c r="H98" s="235" t="str">
        <f>VLOOKUP($C98,'Country Results 2016 Ed (2012)'!$A$23:$U$209,6,FALSE)</f>
        <v>UM</v>
      </c>
      <c r="I98" s="241">
        <f>VLOOKUP($C98,'Country Results 2016 Ed (2012)'!$A$23:$U$209,14,FALSE)</f>
        <v>3.71</v>
      </c>
      <c r="J98" s="242">
        <f>VLOOKUP($C98,'Country Results 2016 Ed (2012)'!$A$23:$U$209,20,FALSE)</f>
        <v>2.41</v>
      </c>
      <c r="K98" s="239">
        <f>VLOOKUP($C98,'Country Results 2016 Ed (2012)'!$A$23:$U$209,21,FALSE)</f>
        <v>-1.3</v>
      </c>
      <c r="L98" s="226"/>
      <c r="M98" s="227"/>
    </row>
    <row r="99" spans="1:13" ht="228.75" customHeight="1">
      <c r="A99" s="225">
        <v>97</v>
      </c>
      <c r="C99" s="234" t="s">
        <v>137</v>
      </c>
      <c r="D99" s="235">
        <f>VLOOKUP(C99,'Country Results 2016 Ed (2012)'!$A$23:$B$209,2,FALSE)</f>
        <v>6</v>
      </c>
      <c r="E99" s="243">
        <f>VLOOKUP($C99,'Country Results 2016 Ed (2012)'!$A$23:$U$209,3,FALSE)</f>
        <v>0.41438399999999997</v>
      </c>
      <c r="F99" s="240">
        <f>VLOOKUP($C99,'Country Results 2016 Ed (2012)'!$A$23:$U$209,4,FALSE)</f>
        <v>741.22400000000005</v>
      </c>
      <c r="G99" s="236" t="str">
        <f>VLOOKUP($C99,'Country Results 2016 Ed (2012)'!$A$23:$U$209,5,FALSE)</f>
        <v>Africa</v>
      </c>
      <c r="H99" s="235" t="str">
        <f>VLOOKUP($C99,'Country Results 2016 Ed (2012)'!$A$23:$U$209,6,FALSE)</f>
        <v>LI</v>
      </c>
      <c r="I99" s="241">
        <f>VLOOKUP($C99,'Country Results 2016 Ed (2012)'!$A$23:$U$209,14,FALSE)</f>
        <v>1.53</v>
      </c>
      <c r="J99" s="242">
        <f>VLOOKUP($C99,'Country Results 2016 Ed (2012)'!$A$23:$U$209,20,FALSE)</f>
        <v>1.58</v>
      </c>
      <c r="K99" s="239">
        <f>VLOOKUP($C99,'Country Results 2016 Ed (2012)'!$A$23:$U$209,21,FALSE)</f>
        <v>0.05</v>
      </c>
      <c r="L99" s="226"/>
      <c r="M99" s="227"/>
    </row>
    <row r="100" spans="1:13" ht="228.75" customHeight="1">
      <c r="A100" s="225">
        <v>98</v>
      </c>
      <c r="C100" s="234" t="s">
        <v>243</v>
      </c>
      <c r="D100" s="235" t="str">
        <f>VLOOKUP(C100,'Country Results 2016 Ed (2012)'!$A$23:$B$209,2,FALSE)</f>
        <v>3B</v>
      </c>
      <c r="E100" s="243" t="str">
        <f>VLOOKUP($C100,'Country Results 2016 Ed (2012)'!$A$23:$U$209,3,FALSE)</f>
        <v/>
      </c>
      <c r="F100" s="240" t="str">
        <f>VLOOKUP($C100,'Country Results 2016 Ed (2012)'!$A$23:$U$209,4,FALSE)</f>
        <v/>
      </c>
      <c r="G100" s="236" t="str">
        <f>VLOOKUP($C100,'Country Results 2016 Ed (2012)'!$A$23:$U$209,5,FALSE)</f>
        <v>Latin America</v>
      </c>
      <c r="H100" s="235">
        <f>VLOOKUP($C100,'Country Results 2016 Ed (2012)'!$A$23:$U$209,6,FALSE)</f>
        <v>0</v>
      </c>
      <c r="I100" s="241">
        <f>VLOOKUP($C100,'Country Results 2016 Ed (2012)'!$A$23:$U$209,14,FALSE)</f>
        <v>2.08</v>
      </c>
      <c r="J100" s="242">
        <f>VLOOKUP($C100,'Country Results 2016 Ed (2012)'!$A$23:$U$209,20,FALSE)</f>
        <v>0.39</v>
      </c>
      <c r="K100" s="239">
        <f>VLOOKUP($C100,'Country Results 2016 Ed (2012)'!$A$23:$U$209,21,FALSE)</f>
        <v>-1.7</v>
      </c>
      <c r="L100" s="226"/>
      <c r="M100" s="227"/>
    </row>
    <row r="101" spans="1:13" ht="228.75" customHeight="1">
      <c r="A101" s="225">
        <v>99</v>
      </c>
      <c r="C101" s="234" t="s">
        <v>136</v>
      </c>
      <c r="D101" s="235" t="str">
        <f>VLOOKUP(C101,'Country Results 2016 Ed (2012)'!$A$23:$B$209,2,FALSE)</f>
        <v>3B</v>
      </c>
      <c r="E101" s="243">
        <f>VLOOKUP($C101,'Country Results 2016 Ed (2012)'!$A$23:$U$209,3,FALSE)</f>
        <v>0.49771599999999999</v>
      </c>
      <c r="F101" s="240">
        <f>VLOOKUP($C101,'Country Results 2016 Ed (2012)'!$A$23:$U$209,4,FALSE)</f>
        <v>1524.39</v>
      </c>
      <c r="G101" s="236" t="str">
        <f>VLOOKUP($C101,'Country Results 2016 Ed (2012)'!$A$23:$U$209,5,FALSE)</f>
        <v>Africa</v>
      </c>
      <c r="H101" s="235" t="str">
        <f>VLOOKUP($C101,'Country Results 2016 Ed (2012)'!$A$23:$U$209,6,FALSE)</f>
        <v>LM</v>
      </c>
      <c r="I101" s="241">
        <f>VLOOKUP($C101,'Country Results 2016 Ed (2012)'!$A$23:$U$209,14,FALSE)</f>
        <v>2.54</v>
      </c>
      <c r="J101" s="242">
        <f>VLOOKUP($C101,'Country Results 2016 Ed (2012)'!$A$23:$U$209,20,FALSE)</f>
        <v>4.4800000000000004</v>
      </c>
      <c r="K101" s="239">
        <f>VLOOKUP($C101,'Country Results 2016 Ed (2012)'!$A$23:$U$209,21,FALSE)</f>
        <v>1.93</v>
      </c>
      <c r="L101" s="226"/>
      <c r="M101" s="227"/>
    </row>
    <row r="102" spans="1:13" ht="228.75" customHeight="1">
      <c r="A102" s="225">
        <v>100</v>
      </c>
      <c r="C102" s="234" t="s">
        <v>135</v>
      </c>
      <c r="D102" s="235">
        <f>VLOOKUP(C102,'Country Results 2016 Ed (2012)'!$A$23:$B$209,2,FALSE)</f>
        <v>5</v>
      </c>
      <c r="E102" s="243">
        <f>VLOOKUP($C102,'Country Results 2016 Ed (2012)'!$A$23:$U$209,3,FALSE)</f>
        <v>0.772366</v>
      </c>
      <c r="F102" s="240">
        <f>VLOOKUP($C102,'Country Results 2016 Ed (2012)'!$A$23:$U$209,4,FALSE)</f>
        <v>8811.15</v>
      </c>
      <c r="G102" s="236" t="str">
        <f>VLOOKUP($C102,'Country Results 2016 Ed (2012)'!$A$23:$U$209,5,FALSE)</f>
        <v>Africa</v>
      </c>
      <c r="H102" s="235" t="str">
        <f>VLOOKUP($C102,'Country Results 2016 Ed (2012)'!$A$23:$U$209,6,FALSE)</f>
        <v>UM</v>
      </c>
      <c r="I102" s="241">
        <f>VLOOKUP($C102,'Country Results 2016 Ed (2012)'!$A$23:$U$209,14,FALSE)</f>
        <v>3.46</v>
      </c>
      <c r="J102" s="242">
        <f>VLOOKUP($C102,'Country Results 2016 Ed (2012)'!$A$23:$U$209,20,FALSE)</f>
        <v>0.71</v>
      </c>
      <c r="K102" s="239">
        <f>VLOOKUP($C102,'Country Results 2016 Ed (2012)'!$A$23:$U$209,21,FALSE)</f>
        <v>-2.75</v>
      </c>
      <c r="L102" s="226"/>
      <c r="M102" s="227"/>
    </row>
    <row r="103" spans="1:13" ht="228.75" customHeight="1">
      <c r="A103" s="225">
        <v>101</v>
      </c>
      <c r="C103" s="234" t="s">
        <v>54</v>
      </c>
      <c r="D103" s="235">
        <f>VLOOKUP(C103,'Country Results 2016 Ed (2012)'!$A$23:$B$209,2,FALSE)</f>
        <v>5</v>
      </c>
      <c r="E103" s="243">
        <f>VLOOKUP($C103,'Country Results 2016 Ed (2012)'!$A$23:$U$209,3,FALSE)</f>
        <v>0.75416700000000003</v>
      </c>
      <c r="F103" s="240">
        <f>VLOOKUP($C103,'Country Results 2016 Ed (2012)'!$A$23:$U$209,4,FALSE)</f>
        <v>10123.9</v>
      </c>
      <c r="G103" s="236" t="str">
        <f>VLOOKUP($C103,'Country Results 2016 Ed (2012)'!$A$23:$U$209,5,FALSE)</f>
        <v>Latin America</v>
      </c>
      <c r="H103" s="235" t="str">
        <f>VLOOKUP($C103,'Country Results 2016 Ed (2012)'!$A$23:$U$209,6,FALSE)</f>
        <v>UM</v>
      </c>
      <c r="I103" s="241">
        <f>VLOOKUP($C103,'Country Results 2016 Ed (2012)'!$A$23:$U$209,14,FALSE)</f>
        <v>2.89</v>
      </c>
      <c r="J103" s="242">
        <f>VLOOKUP($C103,'Country Results 2016 Ed (2012)'!$A$23:$U$209,20,FALSE)</f>
        <v>1.27</v>
      </c>
      <c r="K103" s="239">
        <f>VLOOKUP($C103,'Country Results 2016 Ed (2012)'!$A$23:$U$209,21,FALSE)</f>
        <v>-1.62</v>
      </c>
      <c r="L103" s="226"/>
      <c r="M103" s="227"/>
    </row>
    <row r="104" spans="1:13" ht="228.75" customHeight="1">
      <c r="A104" s="225">
        <v>102</v>
      </c>
      <c r="C104" s="234" t="s">
        <v>21</v>
      </c>
      <c r="D104" s="235">
        <f>VLOOKUP(C104,'Country Results 2016 Ed (2012)'!$A$23:$B$209,2,FALSE)</f>
        <v>5</v>
      </c>
      <c r="E104" s="243">
        <f>VLOOKUP($C104,'Country Results 2016 Ed (2012)'!$A$23:$U$209,3,FALSE)</f>
        <v>0.65700000000000003</v>
      </c>
      <c r="F104" s="240">
        <f>VLOOKUP($C104,'Country Results 2016 Ed (2012)'!$A$23:$U$209,4,FALSE)</f>
        <v>1971.03</v>
      </c>
      <c r="G104" s="236" t="str">
        <f>VLOOKUP($C104,'Country Results 2016 Ed (2012)'!$A$23:$U$209,5,FALSE)</f>
        <v>Other Europe</v>
      </c>
      <c r="H104" s="235" t="str">
        <f>VLOOKUP($C104,'Country Results 2016 Ed (2012)'!$A$23:$U$209,6,FALSE)</f>
        <v>LM</v>
      </c>
      <c r="I104" s="241">
        <f>VLOOKUP($C104,'Country Results 2016 Ed (2012)'!$A$23:$U$209,14,FALSE)</f>
        <v>1.78</v>
      </c>
      <c r="J104" s="242">
        <f>VLOOKUP($C104,'Country Results 2016 Ed (2012)'!$A$23:$U$209,20,FALSE)</f>
        <v>0.8</v>
      </c>
      <c r="K104" s="239">
        <f>VLOOKUP($C104,'Country Results 2016 Ed (2012)'!$A$23:$U$209,21,FALSE)</f>
        <v>-0.98</v>
      </c>
      <c r="L104" s="226"/>
      <c r="M104" s="227"/>
    </row>
    <row r="105" spans="1:13" ht="228.75" customHeight="1">
      <c r="A105" s="225">
        <v>103</v>
      </c>
      <c r="C105" s="234" t="s">
        <v>86</v>
      </c>
      <c r="D105" s="235" t="str">
        <f>VLOOKUP(C105,'Country Results 2016 Ed (2012)'!$A$23:$B$209,2,FALSE)</f>
        <v>3B</v>
      </c>
      <c r="E105" s="243">
        <f>VLOOKUP($C105,'Country Results 2016 Ed (2012)'!$A$23:$U$209,3,FALSE)</f>
        <v>0.71392599999999995</v>
      </c>
      <c r="F105" s="240">
        <f>VLOOKUP($C105,'Country Results 2016 Ed (2012)'!$A$23:$U$209,4,FALSE)</f>
        <v>3736.07</v>
      </c>
      <c r="G105" s="236" t="str">
        <f>VLOOKUP($C105,'Country Results 2016 Ed (2012)'!$A$23:$U$209,5,FALSE)</f>
        <v>Asia-Pacific</v>
      </c>
      <c r="H105" s="235" t="str">
        <f>VLOOKUP($C105,'Country Results 2016 Ed (2012)'!$A$23:$U$209,6,FALSE)</f>
        <v>LM</v>
      </c>
      <c r="I105" s="241">
        <f>VLOOKUP($C105,'Country Results 2016 Ed (2012)'!$A$23:$U$209,14,FALSE)</f>
        <v>6.08</v>
      </c>
      <c r="J105" s="242">
        <f>VLOOKUP($C105,'Country Results 2016 Ed (2012)'!$A$23:$U$209,20,FALSE)</f>
        <v>15.66</v>
      </c>
      <c r="K105" s="239">
        <f>VLOOKUP($C105,'Country Results 2016 Ed (2012)'!$A$23:$U$209,21,FALSE)</f>
        <v>9.58</v>
      </c>
      <c r="L105" s="226"/>
      <c r="M105" s="227"/>
    </row>
    <row r="106" spans="1:13" ht="228.75" customHeight="1">
      <c r="A106" s="225">
        <v>104</v>
      </c>
      <c r="C106" s="234" t="s">
        <v>244</v>
      </c>
      <c r="D106" s="235">
        <f>VLOOKUP(C106,'Country Results 2016 Ed (2012)'!$A$23:$B$209,2,FALSE)</f>
        <v>5</v>
      </c>
      <c r="E106" s="243">
        <f>VLOOKUP($C106,'Country Results 2016 Ed (2012)'!$A$23:$U$209,3,FALSE)</f>
        <v>0.79803199999999996</v>
      </c>
      <c r="F106" s="240">
        <f>VLOOKUP($C106,'Country Results 2016 Ed (2012)'!$A$23:$U$209,4,FALSE)</f>
        <v>7251.6</v>
      </c>
      <c r="G106" s="236" t="str">
        <f>VLOOKUP($C106,'Country Results 2016 Ed (2012)'!$A$23:$U$209,5,FALSE)</f>
        <v>Other Europe</v>
      </c>
      <c r="H106" s="235" t="str">
        <f>VLOOKUP($C106,'Country Results 2016 Ed (2012)'!$A$23:$U$209,6,FALSE)</f>
        <v>UM</v>
      </c>
      <c r="I106" s="241">
        <f>VLOOKUP($C106,'Country Results 2016 Ed (2012)'!$A$23:$U$209,14,FALSE)</f>
        <v>3.78</v>
      </c>
      <c r="J106" s="242">
        <f>VLOOKUP($C106,'Country Results 2016 Ed (2012)'!$A$23:$U$209,20,FALSE)</f>
        <v>3.24</v>
      </c>
      <c r="K106" s="239">
        <f>VLOOKUP($C106,'Country Results 2016 Ed (2012)'!$A$23:$U$209,21,FALSE)</f>
        <v>-0.54</v>
      </c>
      <c r="L106" s="226"/>
      <c r="M106" s="227"/>
    </row>
    <row r="107" spans="1:13" ht="228.75" customHeight="1">
      <c r="A107" s="225">
        <v>105</v>
      </c>
      <c r="C107" s="234" t="s">
        <v>134</v>
      </c>
      <c r="D107" s="235">
        <f>VLOOKUP(C107,'Country Results 2016 Ed (2012)'!$A$23:$B$209,2,FALSE)</f>
        <v>5</v>
      </c>
      <c r="E107" s="243">
        <f>VLOOKUP($C107,'Country Results 2016 Ed (2012)'!$A$23:$U$209,3,FALSE)</f>
        <v>0.62342699999999995</v>
      </c>
      <c r="F107" s="240">
        <f>VLOOKUP($C107,'Country Results 2016 Ed (2012)'!$A$23:$U$209,4,FALSE)</f>
        <v>3149.43</v>
      </c>
      <c r="G107" s="236" t="str">
        <f>VLOOKUP($C107,'Country Results 2016 Ed (2012)'!$A$23:$U$209,5,FALSE)</f>
        <v>Africa</v>
      </c>
      <c r="H107" s="235" t="str">
        <f>VLOOKUP($C107,'Country Results 2016 Ed (2012)'!$A$23:$U$209,6,FALSE)</f>
        <v>LM</v>
      </c>
      <c r="I107" s="241">
        <f>VLOOKUP($C107,'Country Results 2016 Ed (2012)'!$A$23:$U$209,14,FALSE)</f>
        <v>1.68</v>
      </c>
      <c r="J107" s="242">
        <f>VLOOKUP($C107,'Country Results 2016 Ed (2012)'!$A$23:$U$209,20,FALSE)</f>
        <v>0.71</v>
      </c>
      <c r="K107" s="239">
        <f>VLOOKUP($C107,'Country Results 2016 Ed (2012)'!$A$23:$U$209,21,FALSE)</f>
        <v>-0.96</v>
      </c>
      <c r="L107" s="226"/>
      <c r="M107" s="227"/>
    </row>
    <row r="108" spans="1:13" ht="228.75" customHeight="1">
      <c r="A108" s="225">
        <v>106</v>
      </c>
      <c r="C108" s="234" t="s">
        <v>133</v>
      </c>
      <c r="D108" s="235">
        <f>VLOOKUP(C108,'Country Results 2016 Ed (2012)'!$A$23:$B$209,2,FALSE)</f>
        <v>5</v>
      </c>
      <c r="E108" s="243">
        <f>VLOOKUP($C108,'Country Results 2016 Ed (2012)'!$A$23:$U$209,3,FALSE)</f>
        <v>0.40798200000000001</v>
      </c>
      <c r="F108" s="240">
        <f>VLOOKUP($C108,'Country Results 2016 Ed (2012)'!$A$23:$U$209,4,FALSE)</f>
        <v>538.822</v>
      </c>
      <c r="G108" s="236" t="str">
        <f>VLOOKUP($C108,'Country Results 2016 Ed (2012)'!$A$23:$U$209,5,FALSE)</f>
        <v>Africa</v>
      </c>
      <c r="H108" s="235" t="str">
        <f>VLOOKUP($C108,'Country Results 2016 Ed (2012)'!$A$23:$U$209,6,FALSE)</f>
        <v>LI</v>
      </c>
      <c r="I108" s="241">
        <f>VLOOKUP($C108,'Country Results 2016 Ed (2012)'!$A$23:$U$209,14,FALSE)</f>
        <v>0.87</v>
      </c>
      <c r="J108" s="242">
        <f>VLOOKUP($C108,'Country Results 2016 Ed (2012)'!$A$23:$U$209,20,FALSE)</f>
        <v>2.06</v>
      </c>
      <c r="K108" s="239">
        <f>VLOOKUP($C108,'Country Results 2016 Ed (2012)'!$A$23:$U$209,21,FALSE)</f>
        <v>1.19</v>
      </c>
      <c r="L108" s="226"/>
      <c r="M108" s="227"/>
    </row>
    <row r="109" spans="1:13" ht="228.75" customHeight="1">
      <c r="A109" s="225">
        <v>107</v>
      </c>
      <c r="C109" s="234" t="s">
        <v>85</v>
      </c>
      <c r="D109" s="235">
        <f>VLOOKUP(C109,'Country Results 2016 Ed (2012)'!$A$23:$B$209,2,FALSE)</f>
        <v>6</v>
      </c>
      <c r="E109" s="243">
        <f>VLOOKUP($C109,'Country Results 2016 Ed (2012)'!$A$23:$U$209,3,FALSE)</f>
        <v>0.52752299999999996</v>
      </c>
      <c r="F109" s="240">
        <f>VLOOKUP($C109,'Country Results 2016 Ed (2012)'!$A$23:$U$209,4,FALSE)</f>
        <v>1117.58</v>
      </c>
      <c r="G109" s="236" t="str">
        <f>VLOOKUP($C109,'Country Results 2016 Ed (2012)'!$A$23:$U$209,5,FALSE)</f>
        <v>Asia-Pacific</v>
      </c>
      <c r="H109" s="235" t="str">
        <f>VLOOKUP($C109,'Country Results 2016 Ed (2012)'!$A$23:$U$209,6,FALSE)</f>
        <v>LI</v>
      </c>
      <c r="I109" s="241">
        <f>VLOOKUP($C109,'Country Results 2016 Ed (2012)'!$A$23:$U$209,14,FALSE)</f>
        <v>1.43</v>
      </c>
      <c r="J109" s="242">
        <f>VLOOKUP($C109,'Country Results 2016 Ed (2012)'!$A$23:$U$209,20,FALSE)</f>
        <v>1.84</v>
      </c>
      <c r="K109" s="239">
        <f>VLOOKUP($C109,'Country Results 2016 Ed (2012)'!$A$23:$U$209,21,FALSE)</f>
        <v>0.41</v>
      </c>
      <c r="L109" s="226"/>
      <c r="M109" s="227"/>
    </row>
    <row r="110" spans="1:13" ht="228.75" customHeight="1">
      <c r="A110" s="225">
        <v>108</v>
      </c>
      <c r="C110" s="234" t="s">
        <v>84</v>
      </c>
      <c r="D110" s="235">
        <f>VLOOKUP(C110,'Country Results 2016 Ed (2012)'!$A$23:$B$209,2,FALSE)</f>
        <v>6</v>
      </c>
      <c r="E110" s="243">
        <f>VLOOKUP($C110,'Country Results 2016 Ed (2012)'!$A$23:$U$209,3,FALSE)</f>
        <v>0.53996299999999997</v>
      </c>
      <c r="F110" s="240">
        <f>VLOOKUP($C110,'Country Results 2016 Ed (2012)'!$A$23:$U$209,4,FALSE)</f>
        <v>700.06899999999996</v>
      </c>
      <c r="G110" s="236" t="str">
        <f>VLOOKUP($C110,'Country Results 2016 Ed (2012)'!$A$23:$U$209,5,FALSE)</f>
        <v>Asia-Pacific</v>
      </c>
      <c r="H110" s="235" t="str">
        <f>VLOOKUP($C110,'Country Results 2016 Ed (2012)'!$A$23:$U$209,6,FALSE)</f>
        <v>LI</v>
      </c>
      <c r="I110" s="241">
        <f>VLOOKUP($C110,'Country Results 2016 Ed (2012)'!$A$23:$U$209,14,FALSE)</f>
        <v>0.98</v>
      </c>
      <c r="J110" s="242">
        <f>VLOOKUP($C110,'Country Results 2016 Ed (2012)'!$A$23:$U$209,20,FALSE)</f>
        <v>0.59</v>
      </c>
      <c r="K110" s="239">
        <f>VLOOKUP($C110,'Country Results 2016 Ed (2012)'!$A$23:$U$209,21,FALSE)</f>
        <v>-0.38</v>
      </c>
      <c r="L110" s="226"/>
      <c r="M110" s="227"/>
    </row>
    <row r="111" spans="1:13" ht="228.75" customHeight="1">
      <c r="A111" s="225">
        <v>109</v>
      </c>
      <c r="C111" s="234" t="s">
        <v>36</v>
      </c>
      <c r="D111" s="235">
        <f>VLOOKUP(C111,'Country Results 2016 Ed (2012)'!$A$23:$B$209,2,FALSE)</f>
        <v>6</v>
      </c>
      <c r="E111" s="243">
        <f>VLOOKUP($C111,'Country Results 2016 Ed (2012)'!$A$23:$U$209,3,FALSE)</f>
        <v>0.92045399999999999</v>
      </c>
      <c r="F111" s="240">
        <f>VLOOKUP($C111,'Country Results 2016 Ed (2012)'!$A$23:$U$209,4,FALSE)</f>
        <v>53589.9</v>
      </c>
      <c r="G111" s="236" t="str">
        <f>VLOOKUP($C111,'Country Results 2016 Ed (2012)'!$A$23:$U$209,5,FALSE)</f>
        <v>EU-27</v>
      </c>
      <c r="H111" s="235" t="str">
        <f>VLOOKUP($C111,'Country Results 2016 Ed (2012)'!$A$23:$U$209,6,FALSE)</f>
        <v>HI</v>
      </c>
      <c r="I111" s="241">
        <f>VLOOKUP($C111,'Country Results 2016 Ed (2012)'!$A$23:$U$209,14,FALSE)</f>
        <v>5.28</v>
      </c>
      <c r="J111" s="242">
        <f>VLOOKUP($C111,'Country Results 2016 Ed (2012)'!$A$23:$U$209,20,FALSE)</f>
        <v>1.17</v>
      </c>
      <c r="K111" s="239">
        <f>VLOOKUP($C111,'Country Results 2016 Ed (2012)'!$A$23:$U$209,21,FALSE)</f>
        <v>-4.1100000000000003</v>
      </c>
      <c r="L111" s="226"/>
      <c r="M111" s="227"/>
    </row>
    <row r="112" spans="1:13" ht="228.75" customHeight="1">
      <c r="A112" s="225">
        <v>110</v>
      </c>
      <c r="C112" s="234" t="s">
        <v>190</v>
      </c>
      <c r="D112" s="235" t="str">
        <f>VLOOKUP(C112,'Country Results 2016 Ed (2012)'!$A$23:$B$209,2,FALSE)</f>
        <v>3B</v>
      </c>
      <c r="E112" s="243">
        <f>VLOOKUP($C112,'Country Results 2016 Ed (2012)'!$A$23:$U$209,3,FALSE)</f>
        <v>0.90947900000000004</v>
      </c>
      <c r="F112" s="240">
        <f>VLOOKUP($C112,'Country Results 2016 Ed (2012)'!$A$23:$U$209,4,FALSE)</f>
        <v>37488.300000000003</v>
      </c>
      <c r="G112" s="236" t="str">
        <f>VLOOKUP($C112,'Country Results 2016 Ed (2012)'!$A$23:$U$209,5,FALSE)</f>
        <v>Asia-Pacific</v>
      </c>
      <c r="H112" s="235" t="str">
        <f>VLOOKUP($C112,'Country Results 2016 Ed (2012)'!$A$23:$U$209,6,FALSE)</f>
        <v>HI</v>
      </c>
      <c r="I112" s="241">
        <f>VLOOKUP($C112,'Country Results 2016 Ed (2012)'!$A$23:$U$209,14,FALSE)</f>
        <v>5.6</v>
      </c>
      <c r="J112" s="242">
        <f>VLOOKUP($C112,'Country Results 2016 Ed (2012)'!$A$23:$U$209,20,FALSE)</f>
        <v>10.14</v>
      </c>
      <c r="K112" s="239">
        <f>VLOOKUP($C112,'Country Results 2016 Ed (2012)'!$A$23:$U$209,21,FALSE)</f>
        <v>4.54</v>
      </c>
      <c r="L112" s="226"/>
      <c r="M112" s="227"/>
    </row>
    <row r="113" spans="1:13" ht="228.75" customHeight="1">
      <c r="A113" s="225">
        <v>111</v>
      </c>
      <c r="C113" s="234" t="s">
        <v>58</v>
      </c>
      <c r="D113" s="235">
        <f>VLOOKUP(C113,'Country Results 2016 Ed (2012)'!$A$23:$B$209,2,FALSE)</f>
        <v>5</v>
      </c>
      <c r="E113" s="243">
        <f>VLOOKUP($C113,'Country Results 2016 Ed (2012)'!$A$23:$U$209,3,FALSE)</f>
        <v>0.62545700000000004</v>
      </c>
      <c r="F113" s="240">
        <f>VLOOKUP($C113,'Country Results 2016 Ed (2012)'!$A$23:$U$209,4,FALSE)</f>
        <v>1626.85</v>
      </c>
      <c r="G113" s="236" t="str">
        <f>VLOOKUP($C113,'Country Results 2016 Ed (2012)'!$A$23:$U$209,5,FALSE)</f>
        <v>Latin America</v>
      </c>
      <c r="H113" s="235" t="str">
        <f>VLOOKUP($C113,'Country Results 2016 Ed (2012)'!$A$23:$U$209,6,FALSE)</f>
        <v>LM</v>
      </c>
      <c r="I113" s="241">
        <f>VLOOKUP($C113,'Country Results 2016 Ed (2012)'!$A$23:$U$209,14,FALSE)</f>
        <v>1.39</v>
      </c>
      <c r="J113" s="242">
        <f>VLOOKUP($C113,'Country Results 2016 Ed (2012)'!$A$23:$U$209,20,FALSE)</f>
        <v>2.25</v>
      </c>
      <c r="K113" s="239">
        <f>VLOOKUP($C113,'Country Results 2016 Ed (2012)'!$A$23:$U$209,21,FALSE)</f>
        <v>0.87</v>
      </c>
      <c r="L113" s="226"/>
      <c r="M113" s="227"/>
    </row>
    <row r="114" spans="1:13" ht="228.75" customHeight="1">
      <c r="A114" s="225">
        <v>112</v>
      </c>
      <c r="C114" s="234" t="s">
        <v>189</v>
      </c>
      <c r="D114" s="235">
        <f>VLOOKUP(C114,'Country Results 2016 Ed (2012)'!$A$23:$B$209,2,FALSE)</f>
        <v>5</v>
      </c>
      <c r="E114" s="243">
        <f>VLOOKUP($C114,'Country Results 2016 Ed (2012)'!$A$23:$U$209,3,FALSE)</f>
        <v>0.34229300000000001</v>
      </c>
      <c r="F114" s="240">
        <f>VLOOKUP($C114,'Country Results 2016 Ed (2012)'!$A$23:$U$209,4,FALSE)</f>
        <v>410.91399999999999</v>
      </c>
      <c r="G114" s="236" t="str">
        <f>VLOOKUP($C114,'Country Results 2016 Ed (2012)'!$A$23:$U$209,5,FALSE)</f>
        <v>Africa</v>
      </c>
      <c r="H114" s="235" t="str">
        <f>VLOOKUP($C114,'Country Results 2016 Ed (2012)'!$A$23:$U$209,6,FALSE)</f>
        <v>LI</v>
      </c>
      <c r="I114" s="241">
        <f>VLOOKUP($C114,'Country Results 2016 Ed (2012)'!$A$23:$U$209,14,FALSE)</f>
        <v>1.56</v>
      </c>
      <c r="J114" s="242">
        <f>VLOOKUP($C114,'Country Results 2016 Ed (2012)'!$A$23:$U$209,20,FALSE)</f>
        <v>1.24</v>
      </c>
      <c r="K114" s="239">
        <f>VLOOKUP($C114,'Country Results 2016 Ed (2012)'!$A$23:$U$209,21,FALSE)</f>
        <v>-0.32</v>
      </c>
      <c r="L114" s="226"/>
      <c r="M114" s="227"/>
    </row>
    <row r="115" spans="1:13" ht="228.75" customHeight="1">
      <c r="A115" s="225">
        <v>113</v>
      </c>
      <c r="C115" s="234" t="s">
        <v>131</v>
      </c>
      <c r="D115" s="235">
        <f>VLOOKUP(C115,'Country Results 2016 Ed (2012)'!$A$23:$B$209,2,FALSE)</f>
        <v>5</v>
      </c>
      <c r="E115" s="243">
        <f>VLOOKUP($C115,'Country Results 2016 Ed (2012)'!$A$23:$U$209,3,FALSE)</f>
        <v>0.50469900000000001</v>
      </c>
      <c r="F115" s="240">
        <f>VLOOKUP($C115,'Country Results 2016 Ed (2012)'!$A$23:$U$209,4,FALSE)</f>
        <v>2612.12</v>
      </c>
      <c r="G115" s="236" t="str">
        <f>VLOOKUP($C115,'Country Results 2016 Ed (2012)'!$A$23:$U$209,5,FALSE)</f>
        <v>Africa</v>
      </c>
      <c r="H115" s="235" t="str">
        <f>VLOOKUP($C115,'Country Results 2016 Ed (2012)'!$A$23:$U$209,6,FALSE)</f>
        <v>LM</v>
      </c>
      <c r="I115" s="241">
        <f>VLOOKUP($C115,'Country Results 2016 Ed (2012)'!$A$23:$U$209,14,FALSE)</f>
        <v>1.1599999999999999</v>
      </c>
      <c r="J115" s="242">
        <f>VLOOKUP($C115,'Country Results 2016 Ed (2012)'!$A$23:$U$209,20,FALSE)</f>
        <v>0.7</v>
      </c>
      <c r="K115" s="239">
        <f>VLOOKUP($C115,'Country Results 2016 Ed (2012)'!$A$23:$U$209,21,FALSE)</f>
        <v>-0.47</v>
      </c>
      <c r="L115" s="226"/>
      <c r="M115" s="227"/>
    </row>
    <row r="116" spans="1:13" ht="228.75" customHeight="1">
      <c r="A116" s="225">
        <v>114</v>
      </c>
      <c r="C116" s="234" t="s">
        <v>20</v>
      </c>
      <c r="D116" s="235">
        <f>VLOOKUP(C116,'Country Results 2016 Ed (2012)'!$A$23:$B$209,2,FALSE)</f>
        <v>4</v>
      </c>
      <c r="E116" s="243">
        <f>VLOOKUP($C116,'Country Results 2016 Ed (2012)'!$A$23:$U$209,3,FALSE)</f>
        <v>0.94229300000000005</v>
      </c>
      <c r="F116" s="240">
        <f>VLOOKUP($C116,'Country Results 2016 Ed (2012)'!$A$23:$U$209,4,FALSE)</f>
        <v>100172</v>
      </c>
      <c r="G116" s="236" t="str">
        <f>VLOOKUP($C116,'Country Results 2016 Ed (2012)'!$A$23:$U$209,5,FALSE)</f>
        <v>Other Europe</v>
      </c>
      <c r="H116" s="235" t="str">
        <f>VLOOKUP($C116,'Country Results 2016 Ed (2012)'!$A$23:$U$209,6,FALSE)</f>
        <v>HI</v>
      </c>
      <c r="I116" s="241">
        <f>VLOOKUP($C116,'Country Results 2016 Ed (2012)'!$A$23:$U$209,14,FALSE)</f>
        <v>4.9800000000000004</v>
      </c>
      <c r="J116" s="242">
        <f>VLOOKUP($C116,'Country Results 2016 Ed (2012)'!$A$23:$U$209,20,FALSE)</f>
        <v>8.18</v>
      </c>
      <c r="K116" s="239">
        <f>VLOOKUP($C116,'Country Results 2016 Ed (2012)'!$A$23:$U$209,21,FALSE)</f>
        <v>3.19</v>
      </c>
      <c r="L116" s="226"/>
      <c r="M116" s="227"/>
    </row>
    <row r="117" spans="1:13" ht="228.75" customHeight="1">
      <c r="A117" s="225">
        <v>115</v>
      </c>
      <c r="C117" s="234" t="s">
        <v>246</v>
      </c>
      <c r="D117" s="235" t="str">
        <f>VLOOKUP(C117,'Country Results 2016 Ed (2012)'!$A$23:$B$209,2,FALSE)</f>
        <v>3B</v>
      </c>
      <c r="E117" s="243">
        <f>VLOOKUP($C117,'Country Results 2016 Ed (2012)'!$A$23:$U$209,3,FALSE)</f>
        <v>0.79304799999999998</v>
      </c>
      <c r="F117" s="240">
        <f>VLOOKUP($C117,'Country Results 2016 Ed (2012)'!$A$23:$U$209,4,FALSE)</f>
        <v>22622.799999999999</v>
      </c>
      <c r="G117" s="236" t="str">
        <f>VLOOKUP($C117,'Country Results 2016 Ed (2012)'!$A$23:$U$209,5,FALSE)</f>
        <v>Middle East/Central Asia</v>
      </c>
      <c r="H117" s="235" t="str">
        <f>VLOOKUP($C117,'Country Results 2016 Ed (2012)'!$A$23:$U$209,6,FALSE)</f>
        <v>HI</v>
      </c>
      <c r="I117" s="241">
        <f>VLOOKUP($C117,'Country Results 2016 Ed (2012)'!$A$23:$U$209,14,FALSE)</f>
        <v>7.52</v>
      </c>
      <c r="J117" s="242">
        <f>VLOOKUP($C117,'Country Results 2016 Ed (2012)'!$A$23:$U$209,20,FALSE)</f>
        <v>1.92</v>
      </c>
      <c r="K117" s="239">
        <f>VLOOKUP($C117,'Country Results 2016 Ed (2012)'!$A$23:$U$209,21,FALSE)</f>
        <v>-5.6</v>
      </c>
      <c r="L117" s="226"/>
      <c r="M117" s="227"/>
    </row>
    <row r="118" spans="1:13" ht="228.75" customHeight="1">
      <c r="A118" s="225">
        <v>116</v>
      </c>
      <c r="C118" s="234" t="s">
        <v>83</v>
      </c>
      <c r="D118" s="235">
        <f>VLOOKUP(C118,'Country Results 2016 Ed (2012)'!$A$23:$B$209,2,FALSE)</f>
        <v>6</v>
      </c>
      <c r="E118" s="243">
        <f>VLOOKUP($C118,'Country Results 2016 Ed (2012)'!$A$23:$U$209,3,FALSE)</f>
        <v>0.53206500000000001</v>
      </c>
      <c r="F118" s="240">
        <f>VLOOKUP($C118,'Country Results 2016 Ed (2012)'!$A$23:$U$209,4,FALSE)</f>
        <v>1218.5999999999999</v>
      </c>
      <c r="G118" s="236" t="str">
        <f>VLOOKUP($C118,'Country Results 2016 Ed (2012)'!$A$23:$U$209,5,FALSE)</f>
        <v>Asia-Pacific</v>
      </c>
      <c r="H118" s="235" t="str">
        <f>VLOOKUP($C118,'Country Results 2016 Ed (2012)'!$A$23:$U$209,6,FALSE)</f>
        <v>LM</v>
      </c>
      <c r="I118" s="241">
        <f>VLOOKUP($C118,'Country Results 2016 Ed (2012)'!$A$23:$U$209,14,FALSE)</f>
        <v>0.79</v>
      </c>
      <c r="J118" s="242">
        <f>VLOOKUP($C118,'Country Results 2016 Ed (2012)'!$A$23:$U$209,20,FALSE)</f>
        <v>0.35</v>
      </c>
      <c r="K118" s="239">
        <f>VLOOKUP($C118,'Country Results 2016 Ed (2012)'!$A$23:$U$209,21,FALSE)</f>
        <v>-0.44</v>
      </c>
      <c r="L118" s="226"/>
      <c r="M118" s="227"/>
    </row>
    <row r="119" spans="1:13" ht="228.75" customHeight="1">
      <c r="A119" s="225">
        <v>117</v>
      </c>
      <c r="C119" s="234" t="s">
        <v>57</v>
      </c>
      <c r="D119" s="235" t="str">
        <f>VLOOKUP(C119,'Country Results 2016 Ed (2012)'!$A$23:$B$209,2,FALSE)</f>
        <v>3B</v>
      </c>
      <c r="E119" s="243">
        <f>VLOOKUP($C119,'Country Results 2016 Ed (2012)'!$A$23:$U$209,3,FALSE)</f>
        <v>0.77244999999999997</v>
      </c>
      <c r="F119" s="240">
        <f>VLOOKUP($C119,'Country Results 2016 Ed (2012)'!$A$23:$U$209,4,FALSE)</f>
        <v>8410.77</v>
      </c>
      <c r="G119" s="236" t="str">
        <f>VLOOKUP($C119,'Country Results 2016 Ed (2012)'!$A$23:$U$209,5,FALSE)</f>
        <v>Latin America</v>
      </c>
      <c r="H119" s="235" t="str">
        <f>VLOOKUP($C119,'Country Results 2016 Ed (2012)'!$A$23:$U$209,6,FALSE)</f>
        <v>UM</v>
      </c>
      <c r="I119" s="241">
        <f>VLOOKUP($C119,'Country Results 2016 Ed (2012)'!$A$23:$U$209,14,FALSE)</f>
        <v>2.79</v>
      </c>
      <c r="J119" s="242">
        <f>VLOOKUP($C119,'Country Results 2016 Ed (2012)'!$A$23:$U$209,20,FALSE)</f>
        <v>2.94</v>
      </c>
      <c r="K119" s="239">
        <f>VLOOKUP($C119,'Country Results 2016 Ed (2012)'!$A$23:$U$209,21,FALSE)</f>
        <v>0.15</v>
      </c>
      <c r="L119" s="226"/>
      <c r="M119" s="227"/>
    </row>
    <row r="120" spans="1:13" ht="228.75" customHeight="1">
      <c r="A120" s="225">
        <v>118</v>
      </c>
      <c r="C120" s="234" t="s">
        <v>82</v>
      </c>
      <c r="D120" s="235" t="str">
        <f>VLOOKUP(C120,'Country Results 2016 Ed (2012)'!$A$23:$B$209,2,FALSE)</f>
        <v>3B</v>
      </c>
      <c r="E120" s="243">
        <f>VLOOKUP($C120,'Country Results 2016 Ed (2012)'!$A$23:$U$209,3,FALSE)</f>
        <v>0.50065800000000005</v>
      </c>
      <c r="F120" s="240">
        <f>VLOOKUP($C120,'Country Results 2016 Ed (2012)'!$A$23:$U$209,4,FALSE)</f>
        <v>1871.21</v>
      </c>
      <c r="G120" s="236" t="str">
        <f>VLOOKUP($C120,'Country Results 2016 Ed (2012)'!$A$23:$U$209,5,FALSE)</f>
        <v>Asia-Pacific</v>
      </c>
      <c r="H120" s="235" t="str">
        <f>VLOOKUP($C120,'Country Results 2016 Ed (2012)'!$A$23:$U$209,6,FALSE)</f>
        <v>LM</v>
      </c>
      <c r="I120" s="241">
        <f>VLOOKUP($C120,'Country Results 2016 Ed (2012)'!$A$23:$U$209,14,FALSE)</f>
        <v>1.91</v>
      </c>
      <c r="J120" s="242">
        <f>VLOOKUP($C120,'Country Results 2016 Ed (2012)'!$A$23:$U$209,20,FALSE)</f>
        <v>3.92</v>
      </c>
      <c r="K120" s="239">
        <f>VLOOKUP($C120,'Country Results 2016 Ed (2012)'!$A$23:$U$209,21,FALSE)</f>
        <v>2.0099999999999998</v>
      </c>
      <c r="L120" s="226"/>
      <c r="M120" s="227"/>
    </row>
    <row r="121" spans="1:13" ht="228.75" customHeight="1">
      <c r="A121" s="225">
        <v>119</v>
      </c>
      <c r="C121" s="234" t="s">
        <v>70</v>
      </c>
      <c r="D121" s="235" t="str">
        <f>VLOOKUP(C121,'Country Results 2016 Ed (2012)'!$A$23:$B$209,2,FALSE)</f>
        <v>3B</v>
      </c>
      <c r="E121" s="243">
        <f>VLOOKUP($C121,'Country Results 2016 Ed (2012)'!$A$23:$U$209,3,FALSE)</f>
        <v>0.66933299999999996</v>
      </c>
      <c r="F121" s="240">
        <f>VLOOKUP($C121,'Country Results 2016 Ed (2012)'!$A$23:$U$209,4,FALSE)</f>
        <v>3557.31</v>
      </c>
      <c r="G121" s="236" t="str">
        <f>VLOOKUP($C121,'Country Results 2016 Ed (2012)'!$A$23:$U$209,5,FALSE)</f>
        <v>Latin America</v>
      </c>
      <c r="H121" s="235" t="str">
        <f>VLOOKUP($C121,'Country Results 2016 Ed (2012)'!$A$23:$U$209,6,FALSE)</f>
        <v>LM</v>
      </c>
      <c r="I121" s="241">
        <f>VLOOKUP($C121,'Country Results 2016 Ed (2012)'!$A$23:$U$209,14,FALSE)</f>
        <v>4.16</v>
      </c>
      <c r="J121" s="242">
        <f>VLOOKUP($C121,'Country Results 2016 Ed (2012)'!$A$23:$U$209,20,FALSE)</f>
        <v>10.52</v>
      </c>
      <c r="K121" s="239">
        <f>VLOOKUP($C121,'Country Results 2016 Ed (2012)'!$A$23:$U$209,21,FALSE)</f>
        <v>6.36</v>
      </c>
      <c r="L121" s="226"/>
      <c r="M121" s="227"/>
    </row>
    <row r="122" spans="1:13" ht="228.75" customHeight="1">
      <c r="A122" s="225">
        <v>120</v>
      </c>
      <c r="C122" s="234" t="s">
        <v>69</v>
      </c>
      <c r="D122" s="235">
        <f>VLOOKUP(C122,'Country Results 2016 Ed (2012)'!$A$23:$B$209,2,FALSE)</f>
        <v>6</v>
      </c>
      <c r="E122" s="243">
        <f>VLOOKUP($C122,'Country Results 2016 Ed (2012)'!$A$23:$U$209,3,FALSE)</f>
        <v>0.72805200000000003</v>
      </c>
      <c r="F122" s="240">
        <f>VLOOKUP($C122,'Country Results 2016 Ed (2012)'!$A$23:$U$209,4,FALSE)</f>
        <v>5684.73</v>
      </c>
      <c r="G122" s="236" t="str">
        <f>VLOOKUP($C122,'Country Results 2016 Ed (2012)'!$A$23:$U$209,5,FALSE)</f>
        <v>Latin America</v>
      </c>
      <c r="H122" s="235" t="str">
        <f>VLOOKUP($C122,'Country Results 2016 Ed (2012)'!$A$23:$U$209,6,FALSE)</f>
        <v>UM</v>
      </c>
      <c r="I122" s="241">
        <f>VLOOKUP($C122,'Country Results 2016 Ed (2012)'!$A$23:$U$209,14,FALSE)</f>
        <v>2.2799999999999998</v>
      </c>
      <c r="J122" s="242">
        <f>VLOOKUP($C122,'Country Results 2016 Ed (2012)'!$A$23:$U$209,20,FALSE)</f>
        <v>3.97</v>
      </c>
      <c r="K122" s="239">
        <f>VLOOKUP($C122,'Country Results 2016 Ed (2012)'!$A$23:$U$209,21,FALSE)</f>
        <v>1.69</v>
      </c>
      <c r="L122" s="226"/>
      <c r="M122" s="227"/>
    </row>
    <row r="123" spans="1:13" ht="228.75" customHeight="1">
      <c r="A123" s="225">
        <v>121</v>
      </c>
      <c r="C123" s="234" t="s">
        <v>81</v>
      </c>
      <c r="D123" s="235">
        <f>VLOOKUP(C123,'Country Results 2016 Ed (2012)'!$A$23:$B$209,2,FALSE)</f>
        <v>5</v>
      </c>
      <c r="E123" s="243">
        <f>VLOOKUP($C123,'Country Results 2016 Ed (2012)'!$A$23:$U$209,3,FALSE)</f>
        <v>0.65746300000000002</v>
      </c>
      <c r="F123" s="240">
        <f>VLOOKUP($C123,'Country Results 2016 Ed (2012)'!$A$23:$U$209,4,FALSE)</f>
        <v>2379.44</v>
      </c>
      <c r="G123" s="236" t="str">
        <f>VLOOKUP($C123,'Country Results 2016 Ed (2012)'!$A$23:$U$209,5,FALSE)</f>
        <v>Asia-Pacific</v>
      </c>
      <c r="H123" s="235" t="str">
        <f>VLOOKUP($C123,'Country Results 2016 Ed (2012)'!$A$23:$U$209,6,FALSE)</f>
        <v>LM</v>
      </c>
      <c r="I123" s="241">
        <f>VLOOKUP($C123,'Country Results 2016 Ed (2012)'!$A$23:$U$209,14,FALSE)</f>
        <v>1.1000000000000001</v>
      </c>
      <c r="J123" s="242">
        <f>VLOOKUP($C123,'Country Results 2016 Ed (2012)'!$A$23:$U$209,20,FALSE)</f>
        <v>0.54</v>
      </c>
      <c r="K123" s="239">
        <f>VLOOKUP($C123,'Country Results 2016 Ed (2012)'!$A$23:$U$209,21,FALSE)</f>
        <v>-0.56000000000000005</v>
      </c>
      <c r="L123" s="226"/>
      <c r="M123" s="227"/>
    </row>
    <row r="124" spans="1:13" ht="228.75" customHeight="1">
      <c r="A124" s="225">
        <v>122</v>
      </c>
      <c r="C124" s="234" t="s">
        <v>35</v>
      </c>
      <c r="D124" s="235">
        <f>VLOOKUP(C124,'Country Results 2016 Ed (2012)'!$A$23:$B$209,2,FALSE)</f>
        <v>6</v>
      </c>
      <c r="E124" s="243">
        <f>VLOOKUP($C124,'Country Results 2016 Ed (2012)'!$A$23:$U$209,3,FALSE)</f>
        <v>0.83754499999999998</v>
      </c>
      <c r="F124" s="240">
        <f>VLOOKUP($C124,'Country Results 2016 Ed (2012)'!$A$23:$U$209,4,FALSE)</f>
        <v>13769.5</v>
      </c>
      <c r="G124" s="236" t="str">
        <f>VLOOKUP($C124,'Country Results 2016 Ed (2012)'!$A$23:$U$209,5,FALSE)</f>
        <v>EU-27</v>
      </c>
      <c r="H124" s="235" t="str">
        <f>VLOOKUP($C124,'Country Results 2016 Ed (2012)'!$A$23:$U$209,6,FALSE)</f>
        <v>HI</v>
      </c>
      <c r="I124" s="241">
        <f>VLOOKUP($C124,'Country Results 2016 Ed (2012)'!$A$23:$U$209,14,FALSE)</f>
        <v>4.4400000000000004</v>
      </c>
      <c r="J124" s="242">
        <f>VLOOKUP($C124,'Country Results 2016 Ed (2012)'!$A$23:$U$209,20,FALSE)</f>
        <v>2.08</v>
      </c>
      <c r="K124" s="239">
        <f>VLOOKUP($C124,'Country Results 2016 Ed (2012)'!$A$23:$U$209,21,FALSE)</f>
        <v>-2.36</v>
      </c>
      <c r="L124" s="226"/>
      <c r="M124" s="227"/>
    </row>
    <row r="125" spans="1:13" ht="228.75" customHeight="1">
      <c r="A125" s="225">
        <v>123</v>
      </c>
      <c r="C125" s="234" t="s">
        <v>34</v>
      </c>
      <c r="D125" s="235">
        <f>VLOOKUP(C125,'Country Results 2016 Ed (2012)'!$A$23:$B$209,2,FALSE)</f>
        <v>5</v>
      </c>
      <c r="E125" s="243">
        <f>VLOOKUP($C125,'Country Results 2016 Ed (2012)'!$A$23:$U$209,3,FALSE)</f>
        <v>0.82651300000000005</v>
      </c>
      <c r="F125" s="240">
        <f>VLOOKUP($C125,'Country Results 2016 Ed (2012)'!$A$23:$U$209,4,FALSE)</f>
        <v>23217.3</v>
      </c>
      <c r="G125" s="236" t="str">
        <f>VLOOKUP($C125,'Country Results 2016 Ed (2012)'!$A$23:$U$209,5,FALSE)</f>
        <v>EU-27</v>
      </c>
      <c r="H125" s="235" t="str">
        <f>VLOOKUP($C125,'Country Results 2016 Ed (2012)'!$A$23:$U$209,6,FALSE)</f>
        <v>HI</v>
      </c>
      <c r="I125" s="241">
        <f>VLOOKUP($C125,'Country Results 2016 Ed (2012)'!$A$23:$U$209,14,FALSE)</f>
        <v>3.88</v>
      </c>
      <c r="J125" s="242">
        <f>VLOOKUP($C125,'Country Results 2016 Ed (2012)'!$A$23:$U$209,20,FALSE)</f>
        <v>1.51</v>
      </c>
      <c r="K125" s="239">
        <f>VLOOKUP($C125,'Country Results 2016 Ed (2012)'!$A$23:$U$209,21,FALSE)</f>
        <v>-2.37</v>
      </c>
      <c r="L125" s="226"/>
      <c r="M125" s="227"/>
    </row>
    <row r="126" spans="1:13" ht="228.75" customHeight="1">
      <c r="A126" s="225">
        <v>124</v>
      </c>
      <c r="C126" s="234" t="s">
        <v>222</v>
      </c>
      <c r="D126" s="235">
        <f>VLOOKUP(C126,'Country Results 2016 Ed (2012)'!$A$23:$B$209,2,FALSE)</f>
        <v>5</v>
      </c>
      <c r="E126" s="243" t="str">
        <f>VLOOKUP($C126,'Country Results 2016 Ed (2012)'!$A$23:$U$209,3,FALSE)</f>
        <v/>
      </c>
      <c r="F126" s="240" t="str">
        <f>VLOOKUP($C126,'Country Results 2016 Ed (2012)'!$A$23:$U$209,4,FALSE)</f>
        <v/>
      </c>
      <c r="G126" s="236" t="str">
        <f>VLOOKUP($C126,'Country Results 2016 Ed (2012)'!$A$23:$U$209,5,FALSE)</f>
        <v>Africa</v>
      </c>
      <c r="H126" s="235">
        <f>VLOOKUP($C126,'Country Results 2016 Ed (2012)'!$A$23:$U$209,6,FALSE)</f>
        <v>0</v>
      </c>
      <c r="I126" s="241">
        <f>VLOOKUP($C126,'Country Results 2016 Ed (2012)'!$A$23:$U$209,14,FALSE)</f>
        <v>3.65</v>
      </c>
      <c r="J126" s="242">
        <f>VLOOKUP($C126,'Country Results 2016 Ed (2012)'!$A$23:$U$209,20,FALSE)</f>
        <v>0.18</v>
      </c>
      <c r="K126" s="239">
        <f>VLOOKUP($C126,'Country Results 2016 Ed (2012)'!$A$23:$U$209,21,FALSE)</f>
        <v>-3.47</v>
      </c>
      <c r="L126" s="226"/>
      <c r="M126" s="227"/>
    </row>
    <row r="127" spans="1:13" ht="228.75" customHeight="1">
      <c r="A127" s="225">
        <v>125</v>
      </c>
      <c r="C127" s="234" t="s">
        <v>33</v>
      </c>
      <c r="D127" s="235">
        <f>VLOOKUP(C127,'Country Results 2016 Ed (2012)'!$A$23:$B$209,2,FALSE)</f>
        <v>5</v>
      </c>
      <c r="E127" s="243">
        <f>VLOOKUP($C127,'Country Results 2016 Ed (2012)'!$A$23:$U$209,3,FALSE)</f>
        <v>0.78784799999999999</v>
      </c>
      <c r="F127" s="240">
        <f>VLOOKUP($C127,'Country Results 2016 Ed (2012)'!$A$23:$U$209,4,FALSE)</f>
        <v>9213.94</v>
      </c>
      <c r="G127" s="236" t="str">
        <f>VLOOKUP($C127,'Country Results 2016 Ed (2012)'!$A$23:$U$209,5,FALSE)</f>
        <v>EU-27</v>
      </c>
      <c r="H127" s="235" t="str">
        <f>VLOOKUP($C127,'Country Results 2016 Ed (2012)'!$A$23:$U$209,6,FALSE)</f>
        <v>UM</v>
      </c>
      <c r="I127" s="241">
        <f>VLOOKUP($C127,'Country Results 2016 Ed (2012)'!$A$23:$U$209,14,FALSE)</f>
        <v>2.71</v>
      </c>
      <c r="J127" s="242">
        <f>VLOOKUP($C127,'Country Results 2016 Ed (2012)'!$A$23:$U$209,20,FALSE)</f>
        <v>2.3199999999999998</v>
      </c>
      <c r="K127" s="239">
        <f>VLOOKUP($C127,'Country Results 2016 Ed (2012)'!$A$23:$U$209,21,FALSE)</f>
        <v>-0.39</v>
      </c>
      <c r="L127" s="226"/>
      <c r="M127" s="227"/>
    </row>
    <row r="128" spans="1:13" ht="228.75" customHeight="1">
      <c r="A128" s="225">
        <v>126</v>
      </c>
      <c r="C128" s="234" t="s">
        <v>19</v>
      </c>
      <c r="D128" s="235">
        <f>VLOOKUP(C128,'Country Results 2016 Ed (2012)'!$A$23:$B$209,2,FALSE)</f>
        <v>6</v>
      </c>
      <c r="E128" s="243">
        <f>VLOOKUP($C128,'Country Results 2016 Ed (2012)'!$A$23:$U$209,3,FALSE)</f>
        <v>0.794929</v>
      </c>
      <c r="F128" s="240">
        <f>VLOOKUP($C128,'Country Results 2016 Ed (2012)'!$A$23:$U$209,4,FALSE)</f>
        <v>13320.2</v>
      </c>
      <c r="G128" s="236" t="str">
        <f>VLOOKUP($C128,'Country Results 2016 Ed (2012)'!$A$23:$U$209,5,FALSE)</f>
        <v>Other Europe</v>
      </c>
      <c r="H128" s="235" t="str">
        <f>VLOOKUP($C128,'Country Results 2016 Ed (2012)'!$A$23:$U$209,6,FALSE)</f>
        <v>UM</v>
      </c>
      <c r="I128" s="241">
        <f>VLOOKUP($C128,'Country Results 2016 Ed (2012)'!$A$23:$U$209,14,FALSE)</f>
        <v>5.69</v>
      </c>
      <c r="J128" s="242">
        <f>VLOOKUP($C128,'Country Results 2016 Ed (2012)'!$A$23:$U$209,20,FALSE)</f>
        <v>6.79</v>
      </c>
      <c r="K128" s="239">
        <f>VLOOKUP($C128,'Country Results 2016 Ed (2012)'!$A$23:$U$209,21,FALSE)</f>
        <v>1.1000000000000001</v>
      </c>
      <c r="L128" s="226"/>
      <c r="M128" s="227"/>
    </row>
    <row r="129" spans="1:13" ht="228.75" customHeight="1">
      <c r="A129" s="225">
        <v>127</v>
      </c>
      <c r="C129" s="234" t="s">
        <v>130</v>
      </c>
      <c r="D129" s="235">
        <f>VLOOKUP(C129,'Country Results 2016 Ed (2012)'!$A$23:$B$209,2,FALSE)</f>
        <v>5</v>
      </c>
      <c r="E129" s="243">
        <f>VLOOKUP($C129,'Country Results 2016 Ed (2012)'!$A$23:$U$209,3,FALSE)</f>
        <v>0.47555999999999998</v>
      </c>
      <c r="F129" s="240">
        <f>VLOOKUP($C129,'Country Results 2016 Ed (2012)'!$A$23:$U$209,4,FALSE)</f>
        <v>628.08399999999995</v>
      </c>
      <c r="G129" s="236" t="str">
        <f>VLOOKUP($C129,'Country Results 2016 Ed (2012)'!$A$23:$U$209,5,FALSE)</f>
        <v>Africa</v>
      </c>
      <c r="H129" s="235" t="str">
        <f>VLOOKUP($C129,'Country Results 2016 Ed (2012)'!$A$23:$U$209,6,FALSE)</f>
        <v>LI</v>
      </c>
      <c r="I129" s="241">
        <f>VLOOKUP($C129,'Country Results 2016 Ed (2012)'!$A$23:$U$209,14,FALSE)</f>
        <v>0.87</v>
      </c>
      <c r="J129" s="242">
        <f>VLOOKUP($C129,'Country Results 2016 Ed (2012)'!$A$23:$U$209,20,FALSE)</f>
        <v>0.54</v>
      </c>
      <c r="K129" s="239">
        <f>VLOOKUP($C129,'Country Results 2016 Ed (2012)'!$A$23:$U$209,21,FALSE)</f>
        <v>-0.32</v>
      </c>
      <c r="L129" s="226"/>
      <c r="M129" s="227"/>
    </row>
    <row r="130" spans="1:13" ht="228.75" customHeight="1">
      <c r="A130" s="225">
        <v>128</v>
      </c>
      <c r="C130" s="234" t="s">
        <v>248</v>
      </c>
      <c r="D130" s="235" t="str">
        <f>VLOOKUP(C130,'Country Results 2016 Ed (2012)'!$A$23:$B$209,2,FALSE)</f>
        <v>3B</v>
      </c>
      <c r="E130" s="243">
        <f>VLOOKUP($C130,'Country Results 2016 Ed (2012)'!$A$23:$U$209,3,FALSE)</f>
        <v>0.729599</v>
      </c>
      <c r="F130" s="240">
        <f>VLOOKUP($C130,'Country Results 2016 Ed (2012)'!$A$23:$U$209,4,FALSE)</f>
        <v>7737.2</v>
      </c>
      <c r="G130" s="236" t="str">
        <f>VLOOKUP($C130,'Country Results 2016 Ed (2012)'!$A$23:$U$209,5,FALSE)</f>
        <v>Latin America</v>
      </c>
      <c r="H130" s="235" t="str">
        <f>VLOOKUP($C130,'Country Results 2016 Ed (2012)'!$A$23:$U$209,6,FALSE)</f>
        <v>UM</v>
      </c>
      <c r="I130" s="241">
        <f>VLOOKUP($C130,'Country Results 2016 Ed (2012)'!$A$23:$U$209,14,FALSE)</f>
        <v>2.4500000000000002</v>
      </c>
      <c r="J130" s="242">
        <f>VLOOKUP($C130,'Country Results 2016 Ed (2012)'!$A$23:$U$209,20,FALSE)</f>
        <v>0.34</v>
      </c>
      <c r="K130" s="239">
        <f>VLOOKUP($C130,'Country Results 2016 Ed (2012)'!$A$23:$U$209,21,FALSE)</f>
        <v>-2.1</v>
      </c>
      <c r="L130" s="226"/>
      <c r="M130" s="227"/>
    </row>
    <row r="131" spans="1:13" ht="228.75" customHeight="1">
      <c r="A131" s="225">
        <v>129</v>
      </c>
      <c r="C131" s="234" t="s">
        <v>249</v>
      </c>
      <c r="D131" s="235" t="str">
        <f>VLOOKUP(C131,'Country Results 2016 Ed (2012)'!$A$23:$B$209,2,FALSE)</f>
        <v>3B</v>
      </c>
      <c r="E131" s="243">
        <f>VLOOKUP($C131,'Country Results 2016 Ed (2012)'!$A$23:$U$209,3,FALSE)</f>
        <v>0.70032799999999995</v>
      </c>
      <c r="F131" s="240">
        <f>VLOOKUP($C131,'Country Results 2016 Ed (2012)'!$A$23:$U$209,4,FALSE)</f>
        <v>4067.15</v>
      </c>
      <c r="G131" s="236" t="str">
        <f>VLOOKUP($C131,'Country Results 2016 Ed (2012)'!$A$23:$U$209,5,FALSE)</f>
        <v>Asia-Pacific</v>
      </c>
      <c r="H131" s="235" t="str">
        <f>VLOOKUP($C131,'Country Results 2016 Ed (2012)'!$A$23:$U$209,6,FALSE)</f>
        <v>LM</v>
      </c>
      <c r="I131" s="241">
        <f>VLOOKUP($C131,'Country Results 2016 Ed (2012)'!$A$23:$U$209,14,FALSE)</f>
        <v>2.77</v>
      </c>
      <c r="J131" s="242">
        <f>VLOOKUP($C131,'Country Results 2016 Ed (2012)'!$A$23:$U$209,20,FALSE)</f>
        <v>1.93</v>
      </c>
      <c r="K131" s="239">
        <f>VLOOKUP($C131,'Country Results 2016 Ed (2012)'!$A$23:$U$209,21,FALSE)</f>
        <v>-0.85</v>
      </c>
      <c r="L131" s="226"/>
      <c r="M131" s="227"/>
    </row>
    <row r="132" spans="1:13" ht="228.75" customHeight="1">
      <c r="A132" s="225">
        <v>130</v>
      </c>
      <c r="C132" s="234" t="s">
        <v>223</v>
      </c>
      <c r="D132" s="235" t="str">
        <f>VLOOKUP(C132,'Country Results 2016 Ed (2012)'!$A$23:$B$209,2,FALSE)</f>
        <v>3B</v>
      </c>
      <c r="E132" s="243">
        <f>VLOOKUP($C132,'Country Results 2016 Ed (2012)'!$A$23:$U$209,3,FALSE)</f>
        <v>0.55216699999999996</v>
      </c>
      <c r="F132" s="240">
        <f>VLOOKUP($C132,'Country Results 2016 Ed (2012)'!$A$23:$U$209,4,FALSE)</f>
        <v>1384.53</v>
      </c>
      <c r="G132" s="236" t="str">
        <f>VLOOKUP($C132,'Country Results 2016 Ed (2012)'!$A$23:$U$209,5,FALSE)</f>
        <v>Africa</v>
      </c>
      <c r="H132" s="235" t="str">
        <f>VLOOKUP($C132,'Country Results 2016 Ed (2012)'!$A$23:$U$209,6,FALSE)</f>
        <v>LM</v>
      </c>
      <c r="I132" s="241">
        <f>VLOOKUP($C132,'Country Results 2016 Ed (2012)'!$A$23:$U$209,14,FALSE)</f>
        <v>1.49</v>
      </c>
      <c r="J132" s="242">
        <f>VLOOKUP($C132,'Country Results 2016 Ed (2012)'!$A$23:$U$209,20,FALSE)</f>
        <v>0.87</v>
      </c>
      <c r="K132" s="239">
        <f>VLOOKUP($C132,'Country Results 2016 Ed (2012)'!$A$23:$U$209,21,FALSE)</f>
        <v>-0.61</v>
      </c>
      <c r="L132" s="226"/>
      <c r="M132" s="227"/>
    </row>
    <row r="133" spans="1:13" ht="228.75" customHeight="1">
      <c r="A133" s="225">
        <v>131</v>
      </c>
      <c r="C133" s="234" t="s">
        <v>129</v>
      </c>
      <c r="D133" s="235">
        <f>VLOOKUP(C133,'Country Results 2016 Ed (2012)'!$A$23:$B$209,2,FALSE)</f>
        <v>5</v>
      </c>
      <c r="E133" s="243">
        <f>VLOOKUP($C133,'Country Results 2016 Ed (2012)'!$A$23:$U$209,3,FALSE)</f>
        <v>0.460561</v>
      </c>
      <c r="F133" s="240">
        <f>VLOOKUP($C133,'Country Results 2016 Ed (2012)'!$A$23:$U$209,4,FALSE)</f>
        <v>1079.27</v>
      </c>
      <c r="G133" s="236" t="str">
        <f>VLOOKUP($C133,'Country Results 2016 Ed (2012)'!$A$23:$U$209,5,FALSE)</f>
        <v>Africa</v>
      </c>
      <c r="H133" s="235" t="str">
        <f>VLOOKUP($C133,'Country Results 2016 Ed (2012)'!$A$23:$U$209,6,FALSE)</f>
        <v>LM</v>
      </c>
      <c r="I133" s="241">
        <f>VLOOKUP($C133,'Country Results 2016 Ed (2012)'!$A$23:$U$209,14,FALSE)</f>
        <v>1.21</v>
      </c>
      <c r="J133" s="242">
        <f>VLOOKUP($C133,'Country Results 2016 Ed (2012)'!$A$23:$U$209,20,FALSE)</f>
        <v>1.05</v>
      </c>
      <c r="K133" s="239">
        <f>VLOOKUP($C133,'Country Results 2016 Ed (2012)'!$A$23:$U$209,21,FALSE)</f>
        <v>-0.16</v>
      </c>
      <c r="L133" s="226"/>
      <c r="M133" s="227"/>
    </row>
    <row r="134" spans="1:13" ht="228.75" customHeight="1">
      <c r="A134" s="225">
        <v>132</v>
      </c>
      <c r="C134" s="234" t="s">
        <v>184</v>
      </c>
      <c r="D134" s="235">
        <f>VLOOKUP(C134,'Country Results 2016 Ed (2012)'!$A$23:$B$209,2,FALSE)</f>
        <v>5</v>
      </c>
      <c r="E134" s="243">
        <f>VLOOKUP($C134,'Country Results 2016 Ed (2012)'!$A$23:$U$209,3,FALSE)</f>
        <v>0.76164500000000002</v>
      </c>
      <c r="F134" s="240">
        <f>VLOOKUP($C134,'Country Results 2016 Ed (2012)'!$A$23:$U$209,4,FALSE)</f>
        <v>6426.18</v>
      </c>
      <c r="G134" s="236" t="str">
        <f>VLOOKUP($C134,'Country Results 2016 Ed (2012)'!$A$23:$U$209,5,FALSE)</f>
        <v>Other Europe</v>
      </c>
      <c r="H134" s="235" t="str">
        <f>VLOOKUP($C134,'Country Results 2016 Ed (2012)'!$A$23:$U$209,6,FALSE)</f>
        <v>UM</v>
      </c>
      <c r="I134" s="241">
        <f>VLOOKUP($C134,'Country Results 2016 Ed (2012)'!$A$23:$U$209,14,FALSE)</f>
        <v>2.7</v>
      </c>
      <c r="J134" s="242">
        <f>VLOOKUP($C134,'Country Results 2016 Ed (2012)'!$A$23:$U$209,20,FALSE)</f>
        <v>1.25</v>
      </c>
      <c r="K134" s="239">
        <f>VLOOKUP($C134,'Country Results 2016 Ed (2012)'!$A$23:$U$209,21,FALSE)</f>
        <v>-1.44</v>
      </c>
      <c r="L134" s="226"/>
      <c r="M134" s="227"/>
    </row>
    <row r="135" spans="1:13" ht="228.75" customHeight="1">
      <c r="A135" s="225">
        <v>133</v>
      </c>
      <c r="C135" s="234" t="s">
        <v>128</v>
      </c>
      <c r="D135" s="235">
        <f>VLOOKUP(C135,'Country Results 2016 Ed (2012)'!$A$23:$B$209,2,FALSE)</f>
        <v>6</v>
      </c>
      <c r="F135" s="1"/>
      <c r="G135" s="236" t="s">
        <v>218</v>
      </c>
      <c r="H135" s="235"/>
      <c r="I135" s="241"/>
      <c r="J135" s="242"/>
      <c r="K135" s="239"/>
      <c r="L135" s="226"/>
      <c r="M135" s="227"/>
    </row>
    <row r="136" spans="1:13" ht="228.75" customHeight="1">
      <c r="A136" s="225">
        <v>134</v>
      </c>
      <c r="C136" s="234" t="s">
        <v>183</v>
      </c>
      <c r="D136" s="235">
        <f>VLOOKUP(C136,'Country Results 2016 Ed (2012)'!$A$23:$B$209,2,FALSE)</f>
        <v>5</v>
      </c>
      <c r="E136" s="243">
        <f>VLOOKUP($C136,'Country Results 2016 Ed (2012)'!$A$23:$U$209,3,FALSE)</f>
        <v>0.90545100000000001</v>
      </c>
      <c r="F136" s="240">
        <f>VLOOKUP($C136,'Country Results 2016 Ed (2012)'!$A$23:$U$209,4,FALSE)</f>
        <v>53122.400000000001</v>
      </c>
      <c r="G136" s="236" t="str">
        <f>VLOOKUP($C136,'Country Results 2016 Ed (2012)'!$A$23:$U$209,5,FALSE)</f>
        <v>Asia-Pacific</v>
      </c>
      <c r="H136" s="235" t="str">
        <f>VLOOKUP($C136,'Country Results 2016 Ed (2012)'!$A$23:$U$209,6,FALSE)</f>
        <v>HI</v>
      </c>
      <c r="I136" s="241">
        <f>VLOOKUP($C136,'Country Results 2016 Ed (2012)'!$A$23:$U$209,14,FALSE)</f>
        <v>7.97</v>
      </c>
      <c r="J136" s="242">
        <f>VLOOKUP($C136,'Country Results 2016 Ed (2012)'!$A$23:$U$209,20,FALSE)</f>
        <v>0.05</v>
      </c>
      <c r="K136" s="239">
        <f>VLOOKUP($C136,'Country Results 2016 Ed (2012)'!$A$23:$U$209,21,FALSE)</f>
        <v>-7.92</v>
      </c>
      <c r="L136" s="226"/>
      <c r="M136" s="227"/>
    </row>
    <row r="137" spans="1:13" ht="228.75" customHeight="1">
      <c r="A137" s="225">
        <v>135</v>
      </c>
      <c r="C137" s="234" t="s">
        <v>32</v>
      </c>
      <c r="D137" s="235">
        <f>VLOOKUP(C137,'Country Results 2016 Ed (2012)'!$A$23:$B$209,2,FALSE)</f>
        <v>5</v>
      </c>
      <c r="E137" s="243">
        <f>VLOOKUP($C137,'Country Results 2016 Ed (2012)'!$A$23:$U$209,3,FALSE)</f>
        <v>0.835893</v>
      </c>
      <c r="F137" s="240">
        <f>VLOOKUP($C137,'Country Results 2016 Ed (2012)'!$A$23:$U$209,4,FALSE)</f>
        <v>18103.099999999999</v>
      </c>
      <c r="G137" s="236" t="str">
        <f>VLOOKUP($C137,'Country Results 2016 Ed (2012)'!$A$23:$U$209,5,FALSE)</f>
        <v>EU-27</v>
      </c>
      <c r="H137" s="235" t="str">
        <f>VLOOKUP($C137,'Country Results 2016 Ed (2012)'!$A$23:$U$209,6,FALSE)</f>
        <v>HI</v>
      </c>
      <c r="I137" s="241">
        <f>VLOOKUP($C137,'Country Results 2016 Ed (2012)'!$A$23:$U$209,14,FALSE)</f>
        <v>4.0599999999999996</v>
      </c>
      <c r="J137" s="242">
        <f>VLOOKUP($C137,'Country Results 2016 Ed (2012)'!$A$23:$U$209,20,FALSE)</f>
        <v>2.71</v>
      </c>
      <c r="K137" s="239">
        <f>VLOOKUP($C137,'Country Results 2016 Ed (2012)'!$A$23:$U$209,21,FALSE)</f>
        <v>-1.35</v>
      </c>
      <c r="L137" s="226"/>
      <c r="M137" s="227"/>
    </row>
    <row r="138" spans="1:13" ht="228.75" customHeight="1">
      <c r="A138" s="225">
        <v>136</v>
      </c>
      <c r="C138" s="234" t="s">
        <v>31</v>
      </c>
      <c r="D138" s="235">
        <f>VLOOKUP(C138,'Country Results 2016 Ed (2012)'!$A$23:$B$209,2,FALSE)</f>
        <v>6</v>
      </c>
      <c r="E138" s="243">
        <f>VLOOKUP($C138,'Country Results 2016 Ed (2012)'!$A$23:$U$209,3,FALSE)</f>
        <v>0.87762499999999999</v>
      </c>
      <c r="F138" s="240">
        <f>VLOOKUP($C138,'Country Results 2016 Ed (2012)'!$A$23:$U$209,4,FALSE)</f>
        <v>25040.5</v>
      </c>
      <c r="G138" s="236" t="str">
        <f>VLOOKUP($C138,'Country Results 2016 Ed (2012)'!$A$23:$U$209,5,FALSE)</f>
        <v>EU-27</v>
      </c>
      <c r="H138" s="235" t="str">
        <f>VLOOKUP($C138,'Country Results 2016 Ed (2012)'!$A$23:$U$209,6,FALSE)</f>
        <v>HI</v>
      </c>
      <c r="I138" s="241">
        <f>VLOOKUP($C138,'Country Results 2016 Ed (2012)'!$A$23:$U$209,14,FALSE)</f>
        <v>5.81</v>
      </c>
      <c r="J138" s="242">
        <f>VLOOKUP($C138,'Country Results 2016 Ed (2012)'!$A$23:$U$209,20,FALSE)</f>
        <v>2.35</v>
      </c>
      <c r="K138" s="239">
        <f>VLOOKUP($C138,'Country Results 2016 Ed (2012)'!$A$23:$U$209,21,FALSE)</f>
        <v>-3.47</v>
      </c>
      <c r="L138" s="226"/>
      <c r="M138" s="227"/>
    </row>
    <row r="139" spans="1:13" ht="228.75" customHeight="1">
      <c r="A139" s="225">
        <v>137</v>
      </c>
      <c r="C139" s="234" t="s">
        <v>224</v>
      </c>
      <c r="D139" s="235">
        <f>VLOOKUP(C139,'Country Results 2016 Ed (2012)'!$A$23:$B$209,2,FALSE)</f>
        <v>5</v>
      </c>
      <c r="E139" s="243" t="str">
        <f>VLOOKUP($C139,'Country Results 2016 Ed (2012)'!$A$23:$U$209,3,FALSE)</f>
        <v/>
      </c>
      <c r="F139" s="240" t="str">
        <f>VLOOKUP($C139,'Country Results 2016 Ed (2012)'!$A$23:$U$209,4,FALSE)</f>
        <v/>
      </c>
      <c r="G139" s="236" t="str">
        <f>VLOOKUP($C139,'Country Results 2016 Ed (2012)'!$A$23:$U$209,5,FALSE)</f>
        <v>Africa</v>
      </c>
      <c r="H139" s="235" t="str">
        <f>VLOOKUP($C139,'Country Results 2016 Ed (2012)'!$A$23:$U$209,6,FALSE)</f>
        <v>LI</v>
      </c>
      <c r="I139" s="241">
        <f>VLOOKUP($C139,'Country Results 2016 Ed (2012)'!$A$23:$U$209,14,FALSE)</f>
        <v>1.24</v>
      </c>
      <c r="J139" s="242">
        <f>VLOOKUP($C139,'Country Results 2016 Ed (2012)'!$A$23:$U$209,20,FALSE)</f>
        <v>1.27</v>
      </c>
      <c r="K139" s="239">
        <f>VLOOKUP($C139,'Country Results 2016 Ed (2012)'!$A$23:$U$209,21,FALSE)</f>
        <v>0.03</v>
      </c>
      <c r="L139" s="226"/>
      <c r="M139" s="227"/>
    </row>
    <row r="140" spans="1:13" ht="228.75" customHeight="1">
      <c r="A140" s="225">
        <v>138</v>
      </c>
      <c r="C140" s="234" t="s">
        <v>127</v>
      </c>
      <c r="D140" s="235">
        <f>VLOOKUP(C140,'Country Results 2016 Ed (2012)'!$A$23:$B$209,2,FALSE)</f>
        <v>5</v>
      </c>
      <c r="E140" s="243">
        <f>VLOOKUP($C140,'Country Results 2016 Ed (2012)'!$A$23:$U$209,3,FALSE)</f>
        <v>0.65897700000000003</v>
      </c>
      <c r="F140" s="240">
        <f>VLOOKUP($C140,'Country Results 2016 Ed (2012)'!$A$23:$U$209,4,FALSE)</f>
        <v>8089.87</v>
      </c>
      <c r="G140" s="236" t="str">
        <f>VLOOKUP($C140,'Country Results 2016 Ed (2012)'!$A$23:$U$209,5,FALSE)</f>
        <v>Africa</v>
      </c>
      <c r="H140" s="235" t="str">
        <f>VLOOKUP($C140,'Country Results 2016 Ed (2012)'!$A$23:$U$209,6,FALSE)</f>
        <v>UM</v>
      </c>
      <c r="I140" s="241">
        <f>VLOOKUP($C140,'Country Results 2016 Ed (2012)'!$A$23:$U$209,14,FALSE)</f>
        <v>3.31</v>
      </c>
      <c r="J140" s="242">
        <f>VLOOKUP($C140,'Country Results 2016 Ed (2012)'!$A$23:$U$209,20,FALSE)</f>
        <v>1.1499999999999999</v>
      </c>
      <c r="K140" s="239">
        <f>VLOOKUP($C140,'Country Results 2016 Ed (2012)'!$A$23:$U$209,21,FALSE)</f>
        <v>-2.16</v>
      </c>
      <c r="L140" s="226"/>
      <c r="M140" s="227"/>
    </row>
    <row r="141" spans="1:13" ht="228.75" customHeight="1">
      <c r="A141" s="225">
        <v>139</v>
      </c>
      <c r="C141" s="234" t="s">
        <v>30</v>
      </c>
      <c r="D141" s="235">
        <f>VLOOKUP(C141,'Country Results 2016 Ed (2012)'!$A$23:$B$209,2,FALSE)</f>
        <v>6</v>
      </c>
      <c r="E141" s="243">
        <f>VLOOKUP($C141,'Country Results 2016 Ed (2012)'!$A$23:$U$209,3,FALSE)</f>
        <v>0.87370899999999996</v>
      </c>
      <c r="F141" s="240">
        <f>VLOOKUP($C141,'Country Results 2016 Ed (2012)'!$A$23:$U$209,4,FALSE)</f>
        <v>32008.7</v>
      </c>
      <c r="G141" s="236" t="str">
        <f>VLOOKUP($C141,'Country Results 2016 Ed (2012)'!$A$23:$U$209,5,FALSE)</f>
        <v>EU-27</v>
      </c>
      <c r="H141" s="235" t="str">
        <f>VLOOKUP($C141,'Country Results 2016 Ed (2012)'!$A$23:$U$209,6,FALSE)</f>
        <v>HI</v>
      </c>
      <c r="I141" s="241">
        <f>VLOOKUP($C141,'Country Results 2016 Ed (2012)'!$A$23:$U$209,14,FALSE)</f>
        <v>3.67</v>
      </c>
      <c r="J141" s="242">
        <f>VLOOKUP($C141,'Country Results 2016 Ed (2012)'!$A$23:$U$209,20,FALSE)</f>
        <v>1.25</v>
      </c>
      <c r="K141" s="239">
        <f>VLOOKUP($C141,'Country Results 2016 Ed (2012)'!$A$23:$U$209,21,FALSE)</f>
        <v>-2.42</v>
      </c>
      <c r="L141" s="226"/>
      <c r="M141" s="227"/>
    </row>
    <row r="142" spans="1:13" ht="228.75" customHeight="1">
      <c r="A142" s="225">
        <v>140</v>
      </c>
      <c r="C142" s="234" t="s">
        <v>80</v>
      </c>
      <c r="D142" s="235">
        <f>VLOOKUP(C142,'Country Results 2016 Ed (2012)'!$A$23:$B$209,2,FALSE)</f>
        <v>6</v>
      </c>
      <c r="E142" s="243">
        <f>VLOOKUP($C142,'Country Results 2016 Ed (2012)'!$A$23:$U$209,3,FALSE)</f>
        <v>0.748641</v>
      </c>
      <c r="F142" s="240">
        <f>VLOOKUP($C142,'Country Results 2016 Ed (2012)'!$A$23:$U$209,4,FALSE)</f>
        <v>2880.03</v>
      </c>
      <c r="G142" s="236" t="str">
        <f>VLOOKUP($C142,'Country Results 2016 Ed (2012)'!$A$23:$U$209,5,FALSE)</f>
        <v>Asia-Pacific</v>
      </c>
      <c r="H142" s="235" t="str">
        <f>VLOOKUP($C142,'Country Results 2016 Ed (2012)'!$A$23:$U$209,6,FALSE)</f>
        <v>LM</v>
      </c>
      <c r="I142" s="241">
        <f>VLOOKUP($C142,'Country Results 2016 Ed (2012)'!$A$23:$U$209,14,FALSE)</f>
        <v>1.32</v>
      </c>
      <c r="J142" s="242">
        <f>VLOOKUP($C142,'Country Results 2016 Ed (2012)'!$A$23:$U$209,20,FALSE)</f>
        <v>0.44</v>
      </c>
      <c r="K142" s="239">
        <f>VLOOKUP($C142,'Country Results 2016 Ed (2012)'!$A$23:$U$209,21,FALSE)</f>
        <v>-0.88</v>
      </c>
      <c r="L142" s="226"/>
      <c r="M142" s="227"/>
    </row>
    <row r="143" spans="1:13" ht="228.75" customHeight="1">
      <c r="A143" s="225">
        <v>141</v>
      </c>
      <c r="C143" s="234" t="s">
        <v>29</v>
      </c>
      <c r="D143" s="235">
        <f>VLOOKUP(C143,'Country Results 2016 Ed (2012)'!$A$23:$B$209,2,FALSE)</f>
        <v>5</v>
      </c>
      <c r="E143" s="243">
        <f>VLOOKUP($C143,'Country Results 2016 Ed (2012)'!$A$23:$U$209,3,FALSE)</f>
        <v>0.90374600000000005</v>
      </c>
      <c r="F143" s="240">
        <f>VLOOKUP($C143,'Country Results 2016 Ed (2012)'!$A$23:$U$209,4,FALSE)</f>
        <v>59381.9</v>
      </c>
      <c r="G143" s="236" t="str">
        <f>VLOOKUP($C143,'Country Results 2016 Ed (2012)'!$A$23:$U$209,5,FALSE)</f>
        <v>EU-27</v>
      </c>
      <c r="H143" s="235" t="str">
        <f>VLOOKUP($C143,'Country Results 2016 Ed (2012)'!$A$23:$U$209,6,FALSE)</f>
        <v>HI</v>
      </c>
      <c r="I143" s="241">
        <f>VLOOKUP($C143,'Country Results 2016 Ed (2012)'!$A$23:$U$209,14,FALSE)</f>
        <v>7.25</v>
      </c>
      <c r="J143" s="242">
        <f>VLOOKUP($C143,'Country Results 2016 Ed (2012)'!$A$23:$U$209,20,FALSE)</f>
        <v>10.62</v>
      </c>
      <c r="K143" s="239">
        <f>VLOOKUP($C143,'Country Results 2016 Ed (2012)'!$A$23:$U$209,21,FALSE)</f>
        <v>3.38</v>
      </c>
      <c r="L143" s="226"/>
      <c r="M143" s="227"/>
    </row>
    <row r="144" spans="1:13" ht="228.75" customHeight="1">
      <c r="A144" s="225">
        <v>142</v>
      </c>
      <c r="C144" s="234" t="s">
        <v>17</v>
      </c>
      <c r="D144" s="235">
        <f>VLOOKUP(C144,'Country Results 2016 Ed (2012)'!$A$23:$B$209,2,FALSE)</f>
        <v>6</v>
      </c>
      <c r="E144" s="243">
        <f>VLOOKUP($C144,'Country Results 2016 Ed (2012)'!$A$23:$U$209,3,FALSE)</f>
        <v>0.92696000000000001</v>
      </c>
      <c r="F144" s="240">
        <f>VLOOKUP($C144,'Country Results 2016 Ed (2012)'!$A$23:$U$209,4,FALSE)</f>
        <v>88506.2</v>
      </c>
      <c r="G144" s="236" t="str">
        <f>VLOOKUP($C144,'Country Results 2016 Ed (2012)'!$A$23:$U$209,5,FALSE)</f>
        <v>Other Europe</v>
      </c>
      <c r="H144" s="235" t="str">
        <f>VLOOKUP($C144,'Country Results 2016 Ed (2012)'!$A$23:$U$209,6,FALSE)</f>
        <v>HI</v>
      </c>
      <c r="I144" s="241">
        <f>VLOOKUP($C144,'Country Results 2016 Ed (2012)'!$A$23:$U$209,14,FALSE)</f>
        <v>5.79</v>
      </c>
      <c r="J144" s="242">
        <f>VLOOKUP($C144,'Country Results 2016 Ed (2012)'!$A$23:$U$209,20,FALSE)</f>
        <v>1.3</v>
      </c>
      <c r="K144" s="239">
        <f>VLOOKUP($C144,'Country Results 2016 Ed (2012)'!$A$23:$U$209,21,FALSE)</f>
        <v>-4.4800000000000004</v>
      </c>
      <c r="L144" s="226"/>
      <c r="M144" s="227"/>
    </row>
    <row r="145" spans="1:13" ht="228.75" customHeight="1">
      <c r="A145" s="225">
        <v>143</v>
      </c>
      <c r="C145" s="234" t="s">
        <v>105</v>
      </c>
      <c r="D145" s="235">
        <f>VLOOKUP(C145,'Country Results 2016 Ed (2012)'!$A$23:$B$209,2,FALSE)</f>
        <v>5</v>
      </c>
      <c r="F145" s="1"/>
      <c r="G145" s="236" t="s">
        <v>212</v>
      </c>
      <c r="H145" s="235"/>
      <c r="I145" s="241"/>
      <c r="J145" s="242"/>
      <c r="K145" s="239"/>
      <c r="L145" s="226"/>
      <c r="M145" s="227"/>
    </row>
    <row r="146" spans="1:13" ht="228.75" customHeight="1">
      <c r="A146" s="225">
        <v>144</v>
      </c>
      <c r="C146" s="234" t="s">
        <v>104</v>
      </c>
      <c r="D146" s="235">
        <f>VLOOKUP(C146,'Country Results 2016 Ed (2012)'!$A$23:$B$209,2,FALSE)</f>
        <v>5</v>
      </c>
      <c r="E146" s="243">
        <f>VLOOKUP($C146,'Country Results 2016 Ed (2012)'!$A$23:$U$209,3,FALSE)</f>
        <v>0.61703600000000003</v>
      </c>
      <c r="F146" s="240">
        <f>VLOOKUP($C146,'Country Results 2016 Ed (2012)'!$A$23:$U$209,4,FALSE)</f>
        <v>836.173</v>
      </c>
      <c r="G146" s="236" t="str">
        <f>VLOOKUP($C146,'Country Results 2016 Ed (2012)'!$A$23:$U$209,5,FALSE)</f>
        <v>Middle East/Central Asia</v>
      </c>
      <c r="H146" s="235" t="str">
        <f>VLOOKUP($C146,'Country Results 2016 Ed (2012)'!$A$23:$U$209,6,FALSE)</f>
        <v>LI</v>
      </c>
      <c r="I146" s="241">
        <f>VLOOKUP($C146,'Country Results 2016 Ed (2012)'!$A$23:$U$209,14,FALSE)</f>
        <v>0.91</v>
      </c>
      <c r="J146" s="242">
        <f>VLOOKUP($C146,'Country Results 2016 Ed (2012)'!$A$23:$U$209,20,FALSE)</f>
        <v>0.53</v>
      </c>
      <c r="K146" s="239">
        <f>VLOOKUP($C146,'Country Results 2016 Ed (2012)'!$A$23:$U$209,21,FALSE)</f>
        <v>-0.38</v>
      </c>
      <c r="L146" s="226"/>
      <c r="M146" s="227"/>
    </row>
    <row r="147" spans="1:13" ht="228.75" customHeight="1">
      <c r="A147" s="225">
        <v>145</v>
      </c>
      <c r="C147" s="234" t="s">
        <v>125</v>
      </c>
      <c r="D147" s="235">
        <f>VLOOKUP(C147,'Country Results 2016 Ed (2012)'!$A$23:$B$209,2,FALSE)</f>
        <v>6</v>
      </c>
      <c r="E147" s="243">
        <f>VLOOKUP($C147,'Country Results 2016 Ed (2012)'!$A$23:$U$209,3,FALSE)</f>
        <v>0.48399999999999999</v>
      </c>
      <c r="F147" s="240">
        <f>VLOOKUP($C147,'Country Results 2016 Ed (2012)'!$A$23:$U$209,4,FALSE)</f>
        <v>765.33299999999997</v>
      </c>
      <c r="G147" s="236" t="str">
        <f>VLOOKUP($C147,'Country Results 2016 Ed (2012)'!$A$23:$U$209,5,FALSE)</f>
        <v>Africa</v>
      </c>
      <c r="H147" s="235" t="str">
        <f>VLOOKUP($C147,'Country Results 2016 Ed (2012)'!$A$23:$U$209,6,FALSE)</f>
        <v>LI</v>
      </c>
      <c r="I147" s="241">
        <f>VLOOKUP($C147,'Country Results 2016 Ed (2012)'!$A$23:$U$209,14,FALSE)</f>
        <v>1.32</v>
      </c>
      <c r="J147" s="242">
        <f>VLOOKUP($C147,'Country Results 2016 Ed (2012)'!$A$23:$U$209,20,FALSE)</f>
        <v>1.08</v>
      </c>
      <c r="K147" s="239">
        <f>VLOOKUP($C147,'Country Results 2016 Ed (2012)'!$A$23:$U$209,21,FALSE)</f>
        <v>-0.24</v>
      </c>
      <c r="L147" s="226"/>
      <c r="M147" s="227"/>
    </row>
    <row r="148" spans="1:13" ht="228.75" customHeight="1">
      <c r="A148" s="225">
        <v>146</v>
      </c>
      <c r="C148" s="234" t="s">
        <v>79</v>
      </c>
      <c r="D148" s="235">
        <f>VLOOKUP(C148,'Country Results 2016 Ed (2012)'!$A$23:$B$209,2,FALSE)</f>
        <v>6</v>
      </c>
      <c r="E148" s="243">
        <f>VLOOKUP($C148,'Country Results 2016 Ed (2012)'!$A$23:$U$209,3,FALSE)</f>
        <v>0.72349799999999997</v>
      </c>
      <c r="F148" s="240">
        <f>VLOOKUP($C148,'Country Results 2016 Ed (2012)'!$A$23:$U$209,4,FALSE)</f>
        <v>5479.29</v>
      </c>
      <c r="G148" s="236" t="str">
        <f>VLOOKUP($C148,'Country Results 2016 Ed (2012)'!$A$23:$U$209,5,FALSE)</f>
        <v>Asia-Pacific</v>
      </c>
      <c r="H148" s="235" t="str">
        <f>VLOOKUP($C148,'Country Results 2016 Ed (2012)'!$A$23:$U$209,6,FALSE)</f>
        <v>UM</v>
      </c>
      <c r="I148" s="241">
        <f>VLOOKUP($C148,'Country Results 2016 Ed (2012)'!$A$23:$U$209,14,FALSE)</f>
        <v>2.66</v>
      </c>
      <c r="J148" s="242">
        <f>VLOOKUP($C148,'Country Results 2016 Ed (2012)'!$A$23:$U$209,20,FALSE)</f>
        <v>1.24</v>
      </c>
      <c r="K148" s="239">
        <f>VLOOKUP($C148,'Country Results 2016 Ed (2012)'!$A$23:$U$209,21,FALSE)</f>
        <v>-1.42</v>
      </c>
      <c r="L148" s="226"/>
      <c r="M148" s="227"/>
    </row>
    <row r="149" spans="1:13" ht="228.75" customHeight="1">
      <c r="A149" s="225">
        <v>147</v>
      </c>
      <c r="C149" s="234" t="s">
        <v>252</v>
      </c>
      <c r="D149" s="235" t="str">
        <f>VLOOKUP(C149,'Country Results 2016 Ed (2012)'!$A$23:$B$209,2,FALSE)</f>
        <v>3B</v>
      </c>
      <c r="E149" s="243">
        <f>VLOOKUP($C149,'Country Results 2016 Ed (2012)'!$A$23:$U$209,3,FALSE)</f>
        <v>0.60375500000000004</v>
      </c>
      <c r="F149" s="240">
        <f>VLOOKUP($C149,'Country Results 2016 Ed (2012)'!$A$23:$U$209,4,FALSE)</f>
        <v>5167.8599999999997</v>
      </c>
      <c r="G149" s="236" t="str">
        <f>VLOOKUP($C149,'Country Results 2016 Ed (2012)'!$A$23:$U$209,5,FALSE)</f>
        <v>Asia-Pacific</v>
      </c>
      <c r="H149" s="235" t="str">
        <f>VLOOKUP($C149,'Country Results 2016 Ed (2012)'!$A$23:$U$209,6,FALSE)</f>
        <v>LM</v>
      </c>
      <c r="I149" s="241">
        <f>VLOOKUP($C149,'Country Results 2016 Ed (2012)'!$A$23:$U$209,14,FALSE)</f>
        <v>0.48</v>
      </c>
      <c r="J149" s="242">
        <f>VLOOKUP($C149,'Country Results 2016 Ed (2012)'!$A$23:$U$209,20,FALSE)</f>
        <v>1.78</v>
      </c>
      <c r="K149" s="239">
        <f>VLOOKUP($C149,'Country Results 2016 Ed (2012)'!$A$23:$U$209,21,FALSE)</f>
        <v>1.3</v>
      </c>
      <c r="L149" s="226"/>
      <c r="M149" s="227"/>
    </row>
    <row r="150" spans="1:13" ht="228.75" customHeight="1">
      <c r="A150" s="225">
        <v>148</v>
      </c>
      <c r="C150" s="234" t="s">
        <v>124</v>
      </c>
      <c r="D150" s="235">
        <f>VLOOKUP(C150,'Country Results 2016 Ed (2012)'!$A$23:$B$209,2,FALSE)</f>
        <v>6</v>
      </c>
      <c r="E150" s="243">
        <f>VLOOKUP($C150,'Country Results 2016 Ed (2012)'!$A$23:$U$209,3,FALSE)</f>
        <v>0.46976699999999999</v>
      </c>
      <c r="F150" s="240">
        <f>VLOOKUP($C150,'Country Results 2016 Ed (2012)'!$A$23:$U$209,4,FALSE)</f>
        <v>580.85500000000002</v>
      </c>
      <c r="G150" s="236" t="str">
        <f>VLOOKUP($C150,'Country Results 2016 Ed (2012)'!$A$23:$U$209,5,FALSE)</f>
        <v>Africa</v>
      </c>
      <c r="H150" s="235" t="str">
        <f>VLOOKUP($C150,'Country Results 2016 Ed (2012)'!$A$23:$U$209,6,FALSE)</f>
        <v>LI</v>
      </c>
      <c r="I150" s="241">
        <f>VLOOKUP($C150,'Country Results 2016 Ed (2012)'!$A$23:$U$209,14,FALSE)</f>
        <v>1.1299999999999999</v>
      </c>
      <c r="J150" s="242">
        <f>VLOOKUP($C150,'Country Results 2016 Ed (2012)'!$A$23:$U$209,20,FALSE)</f>
        <v>0.53</v>
      </c>
      <c r="K150" s="239">
        <f>VLOOKUP($C150,'Country Results 2016 Ed (2012)'!$A$23:$U$209,21,FALSE)</f>
        <v>-0.6</v>
      </c>
      <c r="L150" s="226"/>
      <c r="M150" s="227"/>
    </row>
    <row r="151" spans="1:13" ht="228.75" customHeight="1">
      <c r="A151" s="225">
        <v>149</v>
      </c>
      <c r="C151" s="234" t="s">
        <v>253</v>
      </c>
      <c r="D151" s="235" t="str">
        <f>VLOOKUP(C151,'Country Results 2016 Ed (2012)'!$A$23:$B$209,2,FALSE)</f>
        <v>3B</v>
      </c>
      <c r="E151" s="243">
        <f>VLOOKUP($C151,'Country Results 2016 Ed (2012)'!$A$23:$U$209,3,FALSE)</f>
        <v>0.71652300000000002</v>
      </c>
      <c r="F151" s="240">
        <f>VLOOKUP($C151,'Country Results 2016 Ed (2012)'!$A$23:$U$209,4,FALSE)</f>
        <v>4330.8999999999996</v>
      </c>
      <c r="G151" s="236" t="str">
        <f>VLOOKUP($C151,'Country Results 2016 Ed (2012)'!$A$23:$U$209,5,FALSE)</f>
        <v>Asia-Pacific</v>
      </c>
      <c r="H151" s="235" t="str">
        <f>VLOOKUP($C151,'Country Results 2016 Ed (2012)'!$A$23:$U$209,6,FALSE)</f>
        <v>LM</v>
      </c>
      <c r="I151" s="241">
        <f>VLOOKUP($C151,'Country Results 2016 Ed (2012)'!$A$23:$U$209,14,FALSE)</f>
        <v>2.7</v>
      </c>
      <c r="J151" s="242">
        <f>VLOOKUP($C151,'Country Results 2016 Ed (2012)'!$A$23:$U$209,20,FALSE)</f>
        <v>1.48</v>
      </c>
      <c r="K151" s="239">
        <f>VLOOKUP($C151,'Country Results 2016 Ed (2012)'!$A$23:$U$209,21,FALSE)</f>
        <v>-1.22</v>
      </c>
      <c r="L151" s="226"/>
      <c r="M151" s="227"/>
    </row>
    <row r="152" spans="1:13" ht="228.75" customHeight="1">
      <c r="A152" s="225">
        <v>150</v>
      </c>
      <c r="C152" s="234" t="s">
        <v>192</v>
      </c>
      <c r="D152" s="235" t="str">
        <f>VLOOKUP(C152,'Country Results 2016 Ed (2012)'!$A$23:$B$209,2,FALSE)</f>
        <v>3B</v>
      </c>
      <c r="E152" s="243">
        <f>VLOOKUP($C152,'Country Results 2016 Ed (2012)'!$A$23:$U$209,3,FALSE)</f>
        <v>0.76891600000000004</v>
      </c>
      <c r="F152" s="240">
        <f>VLOOKUP($C152,'Country Results 2016 Ed (2012)'!$A$23:$U$209,4,FALSE)</f>
        <v>18310.8</v>
      </c>
      <c r="G152" s="236" t="str">
        <f>VLOOKUP($C152,'Country Results 2016 Ed (2012)'!$A$23:$U$209,5,FALSE)</f>
        <v>Latin America</v>
      </c>
      <c r="H152" s="235" t="str">
        <f>VLOOKUP($C152,'Country Results 2016 Ed (2012)'!$A$23:$U$209,6,FALSE)</f>
        <v>HI</v>
      </c>
      <c r="I152" s="241">
        <f>VLOOKUP($C152,'Country Results 2016 Ed (2012)'!$A$23:$U$209,14,FALSE)</f>
        <v>7.92</v>
      </c>
      <c r="J152" s="242">
        <f>VLOOKUP($C152,'Country Results 2016 Ed (2012)'!$A$23:$U$209,20,FALSE)</f>
        <v>1.56</v>
      </c>
      <c r="K152" s="239">
        <f>VLOOKUP($C152,'Country Results 2016 Ed (2012)'!$A$23:$U$209,21,FALSE)</f>
        <v>-6.36</v>
      </c>
      <c r="L152" s="226"/>
      <c r="M152" s="227"/>
    </row>
    <row r="153" spans="1:13" ht="228.75" customHeight="1">
      <c r="A153" s="225">
        <v>151</v>
      </c>
      <c r="C153" s="234" t="s">
        <v>123</v>
      </c>
      <c r="D153" s="235">
        <f>VLOOKUP(C153,'Country Results 2016 Ed (2012)'!$A$23:$B$209,2,FALSE)</f>
        <v>5</v>
      </c>
      <c r="E153" s="243">
        <f>VLOOKUP($C153,'Country Results 2016 Ed (2012)'!$A$23:$U$209,3,FALSE)</f>
        <v>0.71863999999999995</v>
      </c>
      <c r="F153" s="240">
        <f>VLOOKUP($C153,'Country Results 2016 Ed (2012)'!$A$23:$U$209,4,FALSE)</f>
        <v>4305.07</v>
      </c>
      <c r="G153" s="236" t="str">
        <f>VLOOKUP($C153,'Country Results 2016 Ed (2012)'!$A$23:$U$209,5,FALSE)</f>
        <v>Africa</v>
      </c>
      <c r="H153" s="235" t="str">
        <f>VLOOKUP($C153,'Country Results 2016 Ed (2012)'!$A$23:$U$209,6,FALSE)</f>
        <v>UM</v>
      </c>
      <c r="I153" s="241">
        <f>VLOOKUP($C153,'Country Results 2016 Ed (2012)'!$A$23:$U$209,14,FALSE)</f>
        <v>2.34</v>
      </c>
      <c r="J153" s="242">
        <f>VLOOKUP($C153,'Country Results 2016 Ed (2012)'!$A$23:$U$209,20,FALSE)</f>
        <v>0.93</v>
      </c>
      <c r="K153" s="239">
        <f>VLOOKUP($C153,'Country Results 2016 Ed (2012)'!$A$23:$U$209,21,FALSE)</f>
        <v>-1.4</v>
      </c>
      <c r="L153" s="226"/>
      <c r="M153" s="227"/>
    </row>
    <row r="154" spans="1:13" ht="228.75" customHeight="1">
      <c r="A154" s="225">
        <v>152</v>
      </c>
      <c r="C154" s="234" t="s">
        <v>103</v>
      </c>
      <c r="D154" s="235">
        <f>VLOOKUP(C154,'Country Results 2016 Ed (2012)'!$A$23:$B$209,2,FALSE)</f>
        <v>5</v>
      </c>
      <c r="E154" s="243">
        <f>VLOOKUP($C154,'Country Results 2016 Ed (2012)'!$A$23:$U$209,3,FALSE)</f>
        <v>0.75627999999999995</v>
      </c>
      <c r="F154" s="240">
        <f>VLOOKUP($C154,'Country Results 2016 Ed (2012)'!$A$23:$U$209,4,FALSE)</f>
        <v>10437.700000000001</v>
      </c>
      <c r="G154" s="236" t="str">
        <f>VLOOKUP($C154,'Country Results 2016 Ed (2012)'!$A$23:$U$209,5,FALSE)</f>
        <v>Middle East/Central Asia</v>
      </c>
      <c r="H154" s="235" t="str">
        <f>VLOOKUP($C154,'Country Results 2016 Ed (2012)'!$A$23:$U$209,6,FALSE)</f>
        <v>UM</v>
      </c>
      <c r="I154" s="241">
        <f>VLOOKUP($C154,'Country Results 2016 Ed (2012)'!$A$23:$U$209,14,FALSE)</f>
        <v>3.33</v>
      </c>
      <c r="J154" s="242">
        <f>VLOOKUP($C154,'Country Results 2016 Ed (2012)'!$A$23:$U$209,20,FALSE)</f>
        <v>1.52</v>
      </c>
      <c r="K154" s="239">
        <f>VLOOKUP($C154,'Country Results 2016 Ed (2012)'!$A$23:$U$209,21,FALSE)</f>
        <v>-1.81</v>
      </c>
      <c r="L154" s="226"/>
      <c r="M154" s="227"/>
    </row>
    <row r="155" spans="1:13" ht="228.75" customHeight="1">
      <c r="A155" s="225">
        <v>153</v>
      </c>
      <c r="C155" s="234" t="s">
        <v>102</v>
      </c>
      <c r="D155" s="235">
        <f>VLOOKUP(C155,'Country Results 2016 Ed (2012)'!$A$23:$B$209,2,FALSE)</f>
        <v>6</v>
      </c>
      <c r="E155" s="243">
        <f>VLOOKUP($C155,'Country Results 2016 Ed (2012)'!$A$23:$U$209,3,FALSE)</f>
        <v>0.67704299999999995</v>
      </c>
      <c r="F155" s="240">
        <f>VLOOKUP($C155,'Country Results 2016 Ed (2012)'!$A$23:$U$209,4,FALSE)</f>
        <v>5290.14</v>
      </c>
      <c r="G155" s="236" t="str">
        <f>VLOOKUP($C155,'Country Results 2016 Ed (2012)'!$A$23:$U$209,5,FALSE)</f>
        <v>Middle East/Central Asia</v>
      </c>
      <c r="H155" s="235" t="str">
        <f>VLOOKUP($C155,'Country Results 2016 Ed (2012)'!$A$23:$U$209,6,FALSE)</f>
        <v>LM</v>
      </c>
      <c r="I155" s="241">
        <f>VLOOKUP($C155,'Country Results 2016 Ed (2012)'!$A$23:$U$209,14,FALSE)</f>
        <v>5.47</v>
      </c>
      <c r="J155" s="242">
        <f>VLOOKUP($C155,'Country Results 2016 Ed (2012)'!$A$23:$U$209,20,FALSE)</f>
        <v>2.79</v>
      </c>
      <c r="K155" s="239">
        <f>VLOOKUP($C155,'Country Results 2016 Ed (2012)'!$A$23:$U$209,21,FALSE)</f>
        <v>-2.68</v>
      </c>
      <c r="L155" s="226"/>
      <c r="M155" s="227"/>
    </row>
    <row r="156" spans="1:13" ht="228.75" customHeight="1">
      <c r="A156" s="225">
        <v>154</v>
      </c>
      <c r="C156" s="234" t="s">
        <v>122</v>
      </c>
      <c r="D156" s="235">
        <f>VLOOKUP(C156,'Country Results 2016 Ed (2012)'!$A$23:$B$209,2,FALSE)</f>
        <v>6</v>
      </c>
      <c r="E156" s="243">
        <f>VLOOKUP($C156,'Country Results 2016 Ed (2012)'!$A$23:$U$209,3,FALSE)</f>
        <v>0.47600900000000002</v>
      </c>
      <c r="F156" s="240">
        <f>VLOOKUP($C156,'Country Results 2016 Ed (2012)'!$A$23:$U$209,4,FALSE)</f>
        <v>601.35400000000004</v>
      </c>
      <c r="G156" s="236" t="str">
        <f>VLOOKUP($C156,'Country Results 2016 Ed (2012)'!$A$23:$U$209,5,FALSE)</f>
        <v>Africa</v>
      </c>
      <c r="H156" s="235" t="str">
        <f>VLOOKUP($C156,'Country Results 2016 Ed (2012)'!$A$23:$U$209,6,FALSE)</f>
        <v>LI</v>
      </c>
      <c r="I156" s="241">
        <f>VLOOKUP($C156,'Country Results 2016 Ed (2012)'!$A$23:$U$209,14,FALSE)</f>
        <v>1.24</v>
      </c>
      <c r="J156" s="242">
        <f>VLOOKUP($C156,'Country Results 2016 Ed (2012)'!$A$23:$U$209,20,FALSE)</f>
        <v>0.59</v>
      </c>
      <c r="K156" s="239">
        <f>VLOOKUP($C156,'Country Results 2016 Ed (2012)'!$A$23:$U$209,21,FALSE)</f>
        <v>-0.66</v>
      </c>
      <c r="L156" s="226"/>
      <c r="M156" s="227"/>
    </row>
    <row r="157" spans="1:13" ht="228.75" customHeight="1">
      <c r="A157" s="225">
        <v>155</v>
      </c>
      <c r="C157" s="234" t="s">
        <v>15</v>
      </c>
      <c r="D157" s="235">
        <f>VLOOKUP(C157,'Country Results 2016 Ed (2012)'!$A$23:$B$209,2,FALSE)</f>
        <v>5</v>
      </c>
      <c r="E157" s="243">
        <f>VLOOKUP($C157,'Country Results 2016 Ed (2012)'!$A$23:$U$209,3,FALSE)</f>
        <v>0.74311400000000005</v>
      </c>
      <c r="F157" s="240">
        <f>VLOOKUP($C157,'Country Results 2016 Ed (2012)'!$A$23:$U$209,4,FALSE)</f>
        <v>3589.63</v>
      </c>
      <c r="G157" s="236" t="str">
        <f>VLOOKUP($C157,'Country Results 2016 Ed (2012)'!$A$23:$U$209,5,FALSE)</f>
        <v>Other Europe</v>
      </c>
      <c r="H157" s="235" t="str">
        <f>VLOOKUP($C157,'Country Results 2016 Ed (2012)'!$A$23:$U$209,6,FALSE)</f>
        <v>LM</v>
      </c>
      <c r="I157" s="241">
        <f>VLOOKUP($C157,'Country Results 2016 Ed (2012)'!$A$23:$U$209,14,FALSE)</f>
        <v>2.84</v>
      </c>
      <c r="J157" s="242">
        <f>VLOOKUP($C157,'Country Results 2016 Ed (2012)'!$A$23:$U$209,20,FALSE)</f>
        <v>2.27</v>
      </c>
      <c r="K157" s="239">
        <f>VLOOKUP($C157,'Country Results 2016 Ed (2012)'!$A$23:$U$209,21,FALSE)</f>
        <v>-0.57999999999999996</v>
      </c>
      <c r="L157" s="226"/>
      <c r="M157" s="227"/>
    </row>
    <row r="158" spans="1:13" ht="228.75" customHeight="1">
      <c r="A158" s="225">
        <v>156</v>
      </c>
      <c r="C158" s="234" t="s">
        <v>28</v>
      </c>
      <c r="D158" s="235">
        <f>VLOOKUP(C158,'Country Results 2016 Ed (2012)'!$A$23:$B$209,2,FALSE)</f>
        <v>6</v>
      </c>
      <c r="E158" s="243">
        <f>VLOOKUP($C158,'Country Results 2016 Ed (2012)'!$A$23:$U$209,3,FALSE)</f>
        <v>0.90139000000000002</v>
      </c>
      <c r="F158" s="240">
        <f>VLOOKUP($C158,'Country Results 2016 Ed (2012)'!$A$23:$U$209,4,FALSE)</f>
        <v>40980.5</v>
      </c>
      <c r="G158" s="236" t="str">
        <f>VLOOKUP($C158,'Country Results 2016 Ed (2012)'!$A$23:$U$209,5,FALSE)</f>
        <v>EU-27</v>
      </c>
      <c r="H158" s="235" t="str">
        <f>VLOOKUP($C158,'Country Results 2016 Ed (2012)'!$A$23:$U$209,6,FALSE)</f>
        <v>HI</v>
      </c>
      <c r="I158" s="241">
        <f>VLOOKUP($C158,'Country Results 2016 Ed (2012)'!$A$23:$U$209,14,FALSE)</f>
        <v>4.9400000000000004</v>
      </c>
      <c r="J158" s="242">
        <f>VLOOKUP($C158,'Country Results 2016 Ed (2012)'!$A$23:$U$209,20,FALSE)</f>
        <v>1.32</v>
      </c>
      <c r="K158" s="239">
        <f>VLOOKUP($C158,'Country Results 2016 Ed (2012)'!$A$23:$U$209,21,FALSE)</f>
        <v>-3.62</v>
      </c>
      <c r="L158" s="226"/>
      <c r="M158" s="227"/>
    </row>
    <row r="159" spans="1:13" ht="228.75" customHeight="1">
      <c r="A159" s="225">
        <v>157</v>
      </c>
      <c r="C159" s="234" t="s">
        <v>53</v>
      </c>
      <c r="D159" s="235">
        <f>VLOOKUP(C159,'Country Results 2016 Ed (2012)'!$A$23:$B$209,2,FALSE)</f>
        <v>6</v>
      </c>
      <c r="E159" s="243">
        <f>VLOOKUP($C159,'Country Results 2016 Ed (2012)'!$A$23:$U$209,3,FALSE)</f>
        <v>0.91200000000000003</v>
      </c>
      <c r="F159" s="240">
        <f>VLOOKUP($C159,'Country Results 2016 Ed (2012)'!$A$23:$U$209,4,FALSE)</f>
        <v>49725</v>
      </c>
      <c r="G159" s="236" t="str">
        <f>VLOOKUP($C159,'Country Results 2016 Ed (2012)'!$A$23:$U$209,5,FALSE)</f>
        <v>North America</v>
      </c>
      <c r="H159" s="235" t="str">
        <f>VLOOKUP($C159,'Country Results 2016 Ed (2012)'!$A$23:$U$209,6,FALSE)</f>
        <v>HI</v>
      </c>
      <c r="I159" s="241">
        <f>VLOOKUP($C159,'Country Results 2016 Ed (2012)'!$A$23:$U$209,14,FALSE)</f>
        <v>8.2200000000000006</v>
      </c>
      <c r="J159" s="242">
        <f>VLOOKUP($C159,'Country Results 2016 Ed (2012)'!$A$23:$U$209,20,FALSE)</f>
        <v>3.76</v>
      </c>
      <c r="K159" s="239">
        <f>VLOOKUP($C159,'Country Results 2016 Ed (2012)'!$A$23:$U$209,21,FALSE)</f>
        <v>-4.46</v>
      </c>
      <c r="L159" s="226"/>
      <c r="M159" s="227"/>
    </row>
    <row r="160" spans="1:13" ht="228.75" customHeight="1">
      <c r="A160" s="225">
        <v>158</v>
      </c>
      <c r="C160" s="234" t="s">
        <v>68</v>
      </c>
      <c r="D160" s="235" t="str">
        <f>VLOOKUP(C160,'Country Results 2016 Ed (2012)'!$A$23:$B$209,2,FALSE)</f>
        <v>3B</v>
      </c>
      <c r="E160" s="243">
        <f>VLOOKUP($C160,'Country Results 2016 Ed (2012)'!$A$23:$U$209,3,FALSE)</f>
        <v>0.787632</v>
      </c>
      <c r="F160" s="240">
        <f>VLOOKUP($C160,'Country Results 2016 Ed (2012)'!$A$23:$U$209,4,FALSE)</f>
        <v>14238.1</v>
      </c>
      <c r="G160" s="236" t="str">
        <f>VLOOKUP($C160,'Country Results 2016 Ed (2012)'!$A$23:$U$209,5,FALSE)</f>
        <v>Latin America</v>
      </c>
      <c r="H160" s="235" t="str">
        <f>VLOOKUP($C160,'Country Results 2016 Ed (2012)'!$A$23:$U$209,6,FALSE)</f>
        <v>UM</v>
      </c>
      <c r="I160" s="241">
        <f>VLOOKUP($C160,'Country Results 2016 Ed (2012)'!$A$23:$U$209,14,FALSE)</f>
        <v>2.91</v>
      </c>
      <c r="J160" s="242">
        <f>VLOOKUP($C160,'Country Results 2016 Ed (2012)'!$A$23:$U$209,20,FALSE)</f>
        <v>10.32</v>
      </c>
      <c r="K160" s="239">
        <f>VLOOKUP($C160,'Country Results 2016 Ed (2012)'!$A$23:$U$209,21,FALSE)</f>
        <v>7.41</v>
      </c>
      <c r="L160" s="226"/>
      <c r="M160" s="227"/>
    </row>
    <row r="161" spans="1:13" ht="228.75" customHeight="1">
      <c r="A161" s="225">
        <v>159</v>
      </c>
      <c r="C161" s="234" t="s">
        <v>100</v>
      </c>
      <c r="D161" s="235">
        <f>VLOOKUP(C161,'Country Results 2016 Ed (2012)'!$A$23:$B$209,2,FALSE)</f>
        <v>6</v>
      </c>
      <c r="E161" s="243">
        <f>VLOOKUP($C161,'Country Results 2016 Ed (2012)'!$A$23:$U$209,3,FALSE)</f>
        <v>0.66754000000000002</v>
      </c>
      <c r="F161" s="240">
        <f>VLOOKUP($C161,'Country Results 2016 Ed (2012)'!$A$23:$U$209,4,FALSE)</f>
        <v>1560.85</v>
      </c>
      <c r="G161" s="236" t="str">
        <f>VLOOKUP($C161,'Country Results 2016 Ed (2012)'!$A$23:$U$209,5,FALSE)</f>
        <v>Middle East/Central Asia</v>
      </c>
      <c r="H161" s="235" t="str">
        <f>VLOOKUP($C161,'Country Results 2016 Ed (2012)'!$A$23:$U$209,6,FALSE)</f>
        <v>LM</v>
      </c>
      <c r="I161" s="241">
        <f>VLOOKUP($C161,'Country Results 2016 Ed (2012)'!$A$23:$U$209,14,FALSE)</f>
        <v>2.3199999999999998</v>
      </c>
      <c r="J161" s="242">
        <f>VLOOKUP($C161,'Country Results 2016 Ed (2012)'!$A$23:$U$209,20,FALSE)</f>
        <v>0.92</v>
      </c>
      <c r="K161" s="239">
        <f>VLOOKUP($C161,'Country Results 2016 Ed (2012)'!$A$23:$U$209,21,FALSE)</f>
        <v>-1.4</v>
      </c>
      <c r="L161" s="226"/>
      <c r="M161" s="227"/>
    </row>
    <row r="162" spans="1:13" ht="228.75" customHeight="1">
      <c r="A162" s="225">
        <v>160</v>
      </c>
      <c r="C162" s="234" t="s">
        <v>67</v>
      </c>
      <c r="D162" s="235">
        <f>VLOOKUP(C162,'Country Results 2016 Ed (2012)'!$A$23:$B$209,2,FALSE)</f>
        <v>5</v>
      </c>
      <c r="E162" s="243">
        <f>VLOOKUP($C162,'Country Results 2016 Ed (2012)'!$A$23:$U$209,3,FALSE)</f>
        <v>0.76300000000000001</v>
      </c>
      <c r="F162" s="240">
        <f>VLOOKUP($C162,'Country Results 2016 Ed (2012)'!$A$23:$U$209,4,FALSE)</f>
        <v>10237.799999999999</v>
      </c>
      <c r="G162" s="236" t="str">
        <f>VLOOKUP($C162,'Country Results 2016 Ed (2012)'!$A$23:$U$209,5,FALSE)</f>
        <v>Latin America</v>
      </c>
      <c r="H162" s="235" t="str">
        <f>VLOOKUP($C162,'Country Results 2016 Ed (2012)'!$A$23:$U$209,6,FALSE)</f>
        <v>UM</v>
      </c>
      <c r="I162" s="241">
        <f>VLOOKUP($C162,'Country Results 2016 Ed (2012)'!$A$23:$U$209,14,FALSE)</f>
        <v>3.57</v>
      </c>
      <c r="J162" s="242">
        <f>VLOOKUP($C162,'Country Results 2016 Ed (2012)'!$A$23:$U$209,20,FALSE)</f>
        <v>2.78</v>
      </c>
      <c r="K162" s="239">
        <f>VLOOKUP($C162,'Country Results 2016 Ed (2012)'!$A$23:$U$209,21,FALSE)</f>
        <v>-0.79</v>
      </c>
      <c r="L162" s="226"/>
      <c r="M162" s="227"/>
    </row>
    <row r="163" spans="1:13" ht="228.75" customHeight="1">
      <c r="A163" s="225">
        <v>161</v>
      </c>
      <c r="C163" s="234" t="s">
        <v>78</v>
      </c>
      <c r="D163" s="235">
        <f>VLOOKUP(C163,'Country Results 2016 Ed (2012)'!$A$23:$B$209,2,FALSE)</f>
        <v>6</v>
      </c>
      <c r="F163" s="1"/>
      <c r="G163" s="236" t="s">
        <v>218</v>
      </c>
      <c r="H163" s="235"/>
      <c r="I163" s="241"/>
      <c r="J163" s="242"/>
      <c r="K163" s="239"/>
      <c r="L163" s="226"/>
      <c r="M163" s="227"/>
    </row>
    <row r="164" spans="1:13" ht="228.75" customHeight="1">
      <c r="A164" s="225">
        <v>162</v>
      </c>
      <c r="C164" s="234" t="s">
        <v>328</v>
      </c>
      <c r="D164" s="235" t="str">
        <f>VLOOKUP(C164,'Country Results 2016 Ed (2012)'!$A$23:$B$209,2,FALSE)</f>
        <v>3T</v>
      </c>
      <c r="E164" s="243" t="str">
        <f>VLOOKUP($C164,'Country Results 2016 Ed (2012)'!$A$23:$U$209,3,FALSE)</f>
        <v/>
      </c>
      <c r="F164" s="240" t="str">
        <f>VLOOKUP($C164,'Country Results 2016 Ed (2012)'!$A$23:$U$209,4,FALSE)</f>
        <v/>
      </c>
      <c r="G164" s="236" t="str">
        <f>VLOOKUP($C164,'Country Results 2016 Ed (2012)'!$A$23:$U$209,5,FALSE)</f>
        <v>Asia-Pacific</v>
      </c>
      <c r="H164" s="235">
        <f>VLOOKUP($C164,'Country Results 2016 Ed (2012)'!$A$23:$U$209,6,FALSE)</f>
        <v>0</v>
      </c>
      <c r="I164" s="241">
        <f>VLOOKUP($C164,'Country Results 2016 Ed (2012)'!$A$23:$U$209,14,FALSE)</f>
        <v>2.0699999999999998</v>
      </c>
      <c r="J164" s="242">
        <f>VLOOKUP($C164,'Country Results 2016 Ed (2012)'!$A$23:$U$209,20,FALSE)</f>
        <v>1.51</v>
      </c>
      <c r="K164" s="239">
        <f>VLOOKUP($C164,'Country Results 2016 Ed (2012)'!$A$23:$U$209,21,FALSE)</f>
        <v>-0.56000000000000005</v>
      </c>
      <c r="L164" s="226"/>
      <c r="M164" s="227"/>
    </row>
    <row r="165" spans="1:13" ht="228.75" customHeight="1">
      <c r="A165" s="225">
        <v>163</v>
      </c>
      <c r="C165" s="234" t="s">
        <v>99</v>
      </c>
      <c r="D165" s="235">
        <f>VLOOKUP(C165,'Country Results 2016 Ed (2012)'!$A$23:$B$209,2,FALSE)</f>
        <v>5</v>
      </c>
      <c r="E165" s="243">
        <f>VLOOKUP($C165,'Country Results 2016 Ed (2012)'!$A$23:$U$209,3,FALSE)</f>
        <v>0.49587999999999999</v>
      </c>
      <c r="F165" s="240">
        <f>VLOOKUP($C165,'Country Results 2016 Ed (2012)'!$A$23:$U$209,4,FALSE)</f>
        <v>1302.3</v>
      </c>
      <c r="G165" s="236" t="str">
        <f>VLOOKUP($C165,'Country Results 2016 Ed (2012)'!$A$23:$U$209,5,FALSE)</f>
        <v>Middle East/Central Asia</v>
      </c>
      <c r="H165" s="235" t="str">
        <f>VLOOKUP($C165,'Country Results 2016 Ed (2012)'!$A$23:$U$209,6,FALSE)</f>
        <v>LM</v>
      </c>
      <c r="I165" s="241">
        <f>VLOOKUP($C165,'Country Results 2016 Ed (2012)'!$A$23:$U$209,14,FALSE)</f>
        <v>1.03</v>
      </c>
      <c r="J165" s="242">
        <f>VLOOKUP($C165,'Country Results 2016 Ed (2012)'!$A$23:$U$209,20,FALSE)</f>
        <v>0.5</v>
      </c>
      <c r="K165" s="239">
        <f>VLOOKUP($C165,'Country Results 2016 Ed (2012)'!$A$23:$U$209,21,FALSE)</f>
        <v>-0.53</v>
      </c>
      <c r="L165" s="226"/>
      <c r="M165" s="227"/>
    </row>
    <row r="166" spans="1:13" ht="228.75" customHeight="1">
      <c r="A166" s="225">
        <v>164</v>
      </c>
      <c r="C166" s="234" t="s">
        <v>121</v>
      </c>
      <c r="D166" s="235">
        <f>VLOOKUP(C166,'Country Results 2016 Ed (2012)'!$A$23:$B$209,2,FALSE)</f>
        <v>6</v>
      </c>
      <c r="E166" s="243">
        <f>VLOOKUP($C166,'Country Results 2016 Ed (2012)'!$A$23:$U$209,3,FALSE)</f>
        <v>0.57561700000000005</v>
      </c>
      <c r="F166" s="240">
        <f>VLOOKUP($C166,'Country Results 2016 Ed (2012)'!$A$23:$U$209,4,FALSE)</f>
        <v>1740.64</v>
      </c>
      <c r="G166" s="236" t="str">
        <f>VLOOKUP($C166,'Country Results 2016 Ed (2012)'!$A$23:$U$209,5,FALSE)</f>
        <v>Africa</v>
      </c>
      <c r="H166" s="235" t="str">
        <f>VLOOKUP($C166,'Country Results 2016 Ed (2012)'!$A$23:$U$209,6,FALSE)</f>
        <v>LM</v>
      </c>
      <c r="I166" s="241">
        <f>VLOOKUP($C166,'Country Results 2016 Ed (2012)'!$A$23:$U$209,14,FALSE)</f>
        <v>0.99</v>
      </c>
      <c r="J166" s="242">
        <f>VLOOKUP($C166,'Country Results 2016 Ed (2012)'!$A$23:$U$209,20,FALSE)</f>
        <v>2.23</v>
      </c>
      <c r="K166" s="239">
        <f>VLOOKUP($C166,'Country Results 2016 Ed (2012)'!$A$23:$U$209,21,FALSE)</f>
        <v>1.24</v>
      </c>
      <c r="L166" s="226"/>
      <c r="M166" s="227"/>
    </row>
    <row r="167" spans="1:13" ht="228.75" customHeight="1" thickBot="1">
      <c r="A167" s="282">
        <v>165</v>
      </c>
      <c r="B167" s="272"/>
      <c r="C167" s="273" t="s">
        <v>120</v>
      </c>
      <c r="D167" s="274">
        <f>VLOOKUP(C167,'Country Results 2016 Ed (2012)'!$A$23:$B$209,2,FALSE)</f>
        <v>6</v>
      </c>
      <c r="E167" s="275">
        <f>VLOOKUP($C167,'Country Results 2016 Ed (2012)'!$A$23:$U$209,3,FALSE)</f>
        <v>0.49056699999999998</v>
      </c>
      <c r="F167" s="276">
        <f>VLOOKUP($C167,'Country Results 2016 Ed (2012)'!$A$23:$U$209,4,FALSE)</f>
        <v>865.91300000000001</v>
      </c>
      <c r="G167" s="277" t="str">
        <f>VLOOKUP($C167,'Country Results 2016 Ed (2012)'!$A$23:$U$209,5,FALSE)</f>
        <v>Africa</v>
      </c>
      <c r="H167" s="274" t="str">
        <f>VLOOKUP($C167,'Country Results 2016 Ed (2012)'!$A$23:$U$209,6,FALSE)</f>
        <v>LI</v>
      </c>
      <c r="I167" s="278">
        <f>VLOOKUP($C167,'Country Results 2016 Ed (2012)'!$A$23:$U$209,14,FALSE)</f>
        <v>1.37</v>
      </c>
      <c r="J167" s="279">
        <f>VLOOKUP($C167,'Country Results 2016 Ed (2012)'!$A$23:$U$209,20,FALSE)</f>
        <v>0.62</v>
      </c>
      <c r="K167" s="280">
        <f>VLOOKUP($C167,'Country Results 2016 Ed (2012)'!$A$23:$U$209,21,FALSE)</f>
        <v>-0.75</v>
      </c>
      <c r="L167" s="226"/>
      <c r="M167" s="227"/>
    </row>
    <row r="168" spans="1:13">
      <c r="H168" s="222"/>
      <c r="I168" s="223"/>
      <c r="M168" s="224"/>
    </row>
    <row r="169" spans="1:13">
      <c r="H169" s="222"/>
      <c r="I169" s="223"/>
      <c r="M169" s="224"/>
    </row>
    <row r="170" spans="1:13">
      <c r="H170" s="222"/>
      <c r="I170" s="223"/>
      <c r="M170" s="224"/>
    </row>
    <row r="171" spans="1:13">
      <c r="H171" s="222"/>
      <c r="I171" s="223"/>
      <c r="M171" s="224"/>
    </row>
    <row r="172" spans="1:13">
      <c r="H172" s="222"/>
      <c r="I172" s="223"/>
      <c r="M172" s="224"/>
    </row>
    <row r="173" spans="1:13">
      <c r="H173" s="222"/>
      <c r="I173" s="223"/>
      <c r="M173" s="224"/>
    </row>
    <row r="174" spans="1:13">
      <c r="H174" s="222"/>
      <c r="I174" s="223"/>
      <c r="M174" s="224"/>
    </row>
    <row r="175" spans="1:13">
      <c r="H175" s="222"/>
      <c r="I175" s="223"/>
      <c r="M175" s="224"/>
    </row>
    <row r="176" spans="1:13">
      <c r="H176" s="222"/>
      <c r="I176" s="223"/>
      <c r="M176" s="224"/>
    </row>
    <row r="177" spans="8:13">
      <c r="H177" s="222"/>
      <c r="I177" s="223"/>
      <c r="M177" s="224"/>
    </row>
  </sheetData>
  <autoFilter ref="A2:K167">
    <filterColumn colId="3"/>
    <sortState ref="A3:K167">
      <sortCondition ref="A2:A167"/>
    </sortState>
  </autoFilter>
  <sortState ref="A4:K170">
    <sortCondition ref="C4:C170"/>
  </sortState>
  <hyperlinks>
    <hyperlink ref="A1" r:id="rId1" display="© 2015 Global Footprint Network. National Footprint Accounts, 2015 Edition. Licensed and provided solely for non-commercial and informational purposes. For commercial license contact data@footprintnetwork.org"/>
    <hyperlink ref="A1:AH1" r:id="rId2" display="© 2015 Global Footprint Network. National Footprint Accounts, 2015 Edition. Licensed and provided solely for non-commercial and informational purposes. For commercial license contact data@footprintnetwork.org"/>
  </hyperlinks>
  <pageMargins left="0.7" right="0.7" top="0.75" bottom="0.75" header="0.3" footer="0.3"/>
  <pageSetup orientation="portrait" r:id="rId3"/>
  <drawing r:id="rId4"/>
</worksheet>
</file>

<file path=xl/worksheets/sheet5.xml><?xml version="1.0" encoding="utf-8"?>
<worksheet xmlns="http://schemas.openxmlformats.org/spreadsheetml/2006/main" xmlns:r="http://schemas.openxmlformats.org/officeDocument/2006/relationships">
  <sheetPr codeName="Sheet5">
    <pageSetUpPr fitToPage="1"/>
  </sheetPr>
  <dimension ref="A1:HG194"/>
  <sheetViews>
    <sheetView showGridLines="0" zoomScale="85" zoomScaleNormal="85" workbookViewId="0">
      <pane ySplit="9" topLeftCell="A10" activePane="bottomLeft" state="frozen"/>
      <selection pane="bottomLeft" activeCell="T1" sqref="T1:AJ1048576"/>
    </sheetView>
  </sheetViews>
  <sheetFormatPr defaultRowHeight="15"/>
  <cols>
    <col min="1" max="1" width="29.42578125" style="10" customWidth="1"/>
    <col min="2" max="2" width="16.140625" style="10" customWidth="1"/>
    <col min="3" max="3" width="12.28515625" style="10" customWidth="1"/>
    <col min="4" max="4" width="14.5703125" style="10" customWidth="1"/>
    <col min="5" max="5" width="13.85546875" style="10" customWidth="1"/>
    <col min="6" max="6" width="14.85546875" style="10" customWidth="1"/>
    <col min="7" max="7" width="13" style="10" customWidth="1"/>
    <col min="8" max="8" width="13.5703125" style="10" customWidth="1"/>
    <col min="9" max="9" width="14.85546875" style="10" customWidth="1"/>
    <col min="10" max="10" width="16.85546875" style="10" customWidth="1"/>
    <col min="11" max="11" width="13" style="2" customWidth="1"/>
    <col min="12" max="12" width="12" style="2" customWidth="1"/>
    <col min="13" max="13" width="12.28515625" style="2" customWidth="1"/>
    <col min="14" max="14" width="13.85546875" style="2" customWidth="1"/>
    <col min="15" max="15" width="9.140625" style="2"/>
    <col min="16" max="16" width="16.42578125" style="2" customWidth="1"/>
    <col min="17" max="17" width="14.42578125" style="2" customWidth="1"/>
    <col min="18" max="18" width="27" style="2" customWidth="1"/>
    <col min="19" max="19" width="9.140625" style="2"/>
    <col min="20" max="20" width="54.85546875" style="2" hidden="1" customWidth="1"/>
    <col min="21" max="36" width="0" style="2" hidden="1" customWidth="1"/>
    <col min="37" max="37" width="35" style="2" customWidth="1"/>
    <col min="38" max="16384" width="9.140625" style="2"/>
  </cols>
  <sheetData>
    <row r="1" spans="1:215">
      <c r="A1" s="2" t="s">
        <v>181</v>
      </c>
      <c r="B1" s="11"/>
      <c r="C1" s="44"/>
      <c r="D1" s="2"/>
      <c r="E1" s="2"/>
      <c r="F1" s="2"/>
      <c r="G1" s="2"/>
      <c r="H1" s="2"/>
      <c r="I1" s="2"/>
    </row>
    <row r="2" spans="1:215">
      <c r="A2" s="2"/>
      <c r="B2" s="11"/>
      <c r="C2" s="44"/>
      <c r="D2" s="2"/>
      <c r="E2" s="2"/>
      <c r="F2" s="2"/>
      <c r="G2" s="2"/>
      <c r="H2" s="2"/>
      <c r="I2" s="2"/>
    </row>
    <row r="3" spans="1:215" ht="26.25">
      <c r="A3" s="309" t="s">
        <v>180</v>
      </c>
      <c r="B3" s="309"/>
      <c r="C3" s="309"/>
      <c r="D3" s="309"/>
      <c r="E3" s="309"/>
      <c r="F3" s="309"/>
      <c r="G3" s="309"/>
      <c r="H3" s="309"/>
      <c r="I3" s="2"/>
      <c r="K3" s="42"/>
    </row>
    <row r="4" spans="1:215" s="15" customFormat="1" ht="23.25">
      <c r="A4" s="310" t="s">
        <v>209</v>
      </c>
      <c r="B4" s="310"/>
      <c r="C4" s="310"/>
      <c r="D4" s="310"/>
      <c r="E4" s="310"/>
      <c r="F4" s="310"/>
      <c r="G4" s="310"/>
      <c r="H4" s="311"/>
      <c r="I4" s="311"/>
      <c r="J4" s="311"/>
      <c r="K4" s="312"/>
      <c r="L4" s="312"/>
      <c r="M4" s="312"/>
    </row>
    <row r="5" spans="1:215" s="15" customFormat="1" ht="23.25">
      <c r="A5" s="74" t="s">
        <v>210</v>
      </c>
      <c r="B5" s="74"/>
      <c r="C5" s="74"/>
      <c r="D5" s="74"/>
      <c r="E5" s="74"/>
      <c r="F5" s="74"/>
      <c r="G5" s="71"/>
      <c r="H5" s="72"/>
      <c r="I5" s="72"/>
      <c r="J5" s="72"/>
      <c r="K5" s="73"/>
      <c r="L5" s="73"/>
      <c r="M5" s="73"/>
    </row>
    <row r="6" spans="1:215" s="15" customFormat="1" ht="15.75" thickBot="1"/>
    <row r="7" spans="1:215" s="33" customFormat="1" ht="42" customHeight="1">
      <c r="A7" s="79" t="s">
        <v>179</v>
      </c>
      <c r="B7" s="80" t="s">
        <v>178</v>
      </c>
      <c r="C7" s="81" t="s">
        <v>177</v>
      </c>
      <c r="D7" s="82" t="s">
        <v>176</v>
      </c>
      <c r="E7" s="82" t="s">
        <v>175</v>
      </c>
      <c r="F7" s="82" t="s">
        <v>211</v>
      </c>
      <c r="G7" s="82" t="s">
        <v>174</v>
      </c>
      <c r="H7" s="82" t="s">
        <v>173</v>
      </c>
      <c r="I7" s="82" t="s">
        <v>167</v>
      </c>
      <c r="J7" s="83" t="s">
        <v>172</v>
      </c>
      <c r="K7" s="84" t="s">
        <v>171</v>
      </c>
      <c r="L7" s="84" t="s">
        <v>170</v>
      </c>
      <c r="M7" s="84" t="s">
        <v>169</v>
      </c>
      <c r="N7" s="84" t="s">
        <v>168</v>
      </c>
      <c r="O7" s="84" t="s">
        <v>167</v>
      </c>
      <c r="P7" s="85" t="s">
        <v>166</v>
      </c>
      <c r="Q7" s="86" t="s">
        <v>165</v>
      </c>
      <c r="R7" s="15"/>
      <c r="S7" s="15"/>
      <c r="T7" s="41" t="s">
        <v>179</v>
      </c>
      <c r="U7" s="40" t="s">
        <v>178</v>
      </c>
      <c r="V7" s="39" t="s">
        <v>177</v>
      </c>
      <c r="W7" s="38" t="s">
        <v>176</v>
      </c>
      <c r="X7" s="38" t="s">
        <v>175</v>
      </c>
      <c r="Y7" s="38" t="s">
        <v>211</v>
      </c>
      <c r="Z7" s="38" t="s">
        <v>174</v>
      </c>
      <c r="AA7" s="38" t="s">
        <v>173</v>
      </c>
      <c r="AB7" s="38" t="s">
        <v>167</v>
      </c>
      <c r="AC7" s="37" t="s">
        <v>172</v>
      </c>
      <c r="AD7" s="36" t="s">
        <v>171</v>
      </c>
      <c r="AE7" s="36" t="s">
        <v>170</v>
      </c>
      <c r="AF7" s="36" t="s">
        <v>169</v>
      </c>
      <c r="AG7" s="36" t="s">
        <v>168</v>
      </c>
      <c r="AH7" s="36" t="s">
        <v>167</v>
      </c>
      <c r="AI7" s="35" t="s">
        <v>166</v>
      </c>
      <c r="AJ7" s="34" t="s">
        <v>165</v>
      </c>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row>
    <row r="8" spans="1:215" s="15" customFormat="1" ht="31.5" customHeight="1">
      <c r="A8" s="87"/>
      <c r="D8" s="26"/>
      <c r="E8" s="30"/>
      <c r="F8" s="30"/>
      <c r="G8" s="30" t="s">
        <v>164</v>
      </c>
      <c r="H8" s="30"/>
      <c r="I8" s="30"/>
      <c r="J8" s="32"/>
      <c r="K8" s="31" t="s">
        <v>163</v>
      </c>
      <c r="L8" s="30"/>
      <c r="M8" s="26"/>
      <c r="O8" s="30"/>
      <c r="P8" s="29"/>
      <c r="Q8" s="28"/>
    </row>
    <row r="9" spans="1:215" s="26" customFormat="1" ht="18.75" customHeight="1">
      <c r="A9" s="27" t="s">
        <v>1</v>
      </c>
      <c r="B9" s="45">
        <f>ROUND(HLOOKUP(B$7,$U$7:$AJ$168,MATCH($A9,$T$7:$T$168,0),0),1)</f>
        <v>6817.7</v>
      </c>
      <c r="C9" s="45"/>
      <c r="D9" s="45">
        <f t="shared" ref="D9:Q9" si="0">ROUND(HLOOKUP(D$7,$U$7:$AJ$168,MATCH($A9,$T$7:$T$168,0),0),1)</f>
        <v>0.6</v>
      </c>
      <c r="E9" s="45">
        <f t="shared" si="0"/>
        <v>0.2</v>
      </c>
      <c r="F9" s="45">
        <f t="shared" si="0"/>
        <v>0.2</v>
      </c>
      <c r="G9" s="45">
        <f t="shared" si="0"/>
        <v>0.1</v>
      </c>
      <c r="H9" s="45">
        <f t="shared" si="0"/>
        <v>1.4</v>
      </c>
      <c r="I9" s="45">
        <f t="shared" si="0"/>
        <v>0.1</v>
      </c>
      <c r="J9" s="78">
        <f t="shared" si="0"/>
        <v>2.6</v>
      </c>
      <c r="K9" s="45">
        <f t="shared" si="0"/>
        <v>0.6</v>
      </c>
      <c r="L9" s="45">
        <f t="shared" si="0"/>
        <v>0.2</v>
      </c>
      <c r="M9" s="45">
        <f t="shared" si="0"/>
        <v>0.7</v>
      </c>
      <c r="N9" s="45">
        <f t="shared" si="0"/>
        <v>0.2</v>
      </c>
      <c r="O9" s="45">
        <f t="shared" si="0"/>
        <v>0.1</v>
      </c>
      <c r="P9" s="76">
        <f t="shared" si="0"/>
        <v>1.8</v>
      </c>
      <c r="Q9" s="94">
        <f t="shared" si="0"/>
        <v>-0.8</v>
      </c>
      <c r="R9" s="16"/>
      <c r="S9" s="16"/>
      <c r="T9" s="16"/>
      <c r="U9" s="16"/>
      <c r="V9" s="16"/>
      <c r="W9" s="16"/>
      <c r="X9" s="16"/>
      <c r="Y9" s="16"/>
      <c r="Z9" s="16"/>
      <c r="AA9" s="16"/>
      <c r="AB9" s="16"/>
      <c r="AC9" s="16"/>
      <c r="AD9" s="16"/>
      <c r="AE9" s="16"/>
      <c r="AF9" s="16"/>
      <c r="AG9" s="16"/>
      <c r="AH9" s="16"/>
      <c r="AI9" s="16"/>
      <c r="AJ9" s="16"/>
      <c r="AK9" s="16"/>
      <c r="AL9" s="16"/>
      <c r="AM9" s="16"/>
      <c r="AN9" s="16"/>
      <c r="AO9" s="16"/>
      <c r="AP9" s="16"/>
      <c r="AQ9" s="16"/>
      <c r="AR9" s="16"/>
      <c r="AS9" s="16"/>
      <c r="AT9" s="16"/>
      <c r="AU9" s="16"/>
      <c r="AV9" s="16"/>
      <c r="AW9" s="16"/>
      <c r="AX9" s="16"/>
      <c r="AY9" s="16"/>
      <c r="AZ9" s="16"/>
      <c r="BA9" s="16"/>
      <c r="BB9" s="16"/>
      <c r="BC9" s="16"/>
      <c r="BD9" s="16"/>
      <c r="BE9" s="16"/>
      <c r="BF9" s="16"/>
      <c r="BG9" s="16"/>
      <c r="BH9" s="16"/>
      <c r="BI9" s="16"/>
      <c r="BJ9" s="16"/>
      <c r="BK9" s="16"/>
      <c r="BL9" s="16"/>
      <c r="BM9" s="16"/>
      <c r="BN9" s="16"/>
      <c r="BO9" s="16"/>
      <c r="BP9" s="16"/>
      <c r="BQ9" s="16"/>
      <c r="BR9" s="16"/>
      <c r="BS9" s="16"/>
      <c r="BT9" s="16"/>
      <c r="BU9" s="16"/>
      <c r="BV9" s="16"/>
      <c r="BW9" s="16"/>
      <c r="BX9" s="16"/>
      <c r="BY9" s="16"/>
      <c r="BZ9" s="16"/>
      <c r="CA9" s="16"/>
      <c r="CB9" s="16"/>
      <c r="CC9" s="16"/>
      <c r="CD9" s="16"/>
      <c r="CE9" s="16"/>
      <c r="CF9" s="16"/>
      <c r="CG9" s="16"/>
      <c r="CH9" s="16"/>
      <c r="CI9" s="16"/>
      <c r="CJ9" s="16"/>
      <c r="CK9" s="16"/>
      <c r="CL9" s="16"/>
      <c r="CM9" s="16"/>
      <c r="CN9" s="16"/>
      <c r="CO9" s="16"/>
      <c r="CP9" s="16"/>
      <c r="CQ9" s="16"/>
      <c r="CR9" s="16"/>
      <c r="CS9" s="16"/>
      <c r="CT9" s="16"/>
      <c r="CU9" s="16"/>
      <c r="CV9" s="16"/>
      <c r="CW9" s="16"/>
      <c r="CX9" s="16"/>
      <c r="CY9" s="16"/>
      <c r="CZ9" s="16"/>
      <c r="DA9" s="16"/>
      <c r="DB9" s="16"/>
      <c r="DC9" s="16"/>
      <c r="DD9" s="16"/>
      <c r="DE9" s="16"/>
      <c r="DF9" s="16"/>
      <c r="DG9" s="16"/>
      <c r="DH9" s="16"/>
      <c r="DI9" s="16"/>
      <c r="DJ9" s="16"/>
      <c r="DK9" s="16"/>
      <c r="DL9" s="16"/>
      <c r="DM9" s="16"/>
      <c r="DN9" s="16"/>
      <c r="DO9" s="16"/>
      <c r="DP9" s="16"/>
      <c r="DQ9" s="16"/>
      <c r="DR9" s="16"/>
      <c r="DS9" s="16"/>
      <c r="DT9" s="16"/>
      <c r="DU9" s="16"/>
      <c r="DV9" s="16"/>
      <c r="DW9" s="16"/>
      <c r="DX9" s="16"/>
      <c r="DY9" s="16"/>
      <c r="DZ9" s="16"/>
      <c r="EA9" s="16"/>
      <c r="EB9" s="16"/>
      <c r="EC9" s="16"/>
      <c r="ED9" s="16"/>
      <c r="EE9" s="16"/>
      <c r="EF9" s="16"/>
      <c r="EG9" s="16"/>
      <c r="EH9" s="16"/>
      <c r="EI9" s="16"/>
      <c r="EJ9" s="16"/>
      <c r="EK9" s="16"/>
      <c r="EL9" s="16"/>
      <c r="EM9" s="16"/>
      <c r="EN9" s="16"/>
      <c r="EO9" s="16"/>
      <c r="EP9" s="16"/>
      <c r="EQ9" s="16"/>
      <c r="ER9" s="16"/>
      <c r="ES9" s="16"/>
      <c r="ET9" s="16"/>
      <c r="EU9" s="16"/>
      <c r="EV9" s="16"/>
      <c r="EW9" s="16"/>
      <c r="EX9" s="16"/>
      <c r="EY9" s="16"/>
      <c r="EZ9" s="16"/>
      <c r="FA9" s="16"/>
      <c r="FB9" s="16"/>
      <c r="FC9" s="16"/>
      <c r="FD9" s="16"/>
      <c r="FE9" s="16"/>
      <c r="FF9" s="16"/>
      <c r="FG9" s="16"/>
      <c r="FH9" s="16"/>
      <c r="FI9" s="16"/>
      <c r="FJ9" s="16"/>
      <c r="FK9" s="16"/>
      <c r="FL9" s="16"/>
      <c r="FM9" s="16"/>
      <c r="FN9" s="16"/>
      <c r="FO9" s="16"/>
      <c r="FP9" s="16"/>
      <c r="FQ9" s="16"/>
      <c r="FR9" s="16"/>
      <c r="FS9" s="16"/>
      <c r="FT9" s="16"/>
      <c r="FU9" s="16"/>
      <c r="FV9" s="16"/>
      <c r="FW9" s="16"/>
      <c r="FX9" s="16"/>
      <c r="FY9" s="16"/>
      <c r="FZ9" s="16"/>
      <c r="GA9" s="16"/>
      <c r="GB9" s="16"/>
      <c r="GC9" s="16"/>
      <c r="GD9" s="16"/>
      <c r="GE9" s="16"/>
      <c r="GF9" s="16"/>
      <c r="GG9" s="16"/>
      <c r="GH9" s="16"/>
      <c r="GI9" s="16"/>
      <c r="GJ9" s="16"/>
      <c r="GK9" s="16"/>
      <c r="GL9" s="16"/>
      <c r="GM9" s="16"/>
      <c r="GN9" s="16"/>
      <c r="GO9" s="16"/>
      <c r="GP9" s="16"/>
      <c r="GQ9" s="16"/>
      <c r="GR9" s="16"/>
      <c r="GS9" s="16"/>
      <c r="GT9" s="16"/>
      <c r="GU9" s="16"/>
      <c r="GV9" s="16"/>
      <c r="GW9" s="16"/>
      <c r="GX9" s="16"/>
      <c r="GY9" s="16"/>
      <c r="GZ9" s="16"/>
      <c r="HA9" s="16"/>
      <c r="HB9" s="16"/>
      <c r="HC9" s="16"/>
      <c r="HD9" s="16"/>
      <c r="HE9" s="16"/>
      <c r="HF9" s="16"/>
      <c r="HG9" s="16"/>
    </row>
    <row r="10" spans="1:215" s="15" customFormat="1">
      <c r="A10" s="88"/>
      <c r="B10" s="49"/>
      <c r="C10" s="16"/>
      <c r="D10" s="49"/>
      <c r="E10" s="49"/>
      <c r="F10" s="49"/>
      <c r="G10" s="49"/>
      <c r="H10" s="49"/>
      <c r="I10" s="49"/>
      <c r="J10" s="49"/>
      <c r="K10" s="49"/>
      <c r="L10" s="49"/>
      <c r="M10" s="49"/>
      <c r="N10" s="49"/>
      <c r="O10" s="49"/>
      <c r="P10" s="49"/>
      <c r="Q10" s="95"/>
      <c r="R10" s="16"/>
      <c r="S10" s="16"/>
      <c r="T10" s="1" t="s">
        <v>118</v>
      </c>
      <c r="U10" s="1">
        <v>30.577999999999999</v>
      </c>
      <c r="V10" s="1" t="s">
        <v>60</v>
      </c>
      <c r="W10" s="1">
        <v>0.28656599021115903</v>
      </c>
      <c r="X10" s="1">
        <v>0.16622795816410599</v>
      </c>
      <c r="Y10" s="1">
        <v>6.5204082283782397E-2</v>
      </c>
      <c r="Z10" s="75">
        <v>5.019823545429E-5</v>
      </c>
      <c r="AA10" s="1">
        <v>1.58566091522306E-2</v>
      </c>
      <c r="AB10" s="1">
        <v>3.2033657798229101E-2</v>
      </c>
      <c r="AC10" s="1">
        <v>0.56593849584496103</v>
      </c>
      <c r="AD10" s="1">
        <v>0.20974292528971</v>
      </c>
      <c r="AE10" s="1">
        <v>0.19437087017098401</v>
      </c>
      <c r="AF10" s="1">
        <v>1.94966902020186E-2</v>
      </c>
      <c r="AG10" s="1">
        <v>0</v>
      </c>
      <c r="AH10" s="1">
        <v>3.2033657798229101E-2</v>
      </c>
      <c r="AI10" s="1">
        <v>0.45564414346094101</v>
      </c>
      <c r="AJ10" s="1">
        <v>-0.11029435238401999</v>
      </c>
      <c r="AL10" s="16"/>
      <c r="AM10" s="16"/>
      <c r="AN10" s="16"/>
      <c r="AO10" s="16"/>
      <c r="AP10" s="16"/>
      <c r="AQ10" s="16"/>
      <c r="AR10" s="16"/>
      <c r="AS10" s="16"/>
      <c r="AT10" s="16"/>
      <c r="AU10" s="16"/>
      <c r="AV10" s="16"/>
      <c r="AW10" s="16"/>
      <c r="AX10" s="16"/>
      <c r="AY10" s="16"/>
      <c r="AZ10" s="16"/>
      <c r="BA10" s="16"/>
      <c r="BB10" s="16"/>
      <c r="BC10" s="16"/>
      <c r="BD10" s="16"/>
      <c r="BE10" s="16"/>
      <c r="BF10" s="16"/>
      <c r="BG10" s="16"/>
      <c r="BH10" s="16"/>
      <c r="BI10" s="16"/>
      <c r="BJ10" s="16"/>
      <c r="BK10" s="16"/>
      <c r="BL10" s="16"/>
      <c r="BM10" s="16"/>
      <c r="BN10" s="16"/>
      <c r="BO10" s="16"/>
      <c r="BP10" s="16"/>
      <c r="BQ10" s="16"/>
      <c r="BR10" s="16"/>
      <c r="BS10" s="16"/>
      <c r="BT10" s="16"/>
      <c r="BU10" s="16"/>
      <c r="BV10" s="16"/>
      <c r="BW10" s="16"/>
      <c r="BX10" s="16"/>
      <c r="BY10" s="16"/>
      <c r="BZ10" s="16"/>
      <c r="CA10" s="16"/>
      <c r="CB10" s="16"/>
      <c r="CC10" s="16"/>
      <c r="CD10" s="16"/>
      <c r="CE10" s="16"/>
      <c r="CF10" s="16"/>
      <c r="CG10" s="16"/>
      <c r="CH10" s="16"/>
      <c r="CI10" s="16"/>
      <c r="CJ10" s="16"/>
      <c r="CK10" s="16"/>
      <c r="CL10" s="16"/>
      <c r="CM10" s="16"/>
      <c r="CN10" s="16"/>
      <c r="CO10" s="16"/>
      <c r="CP10" s="16"/>
      <c r="CQ10" s="16"/>
      <c r="CR10" s="16"/>
      <c r="CS10" s="16"/>
      <c r="CT10" s="16"/>
      <c r="CU10" s="16"/>
      <c r="CV10" s="16"/>
      <c r="CW10" s="16"/>
      <c r="CX10" s="16"/>
      <c r="CY10" s="16"/>
      <c r="CZ10" s="16"/>
      <c r="DA10" s="16"/>
      <c r="DB10" s="16"/>
      <c r="DC10" s="16"/>
      <c r="DD10" s="16"/>
      <c r="DE10" s="16"/>
      <c r="DF10" s="16"/>
      <c r="DG10" s="16"/>
      <c r="DH10" s="16"/>
      <c r="DI10" s="16"/>
      <c r="DJ10" s="16"/>
      <c r="DK10" s="16"/>
      <c r="DL10" s="16"/>
      <c r="DM10" s="16"/>
      <c r="DN10" s="16"/>
      <c r="DO10" s="16"/>
      <c r="DP10" s="16"/>
      <c r="DQ10" s="16"/>
      <c r="DR10" s="16"/>
      <c r="DS10" s="16"/>
      <c r="DT10" s="16"/>
      <c r="DU10" s="16"/>
      <c r="DV10" s="16"/>
      <c r="DW10" s="16"/>
      <c r="DX10" s="16"/>
      <c r="DY10" s="16"/>
      <c r="DZ10" s="16"/>
      <c r="EA10" s="16"/>
      <c r="EB10" s="16"/>
      <c r="EC10" s="16"/>
      <c r="ED10" s="16"/>
      <c r="EE10" s="16"/>
      <c r="EF10" s="16"/>
      <c r="EG10" s="16"/>
      <c r="EH10" s="16"/>
      <c r="EI10" s="16"/>
      <c r="EJ10" s="16"/>
      <c r="EK10" s="16"/>
      <c r="EL10" s="16"/>
      <c r="EM10" s="16"/>
      <c r="EN10" s="16"/>
      <c r="EO10" s="16"/>
      <c r="EP10" s="16"/>
      <c r="EQ10" s="16"/>
      <c r="ER10" s="16"/>
      <c r="ES10" s="16"/>
      <c r="ET10" s="16"/>
      <c r="EU10" s="16"/>
      <c r="EV10" s="16"/>
      <c r="EW10" s="16"/>
      <c r="EX10" s="16"/>
      <c r="EY10" s="16"/>
      <c r="EZ10" s="16"/>
      <c r="FA10" s="16"/>
      <c r="FB10" s="16"/>
      <c r="FC10" s="16"/>
      <c r="FD10" s="16"/>
      <c r="FE10" s="16"/>
      <c r="FF10" s="16"/>
      <c r="FG10" s="16"/>
      <c r="FH10" s="16"/>
      <c r="FI10" s="16"/>
      <c r="FJ10" s="16"/>
      <c r="FK10" s="16"/>
      <c r="FL10" s="16"/>
      <c r="FM10" s="16"/>
      <c r="FN10" s="16"/>
      <c r="FO10" s="16"/>
      <c r="FP10" s="16"/>
      <c r="FQ10" s="16"/>
      <c r="FR10" s="16"/>
      <c r="FS10" s="16"/>
      <c r="FT10" s="16"/>
      <c r="FU10" s="16"/>
      <c r="FV10" s="16"/>
      <c r="FW10" s="16"/>
      <c r="FX10" s="16"/>
      <c r="FY10" s="16"/>
    </row>
    <row r="11" spans="1:215" s="15" customFormat="1">
      <c r="A11" s="25" t="s">
        <v>185</v>
      </c>
      <c r="B11" s="47">
        <f>ROUND(HLOOKUP(B$7,$U$7:$AJ$168,MATCH($A11,$T$7:$T$168,0),0),1)</f>
        <v>1033.7</v>
      </c>
      <c r="C11" s="47"/>
      <c r="D11" s="47">
        <f t="shared" ref="D11:I13" si="1">ROUND(HLOOKUP(D$7,$U$7:$AJ$168,MATCH($A11,$T$7:$T$168,0),0),1)</f>
        <v>1.1000000000000001</v>
      </c>
      <c r="E11" s="47">
        <f t="shared" si="1"/>
        <v>0.4</v>
      </c>
      <c r="F11" s="47">
        <f t="shared" si="1"/>
        <v>0.5</v>
      </c>
      <c r="G11" s="47">
        <f t="shared" si="1"/>
        <v>0.2</v>
      </c>
      <c r="H11" s="47">
        <f t="shared" si="1"/>
        <v>3</v>
      </c>
      <c r="I11" s="47">
        <f t="shared" si="1"/>
        <v>0.1</v>
      </c>
      <c r="J11" s="78">
        <f t="shared" ref="J11:O13" si="2">ROUND(HLOOKUP(J$7,$U$7:$AJ$168,MATCH($A11,$T$7:$T$168,0),0),1)</f>
        <v>5.3</v>
      </c>
      <c r="K11" s="47">
        <f t="shared" si="2"/>
        <v>1.1000000000000001</v>
      </c>
      <c r="L11" s="47">
        <f t="shared" si="2"/>
        <v>0.3</v>
      </c>
      <c r="M11" s="47">
        <f t="shared" si="2"/>
        <v>1.2</v>
      </c>
      <c r="N11" s="47">
        <f t="shared" si="2"/>
        <v>0.5</v>
      </c>
      <c r="O11" s="47">
        <f t="shared" si="2"/>
        <v>0.1</v>
      </c>
      <c r="P11" s="76">
        <f t="shared" ref="P11:Q13" si="3">ROUND(HLOOKUP(P$7,$U$7:$AJ$168,MATCH($A11,$T$7:$T$168,0),0),1)</f>
        <v>3.2</v>
      </c>
      <c r="Q11" s="96">
        <f t="shared" si="3"/>
        <v>-3.6</v>
      </c>
      <c r="R11" s="16"/>
      <c r="S11" s="16"/>
      <c r="T11" s="1" t="s">
        <v>26</v>
      </c>
      <c r="U11" s="1">
        <v>3.1930000000000001</v>
      </c>
      <c r="V11" s="1" t="s">
        <v>14</v>
      </c>
      <c r="W11" s="1">
        <v>0.69836495010729105</v>
      </c>
      <c r="X11" s="1">
        <v>0.22141090376779499</v>
      </c>
      <c r="Y11" s="1">
        <v>9.4381666435182393E-2</v>
      </c>
      <c r="Z11" s="1">
        <v>2.5115350019284201E-2</v>
      </c>
      <c r="AA11" s="1">
        <v>0.610916241255679</v>
      </c>
      <c r="AB11" s="1">
        <v>4.3215793370271101E-2</v>
      </c>
      <c r="AC11" s="1">
        <v>1.6934049049555</v>
      </c>
      <c r="AD11" s="1">
        <v>0.59818192269585402</v>
      </c>
      <c r="AE11" s="1">
        <v>0.20129438136883501</v>
      </c>
      <c r="AF11" s="1">
        <v>0.287084937126593</v>
      </c>
      <c r="AG11" s="1">
        <v>7.3888660560357297E-2</v>
      </c>
      <c r="AH11" s="1">
        <v>4.3215793370271101E-2</v>
      </c>
      <c r="AI11" s="1">
        <v>1.20366569512191</v>
      </c>
      <c r="AJ11" s="1">
        <v>-0.48973920983358998</v>
      </c>
      <c r="AL11" s="16"/>
      <c r="AM11" s="16"/>
      <c r="AN11" s="16"/>
      <c r="AO11" s="16"/>
      <c r="AP11" s="16"/>
      <c r="AQ11" s="16"/>
      <c r="AR11" s="16"/>
      <c r="AS11" s="16"/>
      <c r="AT11" s="16"/>
      <c r="AU11" s="16"/>
      <c r="AV11" s="16"/>
      <c r="AW11" s="16"/>
      <c r="AX11" s="16"/>
      <c r="AY11" s="16"/>
      <c r="AZ11" s="16"/>
      <c r="BA11" s="16"/>
      <c r="BB11" s="16"/>
      <c r="BC11" s="16"/>
      <c r="BD11" s="16"/>
      <c r="BE11" s="16"/>
      <c r="BF11" s="16"/>
      <c r="BG11" s="16"/>
      <c r="BH11" s="16"/>
      <c r="BI11" s="16"/>
      <c r="BJ11" s="16"/>
      <c r="BK11" s="16"/>
      <c r="BL11" s="16"/>
      <c r="BM11" s="16"/>
      <c r="BN11" s="16"/>
      <c r="BO11" s="16"/>
      <c r="BP11" s="16"/>
      <c r="BQ11" s="16"/>
      <c r="BR11" s="16"/>
      <c r="BS11" s="16"/>
      <c r="BT11" s="16"/>
      <c r="BU11" s="16"/>
      <c r="BV11" s="16"/>
      <c r="BW11" s="16"/>
      <c r="BX11" s="16"/>
      <c r="BY11" s="16"/>
      <c r="BZ11" s="16"/>
      <c r="CA11" s="16"/>
      <c r="CB11" s="16"/>
      <c r="CC11" s="16"/>
      <c r="CD11" s="16"/>
      <c r="CE11" s="16"/>
      <c r="CF11" s="16"/>
      <c r="CG11" s="16"/>
      <c r="CH11" s="16"/>
      <c r="CI11" s="16"/>
      <c r="CJ11" s="16"/>
      <c r="CK11" s="16"/>
      <c r="CL11" s="16"/>
      <c r="CM11" s="16"/>
      <c r="CN11" s="16"/>
      <c r="CO11" s="16"/>
      <c r="CP11" s="16"/>
      <c r="CQ11" s="16"/>
      <c r="CR11" s="16"/>
      <c r="CS11" s="16"/>
      <c r="CT11" s="16"/>
      <c r="CU11" s="16"/>
      <c r="CV11" s="16"/>
      <c r="CW11" s="16"/>
      <c r="CX11" s="16"/>
      <c r="CY11" s="16"/>
      <c r="CZ11" s="16"/>
      <c r="DA11" s="16"/>
      <c r="DB11" s="16"/>
      <c r="DC11" s="16"/>
      <c r="DD11" s="16"/>
      <c r="DE11" s="16"/>
      <c r="DF11" s="16"/>
      <c r="DG11" s="16"/>
      <c r="DH11" s="16"/>
      <c r="DI11" s="16"/>
      <c r="DJ11" s="16"/>
      <c r="DK11" s="16"/>
      <c r="DL11" s="16"/>
      <c r="DM11" s="16"/>
      <c r="DN11" s="16"/>
      <c r="DO11" s="16"/>
      <c r="DP11" s="16"/>
      <c r="DQ11" s="16"/>
      <c r="DR11" s="16"/>
      <c r="DS11" s="16"/>
      <c r="DT11" s="16"/>
      <c r="DU11" s="16"/>
      <c r="DV11" s="16"/>
      <c r="DW11" s="16"/>
      <c r="DX11" s="16"/>
      <c r="DY11" s="16"/>
      <c r="DZ11" s="16"/>
      <c r="EA11" s="16"/>
      <c r="EB11" s="16"/>
      <c r="EC11" s="16"/>
      <c r="ED11" s="16"/>
      <c r="EE11" s="16"/>
      <c r="EF11" s="16"/>
      <c r="EG11" s="16"/>
      <c r="EH11" s="16"/>
      <c r="EI11" s="16"/>
      <c r="EJ11" s="16"/>
      <c r="EK11" s="16"/>
      <c r="EL11" s="16"/>
      <c r="EM11" s="16"/>
      <c r="EN11" s="16"/>
      <c r="EO11" s="16"/>
      <c r="EP11" s="16"/>
      <c r="EQ11" s="16"/>
      <c r="ER11" s="16"/>
      <c r="ES11" s="16"/>
      <c r="ET11" s="16"/>
      <c r="EU11" s="16"/>
      <c r="EV11" s="16"/>
      <c r="EW11" s="16"/>
      <c r="EX11" s="16"/>
      <c r="EY11" s="16"/>
      <c r="EZ11" s="16"/>
      <c r="FA11" s="16"/>
      <c r="FB11" s="16"/>
      <c r="FC11" s="16"/>
      <c r="FD11" s="16"/>
      <c r="FE11" s="16"/>
      <c r="FF11" s="16"/>
      <c r="FG11" s="16"/>
      <c r="FH11" s="16"/>
      <c r="FI11" s="16"/>
      <c r="FJ11" s="16"/>
      <c r="FK11" s="16"/>
      <c r="FL11" s="16"/>
      <c r="FM11" s="16"/>
      <c r="FN11" s="16"/>
      <c r="FO11" s="16"/>
      <c r="FP11" s="16"/>
      <c r="FQ11" s="16"/>
      <c r="FR11" s="16"/>
      <c r="FS11" s="16"/>
      <c r="FT11" s="16"/>
      <c r="FU11" s="16"/>
      <c r="FV11" s="16"/>
      <c r="FW11" s="16"/>
      <c r="FX11" s="16"/>
      <c r="FY11" s="16"/>
    </row>
    <row r="12" spans="1:215" s="15" customFormat="1">
      <c r="A12" s="25" t="s">
        <v>186</v>
      </c>
      <c r="B12" s="47">
        <f>ROUND(HLOOKUP(B$7,$U$7:$AJ$168,MATCH($A12,$T$7:$T$168,0),0),1)</f>
        <v>4422.3999999999996</v>
      </c>
      <c r="C12" s="47"/>
      <c r="D12" s="47">
        <f t="shared" si="1"/>
        <v>0.5</v>
      </c>
      <c r="E12" s="47">
        <f t="shared" si="1"/>
        <v>0.2</v>
      </c>
      <c r="F12" s="47">
        <f t="shared" si="1"/>
        <v>0.2</v>
      </c>
      <c r="G12" s="47">
        <f t="shared" si="1"/>
        <v>0.1</v>
      </c>
      <c r="H12" s="47">
        <f t="shared" si="1"/>
        <v>0.9</v>
      </c>
      <c r="I12" s="47">
        <f t="shared" si="1"/>
        <v>0.1</v>
      </c>
      <c r="J12" s="78">
        <f t="shared" si="2"/>
        <v>1.9</v>
      </c>
      <c r="K12" s="47">
        <f t="shared" si="2"/>
        <v>0.5</v>
      </c>
      <c r="L12" s="47">
        <f t="shared" si="2"/>
        <v>0.2</v>
      </c>
      <c r="M12" s="47">
        <f t="shared" si="2"/>
        <v>0.8</v>
      </c>
      <c r="N12" s="47">
        <f t="shared" si="2"/>
        <v>0.2</v>
      </c>
      <c r="O12" s="47">
        <f t="shared" si="2"/>
        <v>0.1</v>
      </c>
      <c r="P12" s="76">
        <f t="shared" si="3"/>
        <v>1.7</v>
      </c>
      <c r="Q12" s="96">
        <f t="shared" si="3"/>
        <v>-0.1</v>
      </c>
      <c r="R12" s="16"/>
      <c r="S12" s="16"/>
      <c r="T12" s="1" t="s">
        <v>161</v>
      </c>
      <c r="U12" s="1">
        <v>34.950000000000003</v>
      </c>
      <c r="V12" s="1" t="s">
        <v>14</v>
      </c>
      <c r="W12" s="1">
        <v>0.62482007157546904</v>
      </c>
      <c r="X12" s="1">
        <v>0.39037005961229398</v>
      </c>
      <c r="Y12" s="1">
        <v>0.143599532349801</v>
      </c>
      <c r="Z12" s="1">
        <v>2.6839824365302599E-2</v>
      </c>
      <c r="AA12" s="1">
        <v>0.62800515350744401</v>
      </c>
      <c r="AB12" s="1">
        <v>2.91765843617601E-2</v>
      </c>
      <c r="AC12" s="1">
        <v>1.8428112257720699</v>
      </c>
      <c r="AD12" s="1">
        <v>0.229956914551631</v>
      </c>
      <c r="AE12" s="1">
        <v>0.30584299864881498</v>
      </c>
      <c r="AF12" s="1">
        <v>2.37548232542634E-2</v>
      </c>
      <c r="AG12" s="1">
        <v>9.1546762602747103E-3</v>
      </c>
      <c r="AH12" s="1">
        <v>2.91765843617601E-2</v>
      </c>
      <c r="AI12" s="1">
        <v>0.59788599707674395</v>
      </c>
      <c r="AJ12" s="1">
        <v>-1.2449252286953301</v>
      </c>
      <c r="AL12" s="16"/>
      <c r="AM12" s="16"/>
      <c r="AN12" s="16"/>
      <c r="AO12" s="16"/>
      <c r="AP12" s="16"/>
      <c r="AQ12" s="16"/>
      <c r="AR12" s="16"/>
      <c r="AS12" s="16"/>
      <c r="AT12" s="16"/>
      <c r="AU12" s="16"/>
      <c r="AV12" s="16"/>
      <c r="AW12" s="16"/>
      <c r="AX12" s="16"/>
      <c r="AY12" s="16"/>
      <c r="AZ12" s="16"/>
      <c r="BA12" s="16"/>
      <c r="BB12" s="16"/>
      <c r="BC12" s="16"/>
      <c r="BD12" s="16"/>
      <c r="BE12" s="16"/>
      <c r="BF12" s="16"/>
      <c r="BG12" s="16"/>
      <c r="BH12" s="16"/>
      <c r="BI12" s="16"/>
      <c r="BJ12" s="16"/>
      <c r="BK12" s="16"/>
      <c r="BL12" s="16"/>
      <c r="BM12" s="16"/>
      <c r="BN12" s="16"/>
      <c r="BO12" s="16"/>
      <c r="BP12" s="16"/>
      <c r="BQ12" s="16"/>
      <c r="BR12" s="16"/>
      <c r="BS12" s="16"/>
      <c r="BT12" s="16"/>
      <c r="BU12" s="16"/>
      <c r="BV12" s="16"/>
      <c r="BW12" s="16"/>
      <c r="BX12" s="16"/>
      <c r="BY12" s="16"/>
      <c r="BZ12" s="16"/>
      <c r="CA12" s="16"/>
      <c r="CB12" s="16"/>
      <c r="CC12" s="16"/>
      <c r="CD12" s="16"/>
      <c r="CE12" s="16"/>
      <c r="CF12" s="16"/>
      <c r="CG12" s="16"/>
      <c r="CH12" s="16"/>
      <c r="CI12" s="16"/>
      <c r="CJ12" s="16"/>
      <c r="CK12" s="16"/>
      <c r="CL12" s="16"/>
      <c r="CM12" s="16"/>
      <c r="CN12" s="16"/>
      <c r="CO12" s="16"/>
      <c r="CP12" s="16"/>
      <c r="CQ12" s="16"/>
      <c r="CR12" s="16"/>
      <c r="CS12" s="16"/>
      <c r="CT12" s="16"/>
      <c r="CU12" s="16"/>
      <c r="CV12" s="16"/>
      <c r="CW12" s="16"/>
      <c r="CX12" s="16"/>
      <c r="CY12" s="16"/>
      <c r="CZ12" s="16"/>
      <c r="DA12" s="16"/>
      <c r="DB12" s="16"/>
      <c r="DC12" s="16"/>
      <c r="DD12" s="16"/>
      <c r="DE12" s="16"/>
      <c r="DF12" s="16"/>
      <c r="DG12" s="16"/>
      <c r="DH12" s="16"/>
      <c r="DI12" s="16"/>
      <c r="DJ12" s="16"/>
      <c r="DK12" s="16"/>
      <c r="DL12" s="16"/>
      <c r="DM12" s="16"/>
      <c r="DN12" s="16"/>
      <c r="DO12" s="16"/>
      <c r="DP12" s="16"/>
      <c r="DQ12" s="16"/>
      <c r="DR12" s="16"/>
      <c r="DS12" s="16"/>
      <c r="DT12" s="16"/>
      <c r="DU12" s="16"/>
      <c r="DV12" s="16"/>
      <c r="DW12" s="16"/>
      <c r="DX12" s="16"/>
      <c r="DY12" s="16"/>
      <c r="DZ12" s="16"/>
      <c r="EA12" s="16"/>
      <c r="EB12" s="16"/>
      <c r="EC12" s="16"/>
      <c r="ED12" s="16"/>
      <c r="EE12" s="16"/>
      <c r="EF12" s="16"/>
      <c r="EG12" s="16"/>
      <c r="EH12" s="16"/>
      <c r="EI12" s="16"/>
      <c r="EJ12" s="16"/>
      <c r="EK12" s="16"/>
      <c r="EL12" s="16"/>
      <c r="EM12" s="16"/>
      <c r="EN12" s="16"/>
      <c r="EO12" s="16"/>
      <c r="EP12" s="16"/>
      <c r="EQ12" s="16"/>
      <c r="ER12" s="16"/>
      <c r="ES12" s="16"/>
      <c r="ET12" s="16"/>
      <c r="EU12" s="16"/>
      <c r="EV12" s="16"/>
      <c r="EW12" s="16"/>
      <c r="EX12" s="16"/>
      <c r="EY12" s="16"/>
      <c r="EZ12" s="16"/>
      <c r="FA12" s="16"/>
      <c r="FB12" s="16"/>
      <c r="FC12" s="16"/>
      <c r="FD12" s="16"/>
      <c r="FE12" s="16"/>
      <c r="FF12" s="16"/>
      <c r="FG12" s="16"/>
      <c r="FH12" s="16"/>
      <c r="FI12" s="16"/>
      <c r="FJ12" s="16"/>
      <c r="FK12" s="16"/>
      <c r="FL12" s="16"/>
      <c r="FM12" s="16"/>
      <c r="FN12" s="16"/>
      <c r="FO12" s="16"/>
      <c r="FP12" s="16"/>
      <c r="FQ12" s="16"/>
      <c r="FR12" s="16"/>
      <c r="FS12" s="16"/>
      <c r="FT12" s="16"/>
      <c r="FU12" s="16"/>
      <c r="FV12" s="16"/>
      <c r="FW12" s="16"/>
      <c r="FX12" s="16"/>
      <c r="FY12" s="16"/>
    </row>
    <row r="13" spans="1:215" s="15" customFormat="1">
      <c r="A13" s="25" t="s">
        <v>187</v>
      </c>
      <c r="B13" s="47">
        <f>ROUND(HLOOKUP(B$7,$U$7:$AJ$168,MATCH($A13,$T$7:$T$168,0),0),1)</f>
        <v>1313.7</v>
      </c>
      <c r="C13" s="47"/>
      <c r="D13" s="47">
        <f t="shared" si="1"/>
        <v>0.5</v>
      </c>
      <c r="E13" s="47">
        <f t="shared" si="1"/>
        <v>0.1</v>
      </c>
      <c r="F13" s="47">
        <f t="shared" si="1"/>
        <v>0.2</v>
      </c>
      <c r="G13" s="47">
        <f t="shared" si="1"/>
        <v>0.1</v>
      </c>
      <c r="H13" s="47">
        <f t="shared" si="1"/>
        <v>0.2</v>
      </c>
      <c r="I13" s="47">
        <f t="shared" si="1"/>
        <v>0.1</v>
      </c>
      <c r="J13" s="78">
        <f t="shared" si="2"/>
        <v>1.1000000000000001</v>
      </c>
      <c r="K13" s="47">
        <f t="shared" si="2"/>
        <v>0.5</v>
      </c>
      <c r="L13" s="47">
        <f t="shared" si="2"/>
        <v>0.2</v>
      </c>
      <c r="M13" s="47">
        <f t="shared" si="2"/>
        <v>0.3</v>
      </c>
      <c r="N13" s="47">
        <f t="shared" si="2"/>
        <v>0.1</v>
      </c>
      <c r="O13" s="47">
        <f t="shared" si="2"/>
        <v>0.1</v>
      </c>
      <c r="P13" s="76">
        <f t="shared" si="3"/>
        <v>1.1000000000000001</v>
      </c>
      <c r="Q13" s="96">
        <f t="shared" si="3"/>
        <v>0.7</v>
      </c>
      <c r="R13" s="16"/>
      <c r="S13" s="16"/>
      <c r="T13" s="1" t="s">
        <v>160</v>
      </c>
      <c r="U13" s="1">
        <v>18.555</v>
      </c>
      <c r="V13" s="1" t="s">
        <v>14</v>
      </c>
      <c r="W13" s="1">
        <v>0.42217794436512501</v>
      </c>
      <c r="X13" s="1">
        <v>0.215050034130853</v>
      </c>
      <c r="Y13" s="1">
        <v>0.12370313561099799</v>
      </c>
      <c r="Z13" s="1">
        <v>0.11111462723989</v>
      </c>
      <c r="AA13" s="1">
        <v>0.10925987865567401</v>
      </c>
      <c r="AB13" s="1">
        <v>5.4759385156744798E-2</v>
      </c>
      <c r="AC13" s="1">
        <v>1.0360650051592799</v>
      </c>
      <c r="AD13" s="1">
        <v>0.28856130981750999</v>
      </c>
      <c r="AE13" s="1">
        <v>1.61309944634518</v>
      </c>
      <c r="AF13" s="1">
        <v>0.69738484283591895</v>
      </c>
      <c r="AG13" s="1">
        <v>0.245593073500257</v>
      </c>
      <c r="AH13" s="1">
        <v>5.4759385156744798E-2</v>
      </c>
      <c r="AI13" s="1">
        <v>2.8993980576556102</v>
      </c>
      <c r="AJ13" s="1">
        <v>1.8633330524963301</v>
      </c>
      <c r="AL13" s="16"/>
      <c r="AM13" s="16"/>
      <c r="AN13" s="16"/>
      <c r="AO13" s="16"/>
      <c r="AP13" s="16"/>
      <c r="AQ13" s="16"/>
      <c r="AR13" s="16"/>
      <c r="AS13" s="16"/>
      <c r="AT13" s="16"/>
      <c r="AU13" s="16"/>
      <c r="AV13" s="16"/>
      <c r="AW13" s="16"/>
      <c r="AX13" s="16"/>
      <c r="AY13" s="16"/>
      <c r="AZ13" s="16"/>
      <c r="BA13" s="16"/>
      <c r="BB13" s="16"/>
      <c r="BC13" s="16"/>
      <c r="BD13" s="16"/>
      <c r="BE13" s="16"/>
      <c r="BF13" s="16"/>
      <c r="BG13" s="16"/>
      <c r="BH13" s="16"/>
      <c r="BI13" s="16"/>
      <c r="BJ13" s="16"/>
      <c r="BK13" s="16"/>
      <c r="BL13" s="16"/>
      <c r="BM13" s="16"/>
      <c r="BN13" s="16"/>
      <c r="BO13" s="16"/>
      <c r="BP13" s="16"/>
      <c r="BQ13" s="16"/>
      <c r="BR13" s="16"/>
      <c r="BS13" s="16"/>
      <c r="BT13" s="16"/>
      <c r="BU13" s="16"/>
      <c r="BV13" s="16"/>
      <c r="BW13" s="16"/>
      <c r="BX13" s="16"/>
      <c r="BY13" s="16"/>
      <c r="BZ13" s="16"/>
      <c r="CA13" s="16"/>
      <c r="CB13" s="16"/>
      <c r="CC13" s="16"/>
      <c r="CD13" s="16"/>
      <c r="CE13" s="16"/>
      <c r="CF13" s="16"/>
      <c r="CG13" s="16"/>
      <c r="CH13" s="16"/>
      <c r="CI13" s="16"/>
      <c r="CJ13" s="16"/>
      <c r="CK13" s="16"/>
      <c r="CL13" s="16"/>
      <c r="CM13" s="16"/>
      <c r="CN13" s="16"/>
      <c r="CO13" s="16"/>
      <c r="CP13" s="16"/>
      <c r="CQ13" s="16"/>
      <c r="CR13" s="16"/>
      <c r="CS13" s="16"/>
      <c r="CT13" s="16"/>
      <c r="CU13" s="16"/>
      <c r="CV13" s="16"/>
      <c r="CW13" s="16"/>
      <c r="CX13" s="16"/>
      <c r="CY13" s="16"/>
      <c r="CZ13" s="16"/>
      <c r="DA13" s="16"/>
      <c r="DB13" s="16"/>
      <c r="DC13" s="16"/>
      <c r="DD13" s="16"/>
      <c r="DE13" s="16"/>
      <c r="DF13" s="16"/>
      <c r="DG13" s="16"/>
      <c r="DH13" s="16"/>
      <c r="DI13" s="16"/>
      <c r="DJ13" s="16"/>
      <c r="DK13" s="16"/>
      <c r="DL13" s="16"/>
      <c r="DM13" s="16"/>
      <c r="DN13" s="16"/>
      <c r="DO13" s="16"/>
      <c r="DP13" s="16"/>
      <c r="DQ13" s="16"/>
      <c r="DR13" s="16"/>
      <c r="DS13" s="16"/>
      <c r="DT13" s="16"/>
      <c r="DU13" s="16"/>
      <c r="DV13" s="16"/>
      <c r="DW13" s="16"/>
      <c r="DX13" s="16"/>
      <c r="DY13" s="16"/>
      <c r="DZ13" s="16"/>
      <c r="EA13" s="16"/>
      <c r="EB13" s="16"/>
      <c r="EC13" s="16"/>
      <c r="ED13" s="16"/>
      <c r="EE13" s="16"/>
      <c r="EF13" s="16"/>
      <c r="EG13" s="16"/>
      <c r="EH13" s="16"/>
      <c r="EI13" s="16"/>
      <c r="EJ13" s="16"/>
      <c r="EK13" s="16"/>
      <c r="EL13" s="16"/>
      <c r="EM13" s="16"/>
      <c r="EN13" s="16"/>
      <c r="EO13" s="16"/>
      <c r="EP13" s="16"/>
      <c r="EQ13" s="16"/>
      <c r="ER13" s="16"/>
      <c r="ES13" s="16"/>
      <c r="ET13" s="16"/>
      <c r="EU13" s="16"/>
      <c r="EV13" s="16"/>
      <c r="EW13" s="16"/>
      <c r="EX13" s="16"/>
      <c r="EY13" s="16"/>
      <c r="EZ13" s="16"/>
      <c r="FA13" s="16"/>
      <c r="FB13" s="16"/>
      <c r="FC13" s="16"/>
      <c r="FD13" s="16"/>
      <c r="FE13" s="16"/>
      <c r="FF13" s="16"/>
      <c r="FG13" s="16"/>
      <c r="FH13" s="16"/>
      <c r="FI13" s="16"/>
      <c r="FJ13" s="16"/>
      <c r="FK13" s="16"/>
      <c r="FL13" s="16"/>
      <c r="FM13" s="16"/>
      <c r="FN13" s="16"/>
      <c r="FO13" s="16"/>
      <c r="FP13" s="16"/>
      <c r="FQ13" s="16"/>
      <c r="FR13" s="16"/>
      <c r="FS13" s="16"/>
      <c r="FT13" s="16"/>
      <c r="FU13" s="16"/>
      <c r="FV13" s="16"/>
      <c r="FW13" s="16"/>
      <c r="FX13" s="16"/>
      <c r="FY13" s="16"/>
    </row>
    <row r="14" spans="1:215" s="15" customFormat="1">
      <c r="A14" s="88"/>
      <c r="B14" s="49"/>
      <c r="C14" s="16"/>
      <c r="D14" s="49"/>
      <c r="E14" s="49"/>
      <c r="F14" s="49"/>
      <c r="G14" s="49"/>
      <c r="H14" s="49"/>
      <c r="I14" s="49"/>
      <c r="J14" s="49"/>
      <c r="K14" s="49"/>
      <c r="L14" s="49"/>
      <c r="M14" s="49"/>
      <c r="N14" s="49"/>
      <c r="O14" s="49"/>
      <c r="P14" s="49"/>
      <c r="Q14" s="95"/>
      <c r="R14" s="16"/>
      <c r="S14" s="16"/>
      <c r="T14" s="1" t="s">
        <v>77</v>
      </c>
      <c r="U14" s="1">
        <v>40.061999999999998</v>
      </c>
      <c r="V14" s="1" t="s">
        <v>18</v>
      </c>
      <c r="W14" s="1">
        <v>0.39568186607417899</v>
      </c>
      <c r="X14" s="1">
        <v>0.73980794255149196</v>
      </c>
      <c r="Y14" s="1">
        <v>0.201089179801796</v>
      </c>
      <c r="Z14" s="1">
        <v>1.47458258674467E-2</v>
      </c>
      <c r="AA14" s="1">
        <v>0.67678549690279699</v>
      </c>
      <c r="AB14" s="1">
        <v>9.2183315812472605E-2</v>
      </c>
      <c r="AC14" s="1">
        <v>2.12029362701018</v>
      </c>
      <c r="AD14" s="1">
        <v>2.1719194409339901</v>
      </c>
      <c r="AE14" s="1">
        <v>1.8568499999025501</v>
      </c>
      <c r="AF14" s="1">
        <v>0.69426624937137105</v>
      </c>
      <c r="AG14" s="1">
        <v>1.67479153933161</v>
      </c>
      <c r="AH14" s="1">
        <v>9.2183315812472605E-2</v>
      </c>
      <c r="AI14" s="1">
        <v>6.4900105453519998</v>
      </c>
      <c r="AJ14" s="1">
        <v>4.3697169183418199</v>
      </c>
      <c r="AL14" s="16"/>
      <c r="AM14" s="16"/>
      <c r="AN14" s="16"/>
      <c r="AO14" s="16"/>
      <c r="AP14" s="16"/>
      <c r="AQ14" s="16"/>
      <c r="AR14" s="16"/>
      <c r="AS14" s="16"/>
      <c r="AT14" s="16"/>
      <c r="AU14" s="16"/>
      <c r="AV14" s="16"/>
      <c r="AW14" s="16"/>
      <c r="AX14" s="16"/>
      <c r="AY14" s="16"/>
      <c r="AZ14" s="16"/>
      <c r="BA14" s="16"/>
      <c r="BB14" s="16"/>
      <c r="BC14" s="16"/>
      <c r="BD14" s="16"/>
      <c r="BE14" s="16"/>
      <c r="BF14" s="16"/>
      <c r="BG14" s="16"/>
      <c r="BH14" s="16"/>
      <c r="BI14" s="16"/>
      <c r="BJ14" s="16"/>
      <c r="BK14" s="16"/>
      <c r="BL14" s="16"/>
      <c r="BM14" s="16"/>
      <c r="BN14" s="16"/>
      <c r="BO14" s="16"/>
      <c r="BP14" s="16"/>
      <c r="BQ14" s="16"/>
      <c r="BR14" s="16"/>
      <c r="BS14" s="16"/>
      <c r="BT14" s="16"/>
      <c r="BU14" s="16"/>
      <c r="BV14" s="16"/>
      <c r="BW14" s="16"/>
      <c r="BX14" s="16"/>
      <c r="BY14" s="16"/>
      <c r="BZ14" s="16"/>
      <c r="CA14" s="16"/>
      <c r="CB14" s="16"/>
      <c r="CC14" s="16"/>
      <c r="CD14" s="16"/>
      <c r="CE14" s="16"/>
      <c r="CF14" s="16"/>
      <c r="CG14" s="16"/>
      <c r="CH14" s="16"/>
      <c r="CI14" s="16"/>
      <c r="CJ14" s="16"/>
      <c r="CK14" s="16"/>
      <c r="CL14" s="16"/>
      <c r="CM14" s="16"/>
      <c r="CN14" s="16"/>
      <c r="CO14" s="16"/>
      <c r="CP14" s="16"/>
      <c r="CQ14" s="16"/>
      <c r="CR14" s="16"/>
      <c r="CS14" s="16"/>
      <c r="CT14" s="16"/>
      <c r="CU14" s="16"/>
      <c r="CV14" s="16"/>
      <c r="CW14" s="16"/>
      <c r="CX14" s="16"/>
      <c r="CY14" s="16"/>
      <c r="CZ14" s="16"/>
      <c r="DA14" s="16"/>
      <c r="DB14" s="16"/>
      <c r="DC14" s="16"/>
      <c r="DD14" s="16"/>
      <c r="DE14" s="16"/>
      <c r="DF14" s="16"/>
      <c r="DG14" s="16"/>
      <c r="DH14" s="16"/>
      <c r="DI14" s="16"/>
      <c r="DJ14" s="16"/>
      <c r="DK14" s="16"/>
      <c r="DL14" s="16"/>
      <c r="DM14" s="16"/>
      <c r="DN14" s="16"/>
      <c r="DO14" s="16"/>
      <c r="DP14" s="16"/>
      <c r="DQ14" s="16"/>
      <c r="DR14" s="16"/>
      <c r="DS14" s="16"/>
      <c r="DT14" s="16"/>
      <c r="DU14" s="16"/>
      <c r="DV14" s="16"/>
      <c r="DW14" s="16"/>
      <c r="DX14" s="16"/>
      <c r="DY14" s="16"/>
      <c r="DZ14" s="16"/>
      <c r="EA14" s="16"/>
      <c r="EB14" s="16"/>
      <c r="EC14" s="16"/>
      <c r="ED14" s="16"/>
      <c r="EE14" s="16"/>
      <c r="EF14" s="16"/>
      <c r="EG14" s="16"/>
      <c r="EH14" s="16"/>
      <c r="EI14" s="16"/>
      <c r="EJ14" s="16"/>
      <c r="EK14" s="16"/>
      <c r="EL14" s="16"/>
      <c r="EM14" s="16"/>
      <c r="EN14" s="16"/>
      <c r="EO14" s="16"/>
      <c r="EP14" s="16"/>
      <c r="EQ14" s="16"/>
      <c r="ER14" s="16"/>
      <c r="ES14" s="16"/>
      <c r="ET14" s="16"/>
      <c r="EU14" s="16"/>
      <c r="EV14" s="16"/>
      <c r="EW14" s="16"/>
      <c r="EX14" s="16"/>
      <c r="EY14" s="16"/>
      <c r="EZ14" s="16"/>
      <c r="FA14" s="16"/>
      <c r="FB14" s="16"/>
      <c r="FC14" s="16"/>
      <c r="FD14" s="16"/>
      <c r="FE14" s="16"/>
      <c r="FF14" s="16"/>
      <c r="FG14" s="16"/>
      <c r="FH14" s="16"/>
      <c r="FI14" s="16"/>
      <c r="FJ14" s="16"/>
      <c r="FK14" s="16"/>
      <c r="FL14" s="16"/>
      <c r="FM14" s="16"/>
      <c r="FN14" s="16"/>
      <c r="FO14" s="16"/>
      <c r="FP14" s="16"/>
      <c r="FQ14" s="16"/>
      <c r="FR14" s="16"/>
      <c r="FS14" s="16"/>
      <c r="FT14" s="16"/>
      <c r="FU14" s="16"/>
      <c r="FV14" s="16"/>
      <c r="FW14" s="16"/>
      <c r="FX14" s="16"/>
      <c r="FY14" s="16"/>
    </row>
    <row r="15" spans="1:215" s="15" customFormat="1">
      <c r="A15" s="24" t="s">
        <v>162</v>
      </c>
      <c r="B15" s="48">
        <f>ROUND(HLOOKUP(B$7,$U$7:$AJ$168,MATCH($A15,$T$7:$T$168,0),0),1)</f>
        <v>982.7</v>
      </c>
      <c r="C15" s="48"/>
      <c r="D15" s="48">
        <f t="shared" ref="D15:I19" si="4">ROUND(HLOOKUP(D$7,$U$7:$AJ$168,MATCH($A15,$T$7:$T$168,0),0),1)</f>
        <v>0.5</v>
      </c>
      <c r="E15" s="48">
        <f t="shared" si="4"/>
        <v>0.2</v>
      </c>
      <c r="F15" s="48">
        <f t="shared" si="4"/>
        <v>0.3</v>
      </c>
      <c r="G15" s="48">
        <f t="shared" si="4"/>
        <v>0.1</v>
      </c>
      <c r="H15" s="48">
        <f t="shared" si="4"/>
        <v>0.3</v>
      </c>
      <c r="I15" s="48">
        <f t="shared" si="4"/>
        <v>0.1</v>
      </c>
      <c r="J15" s="78">
        <f t="shared" ref="J15:P62" si="5">ROUND(HLOOKUP(J$7,$U$7:$AJ$168,MATCH($A15,$T$7:$T$168,0),0),1)</f>
        <v>1.4</v>
      </c>
      <c r="K15" s="48">
        <f t="shared" si="5"/>
        <v>0.5</v>
      </c>
      <c r="L15" s="48">
        <f t="shared" si="5"/>
        <v>0.4</v>
      </c>
      <c r="M15" s="48">
        <f t="shared" si="5"/>
        <v>0.4</v>
      </c>
      <c r="N15" s="48">
        <f t="shared" si="5"/>
        <v>0.1</v>
      </c>
      <c r="O15" s="48">
        <f t="shared" si="5"/>
        <v>0.1</v>
      </c>
      <c r="P15" s="76">
        <f>ROUND(HLOOKUP(P$7,$U$7:$AJ$168,MATCH($A15,$T$7:$T$168,0),0),1)</f>
        <v>1.5</v>
      </c>
      <c r="Q15" s="97">
        <f>ROUND(HLOOKUP(Q$7,$U$7:$AJ$168,MATCH($A15,$T$7:$T$168,0),0),1)</f>
        <v>0.4</v>
      </c>
      <c r="R15" s="16"/>
      <c r="S15" s="16"/>
      <c r="T15" s="1" t="s">
        <v>117</v>
      </c>
      <c r="U15" s="1">
        <v>3.085</v>
      </c>
      <c r="V15" s="1" t="s">
        <v>14</v>
      </c>
      <c r="W15" s="1">
        <v>0.54312551817559795</v>
      </c>
      <c r="X15" s="1">
        <v>0.32382588975753501</v>
      </c>
      <c r="Y15" s="1">
        <v>8.3937629740353098E-2</v>
      </c>
      <c r="Z15" s="1">
        <v>2.4156106325665502E-2</v>
      </c>
      <c r="AA15" s="1">
        <v>0.49431188015629501</v>
      </c>
      <c r="AB15" s="1">
        <v>5.4675894981667701E-2</v>
      </c>
      <c r="AC15" s="1">
        <v>1.52403291913711</v>
      </c>
      <c r="AD15" s="1">
        <v>0.308937585205523</v>
      </c>
      <c r="AE15" s="1">
        <v>0.270864380129272</v>
      </c>
      <c r="AF15" s="1">
        <v>7.1594573339415296E-2</v>
      </c>
      <c r="AG15" s="1">
        <v>1.50073410401045E-2</v>
      </c>
      <c r="AH15" s="1">
        <v>5.4675894981667701E-2</v>
      </c>
      <c r="AI15" s="1">
        <v>0.72107977469598294</v>
      </c>
      <c r="AJ15" s="1">
        <v>-0.80295314444112698</v>
      </c>
      <c r="AL15" s="16"/>
      <c r="AM15" s="16"/>
      <c r="AN15" s="16"/>
      <c r="AO15" s="16"/>
      <c r="AP15" s="16"/>
      <c r="AQ15" s="16"/>
      <c r="AR15" s="16"/>
      <c r="AS15" s="16"/>
      <c r="AT15" s="16"/>
      <c r="AU15" s="16"/>
      <c r="AV15" s="16"/>
      <c r="AW15" s="16"/>
      <c r="AX15" s="16"/>
      <c r="AY15" s="16"/>
      <c r="AZ15" s="16"/>
      <c r="BA15" s="16"/>
      <c r="BB15" s="16"/>
      <c r="BC15" s="16"/>
      <c r="BD15" s="16"/>
      <c r="BE15" s="16"/>
      <c r="BF15" s="16"/>
      <c r="BG15" s="16"/>
      <c r="BH15" s="16"/>
      <c r="BI15" s="16"/>
      <c r="BJ15" s="16"/>
      <c r="BK15" s="16"/>
      <c r="BL15" s="16"/>
      <c r="BM15" s="16"/>
      <c r="BN15" s="16"/>
      <c r="BO15" s="16"/>
      <c r="BP15" s="16"/>
      <c r="BQ15" s="16"/>
      <c r="BR15" s="16"/>
      <c r="BS15" s="16"/>
      <c r="BT15" s="16"/>
      <c r="BU15" s="16"/>
      <c r="BV15" s="16"/>
      <c r="BW15" s="16"/>
      <c r="BX15" s="16"/>
      <c r="BY15" s="16"/>
      <c r="BZ15" s="16"/>
      <c r="CA15" s="16"/>
      <c r="CB15" s="16"/>
      <c r="CC15" s="16"/>
      <c r="CD15" s="16"/>
      <c r="CE15" s="16"/>
      <c r="CF15" s="16"/>
      <c r="CG15" s="16"/>
      <c r="CH15" s="16"/>
      <c r="CI15" s="16"/>
      <c r="CJ15" s="16"/>
      <c r="CK15" s="16"/>
      <c r="CL15" s="16"/>
      <c r="CM15" s="16"/>
      <c r="CN15" s="16"/>
      <c r="CO15" s="16"/>
      <c r="CP15" s="16"/>
      <c r="CQ15" s="16"/>
      <c r="CR15" s="16"/>
      <c r="CS15" s="16"/>
      <c r="CT15" s="16"/>
      <c r="CU15" s="16"/>
      <c r="CV15" s="16"/>
      <c r="CW15" s="16"/>
      <c r="CX15" s="16"/>
      <c r="CY15" s="16"/>
      <c r="CZ15" s="16"/>
      <c r="DA15" s="16"/>
      <c r="DB15" s="16"/>
      <c r="DC15" s="16"/>
      <c r="DD15" s="16"/>
      <c r="DE15" s="16"/>
      <c r="DF15" s="16"/>
      <c r="DG15" s="16"/>
      <c r="DH15" s="16"/>
      <c r="DI15" s="16"/>
      <c r="DJ15" s="16"/>
      <c r="DK15" s="16"/>
      <c r="DL15" s="16"/>
      <c r="DM15" s="16"/>
      <c r="DN15" s="16"/>
      <c r="DO15" s="16"/>
      <c r="DP15" s="16"/>
      <c r="DQ15" s="16"/>
      <c r="DR15" s="16"/>
      <c r="DS15" s="16"/>
      <c r="DT15" s="16"/>
      <c r="DU15" s="16"/>
      <c r="DV15" s="16"/>
      <c r="DW15" s="16"/>
      <c r="DX15" s="16"/>
      <c r="DY15" s="16"/>
      <c r="DZ15" s="16"/>
      <c r="EA15" s="16"/>
      <c r="EB15" s="16"/>
      <c r="EC15" s="16"/>
      <c r="ED15" s="16"/>
      <c r="EE15" s="16"/>
      <c r="EF15" s="16"/>
      <c r="EG15" s="16"/>
      <c r="EH15" s="16"/>
      <c r="EI15" s="16"/>
      <c r="EJ15" s="16"/>
      <c r="EK15" s="16"/>
      <c r="EL15" s="16"/>
      <c r="EM15" s="16"/>
      <c r="EN15" s="16"/>
      <c r="EO15" s="16"/>
      <c r="EP15" s="16"/>
      <c r="EQ15" s="16"/>
      <c r="ER15" s="16"/>
      <c r="ES15" s="16"/>
      <c r="ET15" s="16"/>
      <c r="EU15" s="16"/>
      <c r="EV15" s="16"/>
      <c r="EW15" s="16"/>
      <c r="EX15" s="16"/>
      <c r="EY15" s="16"/>
      <c r="EZ15" s="16"/>
      <c r="FA15" s="16"/>
      <c r="FB15" s="16"/>
      <c r="FC15" s="16"/>
      <c r="FD15" s="16"/>
      <c r="FE15" s="16"/>
      <c r="FF15" s="16"/>
      <c r="FG15" s="16"/>
      <c r="FH15" s="16"/>
      <c r="FI15" s="16"/>
      <c r="FJ15" s="16"/>
      <c r="FK15" s="16"/>
      <c r="FL15" s="16"/>
      <c r="FM15" s="16"/>
      <c r="FN15" s="16"/>
      <c r="FO15" s="16"/>
      <c r="FP15" s="16"/>
      <c r="FQ15" s="16"/>
      <c r="FR15" s="16"/>
      <c r="FS15" s="16"/>
      <c r="FT15" s="16"/>
      <c r="FU15" s="16"/>
      <c r="FV15" s="16"/>
      <c r="FW15" s="16"/>
      <c r="FX15" s="16"/>
      <c r="FY15" s="16"/>
    </row>
    <row r="16" spans="1:215" s="15" customFormat="1">
      <c r="A16" s="19" t="s">
        <v>161</v>
      </c>
      <c r="B16" s="49">
        <f>ROUND(HLOOKUP(B$7,$U$7:$AJ$168,MATCH($A16,$T$7:$T$168,0),0),1)</f>
        <v>35</v>
      </c>
      <c r="C16" s="49" t="str">
        <f>HLOOKUP(C$7,$U$7:$AJ$168,MATCH($A16,$T$7:$T$168,0),0)</f>
        <v>LM</v>
      </c>
      <c r="D16" s="49">
        <f t="shared" si="4"/>
        <v>0.6</v>
      </c>
      <c r="E16" s="49">
        <f t="shared" si="4"/>
        <v>0.4</v>
      </c>
      <c r="F16" s="49">
        <f t="shared" si="4"/>
        <v>0.1</v>
      </c>
      <c r="G16" s="49">
        <f t="shared" si="4"/>
        <v>0</v>
      </c>
      <c r="H16" s="49">
        <f t="shared" si="4"/>
        <v>0.6</v>
      </c>
      <c r="I16" s="49">
        <f t="shared" si="4"/>
        <v>0</v>
      </c>
      <c r="J16" s="78">
        <f t="shared" si="5"/>
        <v>1.8</v>
      </c>
      <c r="K16" s="49">
        <f t="shared" ref="K16:O18" si="6">HLOOKUP(K$7,$U$7:$AJ$168,MATCH($A16,$T$7:$T$168,0),0)</f>
        <v>0.229956914551631</v>
      </c>
      <c r="L16" s="49">
        <f t="shared" si="6"/>
        <v>0.30584299864881498</v>
      </c>
      <c r="M16" s="49">
        <f t="shared" si="6"/>
        <v>2.37548232542634E-2</v>
      </c>
      <c r="N16" s="49">
        <f t="shared" si="6"/>
        <v>9.1546762602747103E-3</v>
      </c>
      <c r="O16" s="49">
        <f t="shared" si="6"/>
        <v>2.91765843617601E-2</v>
      </c>
      <c r="P16" s="76">
        <f t="shared" ref="P16:P24" si="7">ROUND(HLOOKUP(P$7,$U$7:$AJ$168,MATCH($A16,$T$7:$T$168,0),0),1)</f>
        <v>0.6</v>
      </c>
      <c r="Q16" s="95">
        <f t="shared" ref="Q16:Q59" si="8">HLOOKUP(Q$7,$U$7:$AJ$168,MATCH($A16,$T$7:$T$168,0),0)</f>
        <v>-1.2449252286953301</v>
      </c>
      <c r="R16" s="53"/>
      <c r="S16" s="16"/>
      <c r="T16" s="1" t="s">
        <v>97</v>
      </c>
      <c r="U16" s="1">
        <v>21.902000000000001</v>
      </c>
      <c r="V16" s="1" t="s">
        <v>16</v>
      </c>
      <c r="W16" s="1">
        <v>1.1900165828735201</v>
      </c>
      <c r="X16" s="1">
        <v>0.65622853408139703</v>
      </c>
      <c r="Y16" s="1">
        <v>0.95660917803929402</v>
      </c>
      <c r="Z16" s="1">
        <v>0.21043867062923899</v>
      </c>
      <c r="AA16" s="1">
        <v>2.3664164810786898</v>
      </c>
      <c r="AB16" s="1">
        <v>2.8484463522547299E-2</v>
      </c>
      <c r="AC16" s="1">
        <v>5.4081939102246901</v>
      </c>
      <c r="AD16" s="1">
        <v>2.3308235922360701</v>
      </c>
      <c r="AE16" s="1">
        <v>5.8666395226283496</v>
      </c>
      <c r="AF16" s="1">
        <v>2.4936538445391401</v>
      </c>
      <c r="AG16" s="1">
        <v>3.62539521644542</v>
      </c>
      <c r="AH16" s="1">
        <v>2.8484463522547299E-2</v>
      </c>
      <c r="AI16" s="1">
        <v>14.3449966393715</v>
      </c>
      <c r="AJ16" s="1">
        <v>8.9368027291468106</v>
      </c>
      <c r="AL16" s="16"/>
      <c r="AM16" s="16"/>
      <c r="AN16" s="16"/>
      <c r="AO16" s="16"/>
      <c r="AP16" s="16"/>
      <c r="AQ16" s="16"/>
      <c r="AR16" s="16"/>
      <c r="AS16" s="16"/>
      <c r="AT16" s="16"/>
      <c r="AU16" s="16"/>
      <c r="AV16" s="16"/>
      <c r="AW16" s="16"/>
      <c r="AX16" s="16"/>
      <c r="AY16" s="16"/>
      <c r="AZ16" s="16"/>
      <c r="BA16" s="16"/>
      <c r="BB16" s="16"/>
      <c r="BC16" s="16"/>
      <c r="BD16" s="16"/>
      <c r="BE16" s="16"/>
      <c r="BF16" s="16"/>
      <c r="BG16" s="16"/>
      <c r="BH16" s="16"/>
      <c r="BI16" s="16"/>
      <c r="BJ16" s="16"/>
      <c r="BK16" s="16"/>
      <c r="BL16" s="16"/>
      <c r="BM16" s="16"/>
      <c r="BN16" s="16"/>
      <c r="BO16" s="16"/>
      <c r="BP16" s="16"/>
      <c r="BQ16" s="16"/>
      <c r="BR16" s="16"/>
      <c r="BS16" s="16"/>
      <c r="BT16" s="16"/>
      <c r="BU16" s="16"/>
      <c r="BV16" s="16"/>
      <c r="BW16" s="16"/>
      <c r="BX16" s="16"/>
      <c r="BY16" s="16"/>
      <c r="BZ16" s="16"/>
      <c r="CA16" s="16"/>
      <c r="CB16" s="16"/>
      <c r="CC16" s="16"/>
      <c r="CD16" s="16"/>
      <c r="CE16" s="16"/>
      <c r="CF16" s="16"/>
      <c r="CG16" s="16"/>
      <c r="CH16" s="16"/>
      <c r="CI16" s="16"/>
      <c r="CJ16" s="16"/>
      <c r="CK16" s="16"/>
      <c r="CL16" s="16"/>
      <c r="CM16" s="16"/>
      <c r="CN16" s="16"/>
      <c r="CO16" s="16"/>
      <c r="CP16" s="16"/>
      <c r="CQ16" s="16"/>
      <c r="CR16" s="16"/>
      <c r="CS16" s="16"/>
      <c r="CT16" s="16"/>
      <c r="CU16" s="16"/>
      <c r="CV16" s="16"/>
      <c r="CW16" s="16"/>
      <c r="CX16" s="16"/>
      <c r="CY16" s="16"/>
      <c r="CZ16" s="16"/>
      <c r="DA16" s="16"/>
      <c r="DB16" s="16"/>
      <c r="DC16" s="16"/>
      <c r="DD16" s="16"/>
      <c r="DE16" s="16"/>
      <c r="DF16" s="16"/>
      <c r="DG16" s="16"/>
      <c r="DH16" s="16"/>
      <c r="DI16" s="16"/>
      <c r="DJ16" s="16"/>
      <c r="DK16" s="16"/>
      <c r="DL16" s="16"/>
      <c r="DM16" s="16"/>
      <c r="DN16" s="16"/>
      <c r="DO16" s="16"/>
      <c r="DP16" s="16"/>
      <c r="DQ16" s="16"/>
      <c r="DR16" s="16"/>
      <c r="DS16" s="16"/>
      <c r="DT16" s="16"/>
      <c r="DU16" s="16"/>
      <c r="DV16" s="16"/>
      <c r="DW16" s="16"/>
      <c r="DX16" s="16"/>
      <c r="DY16" s="16"/>
      <c r="DZ16" s="16"/>
      <c r="EA16" s="16"/>
      <c r="EB16" s="16"/>
      <c r="EC16" s="16"/>
      <c r="ED16" s="16"/>
      <c r="EE16" s="16"/>
      <c r="EF16" s="16"/>
      <c r="EG16" s="16"/>
      <c r="EH16" s="16"/>
      <c r="EI16" s="16"/>
      <c r="EJ16" s="16"/>
      <c r="EK16" s="16"/>
      <c r="EL16" s="16"/>
      <c r="EM16" s="16"/>
      <c r="EN16" s="16"/>
      <c r="EO16" s="16"/>
      <c r="EP16" s="16"/>
      <c r="EQ16" s="16"/>
      <c r="ER16" s="16"/>
      <c r="ES16" s="16"/>
      <c r="ET16" s="16"/>
      <c r="EU16" s="16"/>
      <c r="EV16" s="16"/>
      <c r="EW16" s="16"/>
      <c r="EX16" s="16"/>
      <c r="EY16" s="16"/>
      <c r="EZ16" s="16"/>
      <c r="FA16" s="16"/>
      <c r="FB16" s="16"/>
      <c r="FC16" s="16"/>
      <c r="FD16" s="16"/>
      <c r="FE16" s="16"/>
      <c r="FF16" s="16"/>
      <c r="FG16" s="16"/>
      <c r="FH16" s="16"/>
      <c r="FI16" s="16"/>
      <c r="FJ16" s="16"/>
      <c r="FK16" s="16"/>
      <c r="FL16" s="16"/>
      <c r="FM16" s="16"/>
      <c r="FN16" s="16"/>
      <c r="FO16" s="16"/>
      <c r="FP16" s="16"/>
      <c r="FQ16" s="16"/>
      <c r="FR16" s="16"/>
      <c r="FS16" s="16"/>
      <c r="FT16" s="16"/>
      <c r="FU16" s="16"/>
      <c r="FV16" s="16"/>
      <c r="FW16" s="16"/>
      <c r="FX16" s="16"/>
      <c r="FY16" s="16"/>
    </row>
    <row r="17" spans="1:181" s="15" customFormat="1">
      <c r="A17" s="18" t="s">
        <v>160</v>
      </c>
      <c r="B17" s="49">
        <f>ROUND(HLOOKUP(B$7,$U$7:$AJ$168,MATCH($A17,$T$7:$T$168,0),0),1)</f>
        <v>18.600000000000001</v>
      </c>
      <c r="C17" s="49" t="str">
        <f t="shared" ref="C17:C59" si="9">HLOOKUP(C$7,$U$7:$AJ$168,MATCH($A17,$T$7:$T$168,0),0)</f>
        <v>LM</v>
      </c>
      <c r="D17" s="49">
        <f t="shared" si="4"/>
        <v>0.4</v>
      </c>
      <c r="E17" s="49">
        <f t="shared" si="4"/>
        <v>0.2</v>
      </c>
      <c r="F17" s="49">
        <f t="shared" si="4"/>
        <v>0.1</v>
      </c>
      <c r="G17" s="49">
        <f t="shared" si="4"/>
        <v>0.1</v>
      </c>
      <c r="H17" s="49">
        <f t="shared" si="4"/>
        <v>0.1</v>
      </c>
      <c r="I17" s="49">
        <f t="shared" si="4"/>
        <v>0.1</v>
      </c>
      <c r="J17" s="78">
        <f t="shared" si="5"/>
        <v>1</v>
      </c>
      <c r="K17" s="49">
        <f t="shared" si="6"/>
        <v>0.28856130981750999</v>
      </c>
      <c r="L17" s="49">
        <f t="shared" si="6"/>
        <v>1.61309944634518</v>
      </c>
      <c r="M17" s="49">
        <f t="shared" si="6"/>
        <v>0.69738484283591895</v>
      </c>
      <c r="N17" s="49">
        <f t="shared" si="6"/>
        <v>0.245593073500257</v>
      </c>
      <c r="O17" s="49">
        <f t="shared" si="6"/>
        <v>5.4759385156744798E-2</v>
      </c>
      <c r="P17" s="76">
        <f t="shared" si="7"/>
        <v>2.9</v>
      </c>
      <c r="Q17" s="95">
        <f t="shared" si="8"/>
        <v>1.8633330524963301</v>
      </c>
      <c r="R17" s="53"/>
      <c r="S17" s="16"/>
      <c r="T17" s="1" t="s">
        <v>51</v>
      </c>
      <c r="U17" s="1">
        <v>8.3699999999999992</v>
      </c>
      <c r="V17" s="1" t="s">
        <v>16</v>
      </c>
      <c r="W17" s="1">
        <v>1.1336272630567601</v>
      </c>
      <c r="X17" s="1">
        <v>0.35698264758957798</v>
      </c>
      <c r="Y17" s="1">
        <v>0.55203227003821598</v>
      </c>
      <c r="Z17" s="1">
        <v>0.107532689614401</v>
      </c>
      <c r="AA17" s="1">
        <v>2.7761817929238899</v>
      </c>
      <c r="AB17" s="1">
        <v>0.28712791559749901</v>
      </c>
      <c r="AC17" s="1">
        <v>5.2134845788203403</v>
      </c>
      <c r="AD17" s="1">
        <v>1.2917729045234101</v>
      </c>
      <c r="AE17" s="1">
        <v>0.14772764967559901</v>
      </c>
      <c r="AF17" s="1">
        <v>2.0237099363461302</v>
      </c>
      <c r="AG17" s="1">
        <v>3.0005539245236798E-3</v>
      </c>
      <c r="AH17" s="1">
        <v>0.28712791559749901</v>
      </c>
      <c r="AI17" s="1">
        <v>3.7533389600671598</v>
      </c>
      <c r="AJ17" s="1">
        <v>-1.4601456187531801</v>
      </c>
      <c r="AL17" s="16"/>
      <c r="AM17" s="16"/>
      <c r="AN17" s="16"/>
      <c r="AO17" s="16"/>
      <c r="AP17" s="16"/>
      <c r="AQ17" s="16"/>
      <c r="AR17" s="16"/>
      <c r="AS17" s="16"/>
      <c r="AT17" s="16"/>
      <c r="AU17" s="16"/>
      <c r="AV17" s="16"/>
      <c r="AW17" s="16"/>
      <c r="AX17" s="16"/>
      <c r="AY17" s="16"/>
      <c r="AZ17" s="16"/>
      <c r="BA17" s="16"/>
      <c r="BB17" s="16"/>
      <c r="BC17" s="16"/>
      <c r="BD17" s="16"/>
      <c r="BE17" s="16"/>
      <c r="BF17" s="16"/>
      <c r="BG17" s="16"/>
      <c r="BH17" s="16"/>
      <c r="BI17" s="16"/>
      <c r="BJ17" s="16"/>
      <c r="BK17" s="16"/>
      <c r="BL17" s="16"/>
      <c r="BM17" s="16"/>
      <c r="BN17" s="16"/>
      <c r="BO17" s="16"/>
      <c r="BP17" s="16"/>
      <c r="BQ17" s="16"/>
      <c r="BR17" s="16"/>
      <c r="BS17" s="16"/>
      <c r="BT17" s="16"/>
      <c r="BU17" s="16"/>
      <c r="BV17" s="16"/>
      <c r="BW17" s="16"/>
      <c r="BX17" s="16"/>
      <c r="BY17" s="16"/>
      <c r="BZ17" s="16"/>
      <c r="CA17" s="16"/>
      <c r="CB17" s="16"/>
      <c r="CC17" s="16"/>
      <c r="CD17" s="16"/>
      <c r="CE17" s="16"/>
      <c r="CF17" s="16"/>
      <c r="CG17" s="16"/>
      <c r="CH17" s="16"/>
      <c r="CI17" s="16"/>
      <c r="CJ17" s="16"/>
      <c r="CK17" s="16"/>
      <c r="CL17" s="16"/>
      <c r="CM17" s="16"/>
      <c r="CN17" s="16"/>
      <c r="CO17" s="16"/>
      <c r="CP17" s="16"/>
      <c r="CQ17" s="16"/>
      <c r="CR17" s="16"/>
      <c r="CS17" s="16"/>
      <c r="CT17" s="16"/>
      <c r="CU17" s="16"/>
      <c r="CV17" s="16"/>
      <c r="CW17" s="16"/>
      <c r="CX17" s="16"/>
      <c r="CY17" s="16"/>
      <c r="CZ17" s="16"/>
      <c r="DA17" s="16"/>
      <c r="DB17" s="16"/>
      <c r="DC17" s="16"/>
      <c r="DD17" s="16"/>
      <c r="DE17" s="16"/>
      <c r="DF17" s="16"/>
      <c r="DG17" s="16"/>
      <c r="DH17" s="16"/>
      <c r="DI17" s="16"/>
      <c r="DJ17" s="16"/>
      <c r="DK17" s="16"/>
      <c r="DL17" s="16"/>
      <c r="DM17" s="16"/>
      <c r="DN17" s="16"/>
      <c r="DO17" s="16"/>
      <c r="DP17" s="16"/>
      <c r="DQ17" s="16"/>
      <c r="DR17" s="16"/>
      <c r="DS17" s="16"/>
      <c r="DT17" s="16"/>
      <c r="DU17" s="16"/>
      <c r="DV17" s="16"/>
      <c r="DW17" s="16"/>
      <c r="DX17" s="16"/>
      <c r="DY17" s="16"/>
      <c r="DZ17" s="16"/>
      <c r="EA17" s="16"/>
      <c r="EB17" s="16"/>
      <c r="EC17" s="16"/>
      <c r="ED17" s="16"/>
      <c r="EE17" s="16"/>
      <c r="EF17" s="16"/>
      <c r="EG17" s="16"/>
      <c r="EH17" s="16"/>
      <c r="EI17" s="16"/>
      <c r="EJ17" s="16"/>
      <c r="EK17" s="16"/>
      <c r="EL17" s="16"/>
      <c r="EM17" s="16"/>
      <c r="EN17" s="16"/>
      <c r="EO17" s="16"/>
      <c r="EP17" s="16"/>
      <c r="EQ17" s="16"/>
      <c r="ER17" s="16"/>
      <c r="ES17" s="16"/>
      <c r="ET17" s="16"/>
      <c r="EU17" s="16"/>
      <c r="EV17" s="16"/>
      <c r="EW17" s="16"/>
      <c r="EX17" s="16"/>
      <c r="EY17" s="16"/>
      <c r="EZ17" s="16"/>
      <c r="FA17" s="16"/>
      <c r="FB17" s="16"/>
      <c r="FC17" s="16"/>
      <c r="FD17" s="16"/>
      <c r="FE17" s="16"/>
      <c r="FF17" s="16"/>
      <c r="FG17" s="16"/>
      <c r="FH17" s="16"/>
      <c r="FI17" s="16"/>
      <c r="FJ17" s="16"/>
      <c r="FK17" s="16"/>
      <c r="FL17" s="16"/>
      <c r="FM17" s="16"/>
      <c r="FN17" s="16"/>
      <c r="FO17" s="16"/>
      <c r="FP17" s="16"/>
      <c r="FQ17" s="16"/>
      <c r="FR17" s="16"/>
      <c r="FS17" s="16"/>
      <c r="FT17" s="16"/>
      <c r="FU17" s="16"/>
      <c r="FV17" s="16"/>
      <c r="FW17" s="16"/>
      <c r="FX17" s="16"/>
      <c r="FY17" s="16"/>
    </row>
    <row r="18" spans="1:181" s="15" customFormat="1">
      <c r="A18" s="19" t="s">
        <v>159</v>
      </c>
      <c r="B18" s="49">
        <f>ROUND(HLOOKUP(B$7,$U$7:$AJ$168,MATCH($A18,$T$7:$T$168,0),0),1)</f>
        <v>8.6</v>
      </c>
      <c r="C18" s="49" t="str">
        <f t="shared" si="9"/>
        <v>LI</v>
      </c>
      <c r="D18" s="49">
        <f t="shared" si="4"/>
        <v>0.5</v>
      </c>
      <c r="E18" s="49">
        <f t="shared" si="4"/>
        <v>0.1</v>
      </c>
      <c r="F18" s="49">
        <f t="shared" si="4"/>
        <v>0.3</v>
      </c>
      <c r="G18" s="49">
        <f t="shared" si="4"/>
        <v>0.1</v>
      </c>
      <c r="H18" s="49">
        <f t="shared" si="4"/>
        <v>0.4</v>
      </c>
      <c r="I18" s="49">
        <f t="shared" si="4"/>
        <v>0</v>
      </c>
      <c r="J18" s="78">
        <f t="shared" si="5"/>
        <v>1.4</v>
      </c>
      <c r="K18" s="49">
        <f t="shared" si="6"/>
        <v>0.470509575588822</v>
      </c>
      <c r="L18" s="49">
        <f t="shared" si="6"/>
        <v>4.3505115514470498E-2</v>
      </c>
      <c r="M18" s="49">
        <f t="shared" si="6"/>
        <v>0.39504810084380199</v>
      </c>
      <c r="N18" s="49">
        <f t="shared" si="6"/>
        <v>2.6246425817359701E-2</v>
      </c>
      <c r="O18" s="49">
        <f t="shared" si="6"/>
        <v>3.9740094226187503E-2</v>
      </c>
      <c r="P18" s="76">
        <f t="shared" si="7"/>
        <v>1</v>
      </c>
      <c r="Q18" s="95">
        <f t="shared" si="8"/>
        <v>-0.43551175933076902</v>
      </c>
      <c r="R18" s="53"/>
      <c r="S18" s="16"/>
      <c r="T18" s="1" t="s">
        <v>116</v>
      </c>
      <c r="U18" s="1">
        <v>9.0670000000000002</v>
      </c>
      <c r="V18" s="1" t="s">
        <v>14</v>
      </c>
      <c r="W18" s="1">
        <v>0.58864005105541195</v>
      </c>
      <c r="X18" s="1">
        <v>0.26097949444410701</v>
      </c>
      <c r="Y18" s="1">
        <v>8.5804482072279198E-2</v>
      </c>
      <c r="Z18" s="1">
        <v>9.3467713574513899E-3</v>
      </c>
      <c r="AA18" s="1">
        <v>0.69641056066535501</v>
      </c>
      <c r="AB18" s="1">
        <v>4.3913840708663499E-2</v>
      </c>
      <c r="AC18" s="1">
        <v>1.68509520030327</v>
      </c>
      <c r="AD18" s="1">
        <v>0.32882091330239799</v>
      </c>
      <c r="AE18" s="1">
        <v>0.21083559233798499</v>
      </c>
      <c r="AF18" s="1">
        <v>9.9050506325204499E-2</v>
      </c>
      <c r="AG18" s="1">
        <v>1.6088489308133599E-2</v>
      </c>
      <c r="AH18" s="1">
        <v>4.3913840708663499E-2</v>
      </c>
      <c r="AI18" s="1">
        <v>0.69870934198238499</v>
      </c>
      <c r="AJ18" s="1">
        <v>-0.98638585832088499</v>
      </c>
      <c r="AL18" s="16"/>
      <c r="AM18" s="16"/>
      <c r="AN18" s="16"/>
      <c r="AO18" s="16"/>
      <c r="AP18" s="16"/>
      <c r="AQ18" s="16"/>
      <c r="AR18" s="16"/>
      <c r="AS18" s="16"/>
      <c r="AT18" s="16"/>
      <c r="AU18" s="16"/>
      <c r="AV18" s="16"/>
      <c r="AW18" s="16"/>
      <c r="AX18" s="16"/>
      <c r="AY18" s="16"/>
      <c r="AZ18" s="16"/>
      <c r="BA18" s="16"/>
      <c r="BB18" s="16"/>
      <c r="BC18" s="16"/>
      <c r="BD18" s="16"/>
      <c r="BE18" s="16"/>
      <c r="BF18" s="16"/>
      <c r="BG18" s="16"/>
      <c r="BH18" s="16"/>
      <c r="BI18" s="16"/>
      <c r="BJ18" s="16"/>
      <c r="BK18" s="16"/>
      <c r="BL18" s="16"/>
      <c r="BM18" s="16"/>
      <c r="BN18" s="16"/>
      <c r="BO18" s="16"/>
      <c r="BP18" s="16"/>
      <c r="BQ18" s="16"/>
      <c r="BR18" s="16"/>
      <c r="BS18" s="16"/>
      <c r="BT18" s="16"/>
      <c r="BU18" s="16"/>
      <c r="BV18" s="16"/>
      <c r="BW18" s="16"/>
      <c r="BX18" s="16"/>
      <c r="BY18" s="16"/>
      <c r="BZ18" s="16"/>
      <c r="CA18" s="16"/>
      <c r="CB18" s="16"/>
      <c r="CC18" s="16"/>
      <c r="CD18" s="16"/>
      <c r="CE18" s="16"/>
      <c r="CF18" s="16"/>
      <c r="CG18" s="16"/>
      <c r="CH18" s="16"/>
      <c r="CI18" s="16"/>
      <c r="CJ18" s="16"/>
      <c r="CK18" s="16"/>
      <c r="CL18" s="16"/>
      <c r="CM18" s="16"/>
      <c r="CN18" s="16"/>
      <c r="CO18" s="16"/>
      <c r="CP18" s="16"/>
      <c r="CQ18" s="16"/>
      <c r="CR18" s="16"/>
      <c r="CS18" s="16"/>
      <c r="CT18" s="16"/>
      <c r="CU18" s="16"/>
      <c r="CV18" s="16"/>
      <c r="CW18" s="16"/>
      <c r="CX18" s="16"/>
      <c r="CY18" s="16"/>
      <c r="CZ18" s="16"/>
      <c r="DA18" s="16"/>
      <c r="DB18" s="16"/>
      <c r="DC18" s="16"/>
      <c r="DD18" s="16"/>
      <c r="DE18" s="16"/>
      <c r="DF18" s="16"/>
      <c r="DG18" s="16"/>
      <c r="DH18" s="16"/>
      <c r="DI18" s="16"/>
      <c r="DJ18" s="16"/>
      <c r="DK18" s="16"/>
      <c r="DL18" s="16"/>
      <c r="DM18" s="16"/>
      <c r="DN18" s="16"/>
      <c r="DO18" s="16"/>
      <c r="DP18" s="16"/>
      <c r="DQ18" s="16"/>
      <c r="DR18" s="16"/>
      <c r="DS18" s="16"/>
      <c r="DT18" s="16"/>
      <c r="DU18" s="16"/>
      <c r="DV18" s="16"/>
      <c r="DW18" s="16"/>
      <c r="DX18" s="16"/>
      <c r="DY18" s="16"/>
      <c r="DZ18" s="16"/>
      <c r="EA18" s="16"/>
      <c r="EB18" s="16"/>
      <c r="EC18" s="16"/>
      <c r="ED18" s="16"/>
      <c r="EE18" s="16"/>
      <c r="EF18" s="16"/>
      <c r="EG18" s="16"/>
      <c r="EH18" s="16"/>
      <c r="EI18" s="16"/>
      <c r="EJ18" s="16"/>
      <c r="EK18" s="16"/>
      <c r="EL18" s="16"/>
      <c r="EM18" s="16"/>
      <c r="EN18" s="16"/>
      <c r="EO18" s="16"/>
      <c r="EP18" s="16"/>
      <c r="EQ18" s="16"/>
      <c r="ER18" s="16"/>
      <c r="ES18" s="16"/>
      <c r="ET18" s="16"/>
      <c r="EU18" s="16"/>
      <c r="EV18" s="16"/>
      <c r="EW18" s="16"/>
      <c r="EX18" s="16"/>
      <c r="EY18" s="16"/>
      <c r="EZ18" s="16"/>
      <c r="FA18" s="16"/>
      <c r="FB18" s="16"/>
      <c r="FC18" s="16"/>
      <c r="FD18" s="16"/>
      <c r="FE18" s="16"/>
      <c r="FF18" s="16"/>
      <c r="FG18" s="16"/>
      <c r="FH18" s="16"/>
      <c r="FI18" s="16"/>
      <c r="FJ18" s="16"/>
      <c r="FK18" s="16"/>
      <c r="FL18" s="16"/>
      <c r="FM18" s="16"/>
      <c r="FN18" s="16"/>
      <c r="FO18" s="16"/>
      <c r="FP18" s="16"/>
      <c r="FQ18" s="16"/>
      <c r="FR18" s="16"/>
      <c r="FS18" s="16"/>
      <c r="FT18" s="16"/>
      <c r="FU18" s="16"/>
      <c r="FV18" s="16"/>
      <c r="FW18" s="16"/>
      <c r="FX18" s="16"/>
      <c r="FY18" s="16"/>
    </row>
    <row r="19" spans="1:181" s="15" customFormat="1">
      <c r="A19" s="22" t="s">
        <v>158</v>
      </c>
      <c r="B19" s="50">
        <f>ROUND(HLOOKUP(B$7,$U$7:$AJ$168,MATCH($A19,$T$7:$T$168,0),0),1)</f>
        <v>2</v>
      </c>
      <c r="C19" s="50" t="str">
        <f t="shared" si="9"/>
        <v>UM</v>
      </c>
      <c r="D19" s="50">
        <f t="shared" si="4"/>
        <v>0.4</v>
      </c>
      <c r="E19" s="50">
        <f t="shared" si="4"/>
        <v>1.2</v>
      </c>
      <c r="F19" s="50">
        <f t="shared" si="4"/>
        <v>0.2</v>
      </c>
      <c r="G19" s="50">
        <f t="shared" si="4"/>
        <v>0</v>
      </c>
      <c r="H19" s="50">
        <f t="shared" si="4"/>
        <v>1</v>
      </c>
      <c r="I19" s="50">
        <f t="shared" si="4"/>
        <v>0.1</v>
      </c>
      <c r="J19" s="78">
        <f t="shared" si="5"/>
        <v>2.8</v>
      </c>
      <c r="K19" s="50">
        <f t="shared" ref="K19:O30" si="10">ROUND(HLOOKUP(K$7,$U$7:$AJ$168,MATCH($A19,$T$7:$T$168,0),0),1)</f>
        <v>0.1</v>
      </c>
      <c r="L19" s="50">
        <f t="shared" si="10"/>
        <v>2.5</v>
      </c>
      <c r="M19" s="50">
        <f t="shared" si="10"/>
        <v>0.6</v>
      </c>
      <c r="N19" s="50">
        <f t="shared" si="10"/>
        <v>0.3</v>
      </c>
      <c r="O19" s="50">
        <f t="shared" si="10"/>
        <v>0.1</v>
      </c>
      <c r="P19" s="76">
        <f t="shared" si="7"/>
        <v>3.7</v>
      </c>
      <c r="Q19" s="98">
        <f t="shared" si="8"/>
        <v>0.85424035685148003</v>
      </c>
      <c r="R19" s="53"/>
      <c r="S19" s="16"/>
      <c r="T19" s="1" t="s">
        <v>193</v>
      </c>
      <c r="U19" s="1">
        <v>1.17</v>
      </c>
      <c r="V19" s="1" t="s">
        <v>16</v>
      </c>
      <c r="W19" s="1">
        <v>0.54112580691067202</v>
      </c>
      <c r="X19" s="1">
        <v>0.60004310953986195</v>
      </c>
      <c r="Y19" s="1">
        <v>0.106752564306384</v>
      </c>
      <c r="Z19" s="1">
        <v>0.102137358294703</v>
      </c>
      <c r="AA19" s="1">
        <v>5.6399318518763097</v>
      </c>
      <c r="AB19" s="1">
        <v>8.8627359404610806E-2</v>
      </c>
      <c r="AC19" s="1">
        <v>7.0786180503325404</v>
      </c>
      <c r="AD19" s="1">
        <v>7.3590389763031399E-3</v>
      </c>
      <c r="AE19" s="1">
        <v>0</v>
      </c>
      <c r="AF19" s="1">
        <v>0</v>
      </c>
      <c r="AG19" s="1">
        <v>0.54512536348197105</v>
      </c>
      <c r="AH19" s="1">
        <v>8.8627359404610806E-2</v>
      </c>
      <c r="AI19" s="1">
        <v>0.64111176186288499</v>
      </c>
      <c r="AJ19" s="1">
        <v>-6.4375062884696597</v>
      </c>
      <c r="AL19" s="16"/>
      <c r="AM19" s="16"/>
      <c r="AN19" s="16"/>
      <c r="AO19" s="16"/>
      <c r="AP19" s="16"/>
      <c r="AQ19" s="16"/>
      <c r="AR19" s="16"/>
      <c r="AS19" s="16"/>
      <c r="AT19" s="16"/>
      <c r="AU19" s="16"/>
      <c r="AV19" s="16"/>
      <c r="AW19" s="16"/>
      <c r="AX19" s="16"/>
      <c r="AY19" s="16"/>
      <c r="AZ19" s="16"/>
      <c r="BA19" s="16"/>
      <c r="BB19" s="16"/>
      <c r="BC19" s="16"/>
      <c r="BD19" s="16"/>
      <c r="BE19" s="16"/>
      <c r="BF19" s="16"/>
      <c r="BG19" s="16"/>
      <c r="BH19" s="16"/>
      <c r="BI19" s="16"/>
      <c r="BJ19" s="16"/>
      <c r="BK19" s="16"/>
      <c r="BL19" s="16"/>
      <c r="BM19" s="16"/>
      <c r="BN19" s="16"/>
      <c r="BO19" s="16"/>
      <c r="BP19" s="16"/>
      <c r="BQ19" s="16"/>
      <c r="BR19" s="16"/>
      <c r="BS19" s="16"/>
      <c r="BT19" s="16"/>
      <c r="BU19" s="16"/>
      <c r="BV19" s="16"/>
      <c r="BW19" s="16"/>
      <c r="BX19" s="16"/>
      <c r="BY19" s="16"/>
      <c r="BZ19" s="16"/>
      <c r="CA19" s="16"/>
      <c r="CB19" s="16"/>
      <c r="CC19" s="16"/>
      <c r="CD19" s="16"/>
      <c r="CE19" s="16"/>
      <c r="CF19" s="16"/>
      <c r="CG19" s="16"/>
      <c r="CH19" s="16"/>
      <c r="CI19" s="16"/>
      <c r="CJ19" s="16"/>
      <c r="CK19" s="16"/>
      <c r="CL19" s="16"/>
      <c r="CM19" s="16"/>
      <c r="CN19" s="16"/>
      <c r="CO19" s="16"/>
      <c r="CP19" s="16"/>
      <c r="CQ19" s="16"/>
      <c r="CR19" s="16"/>
      <c r="CS19" s="16"/>
      <c r="CT19" s="16"/>
      <c r="CU19" s="16"/>
      <c r="CV19" s="16"/>
      <c r="CW19" s="16"/>
      <c r="CX19" s="16"/>
      <c r="CY19" s="16"/>
      <c r="CZ19" s="16"/>
      <c r="DA19" s="16"/>
      <c r="DB19" s="16"/>
      <c r="DC19" s="16"/>
      <c r="DD19" s="16"/>
      <c r="DE19" s="16"/>
      <c r="DF19" s="16"/>
      <c r="DG19" s="16"/>
      <c r="DH19" s="16"/>
      <c r="DI19" s="16"/>
      <c r="DJ19" s="16"/>
      <c r="DK19" s="16"/>
      <c r="DL19" s="16"/>
      <c r="DM19" s="16"/>
      <c r="DN19" s="16"/>
      <c r="DO19" s="16"/>
      <c r="DP19" s="16"/>
      <c r="DQ19" s="16"/>
      <c r="DR19" s="16"/>
      <c r="DS19" s="16"/>
      <c r="DT19" s="16"/>
      <c r="DU19" s="16"/>
      <c r="DV19" s="16"/>
      <c r="DW19" s="16"/>
      <c r="DX19" s="16"/>
      <c r="DY19" s="16"/>
      <c r="DZ19" s="16"/>
      <c r="EA19" s="16"/>
      <c r="EB19" s="16"/>
      <c r="EC19" s="16"/>
      <c r="ED19" s="16"/>
      <c r="EE19" s="16"/>
      <c r="EF19" s="16"/>
      <c r="EG19" s="16"/>
      <c r="EH19" s="16"/>
      <c r="EI19" s="16"/>
      <c r="EJ19" s="16"/>
      <c r="EK19" s="16"/>
      <c r="EL19" s="16"/>
      <c r="EM19" s="16"/>
      <c r="EN19" s="16"/>
      <c r="EO19" s="16"/>
      <c r="EP19" s="16"/>
      <c r="EQ19" s="16"/>
      <c r="ER19" s="16"/>
      <c r="ES19" s="16"/>
      <c r="ET19" s="16"/>
      <c r="EU19" s="16"/>
      <c r="EV19" s="16"/>
      <c r="EW19" s="16"/>
      <c r="EX19" s="16"/>
      <c r="EY19" s="16"/>
      <c r="EZ19" s="16"/>
      <c r="FA19" s="16"/>
      <c r="FB19" s="16"/>
      <c r="FC19" s="16"/>
      <c r="FD19" s="16"/>
      <c r="FE19" s="16"/>
      <c r="FF19" s="16"/>
      <c r="FG19" s="16"/>
      <c r="FH19" s="16"/>
      <c r="FI19" s="16"/>
      <c r="FJ19" s="16"/>
      <c r="FK19" s="16"/>
      <c r="FL19" s="16"/>
      <c r="FM19" s="16"/>
      <c r="FN19" s="16"/>
      <c r="FO19" s="16"/>
      <c r="FP19" s="16"/>
      <c r="FQ19" s="16"/>
      <c r="FR19" s="16"/>
      <c r="FS19" s="16"/>
      <c r="FT19" s="16"/>
      <c r="FU19" s="16"/>
      <c r="FV19" s="16"/>
      <c r="FW19" s="16"/>
      <c r="FX19" s="16"/>
      <c r="FY19" s="16"/>
    </row>
    <row r="20" spans="1:181" s="15" customFormat="1">
      <c r="A20" s="19" t="s">
        <v>157</v>
      </c>
      <c r="B20" s="46">
        <f t="shared" ref="B20:I59" si="11">ROUND(HLOOKUP(B$7,$U$7:$AJ$168,MATCH($A20,$T$7:$T$168,0),0),1)</f>
        <v>16</v>
      </c>
      <c r="C20" s="46" t="str">
        <f t="shared" si="9"/>
        <v>LI</v>
      </c>
      <c r="D20" s="46">
        <f t="shared" si="11"/>
        <v>0.7</v>
      </c>
      <c r="E20" s="46">
        <f t="shared" si="11"/>
        <v>0.2</v>
      </c>
      <c r="F20" s="46">
        <f t="shared" si="11"/>
        <v>0.3</v>
      </c>
      <c r="G20" s="46">
        <f t="shared" si="11"/>
        <v>0</v>
      </c>
      <c r="H20" s="46">
        <f t="shared" si="11"/>
        <v>0.1</v>
      </c>
      <c r="I20" s="46">
        <f t="shared" si="11"/>
        <v>0.1</v>
      </c>
      <c r="J20" s="78">
        <f t="shared" si="5"/>
        <v>1.4</v>
      </c>
      <c r="K20" s="46">
        <f t="shared" si="10"/>
        <v>0.8</v>
      </c>
      <c r="L20" s="46">
        <f t="shared" si="10"/>
        <v>0.2</v>
      </c>
      <c r="M20" s="46">
        <f t="shared" si="10"/>
        <v>0.3</v>
      </c>
      <c r="N20" s="46">
        <f t="shared" si="10"/>
        <v>0</v>
      </c>
      <c r="O20" s="46">
        <f t="shared" si="10"/>
        <v>0.1</v>
      </c>
      <c r="P20" s="76">
        <f t="shared" si="7"/>
        <v>1.3</v>
      </c>
      <c r="Q20" s="99">
        <f t="shared" si="8"/>
        <v>-0.13590994483652</v>
      </c>
      <c r="R20" s="53"/>
      <c r="S20" s="16"/>
      <c r="T20" s="1" t="s">
        <v>96</v>
      </c>
      <c r="U20" s="1">
        <v>147.03</v>
      </c>
      <c r="V20" s="1" t="s">
        <v>60</v>
      </c>
      <c r="W20" s="1">
        <v>0.35718358212682899</v>
      </c>
      <c r="X20" s="1">
        <v>1.16014471554196E-2</v>
      </c>
      <c r="Y20" s="1">
        <v>8.0563242907635793E-2</v>
      </c>
      <c r="Z20" s="1">
        <v>3.2789680136093798E-2</v>
      </c>
      <c r="AA20" s="1">
        <v>0.16385465152595499</v>
      </c>
      <c r="AB20" s="1">
        <v>7.3485360163336094E-2</v>
      </c>
      <c r="AC20" s="1">
        <v>0.71947796401526998</v>
      </c>
      <c r="AD20" s="1">
        <v>0.27357594334442598</v>
      </c>
      <c r="AE20" s="1">
        <v>3.5578767460913599E-3</v>
      </c>
      <c r="AF20" s="1">
        <v>4.3092503520408103E-3</v>
      </c>
      <c r="AG20" s="1">
        <v>5.7276573617591198E-2</v>
      </c>
      <c r="AH20" s="1">
        <v>7.3485360163336094E-2</v>
      </c>
      <c r="AI20" s="1">
        <v>0.41220500422348499</v>
      </c>
      <c r="AJ20" s="1">
        <v>-0.30727295979178498</v>
      </c>
      <c r="AL20" s="16"/>
      <c r="AM20" s="16"/>
      <c r="AN20" s="16"/>
      <c r="AO20" s="16"/>
      <c r="AP20" s="16"/>
      <c r="AQ20" s="16"/>
      <c r="AR20" s="16"/>
      <c r="AS20" s="16"/>
      <c r="AT20" s="16"/>
      <c r="AU20" s="16"/>
      <c r="AV20" s="16"/>
      <c r="AW20" s="16"/>
      <c r="AX20" s="16"/>
      <c r="AY20" s="16"/>
      <c r="AZ20" s="16"/>
      <c r="BA20" s="16"/>
      <c r="BB20" s="16"/>
      <c r="BC20" s="16"/>
      <c r="BD20" s="16"/>
      <c r="BE20" s="16"/>
      <c r="BF20" s="16"/>
      <c r="BG20" s="16"/>
      <c r="BH20" s="16"/>
      <c r="BI20" s="16"/>
      <c r="BJ20" s="16"/>
      <c r="BK20" s="16"/>
      <c r="BL20" s="16"/>
      <c r="BM20" s="16"/>
      <c r="BN20" s="16"/>
      <c r="BO20" s="16"/>
      <c r="BP20" s="16"/>
      <c r="BQ20" s="16"/>
      <c r="BR20" s="16"/>
      <c r="BS20" s="16"/>
      <c r="BT20" s="16"/>
      <c r="BU20" s="16"/>
      <c r="BV20" s="16"/>
      <c r="BW20" s="16"/>
      <c r="BX20" s="16"/>
      <c r="BY20" s="16"/>
      <c r="BZ20" s="16"/>
      <c r="CA20" s="16"/>
      <c r="CB20" s="16"/>
      <c r="CC20" s="16"/>
      <c r="CD20" s="16"/>
      <c r="CE20" s="16"/>
      <c r="CF20" s="16"/>
      <c r="CG20" s="16"/>
      <c r="CH20" s="16"/>
      <c r="CI20" s="16"/>
      <c r="CJ20" s="16"/>
      <c r="CK20" s="16"/>
      <c r="CL20" s="16"/>
      <c r="CM20" s="16"/>
      <c r="CN20" s="16"/>
      <c r="CO20" s="16"/>
      <c r="CP20" s="16"/>
      <c r="CQ20" s="16"/>
      <c r="CR20" s="16"/>
      <c r="CS20" s="16"/>
      <c r="CT20" s="16"/>
      <c r="CU20" s="16"/>
      <c r="CV20" s="16"/>
      <c r="CW20" s="16"/>
      <c r="CX20" s="16"/>
      <c r="CY20" s="16"/>
      <c r="CZ20" s="16"/>
      <c r="DA20" s="16"/>
      <c r="DB20" s="16"/>
      <c r="DC20" s="16"/>
      <c r="DD20" s="16"/>
      <c r="DE20" s="16"/>
      <c r="DF20" s="16"/>
      <c r="DG20" s="16"/>
      <c r="DH20" s="16"/>
      <c r="DI20" s="16"/>
      <c r="DJ20" s="16"/>
      <c r="DK20" s="16"/>
      <c r="DL20" s="16"/>
      <c r="DM20" s="16"/>
      <c r="DN20" s="16"/>
      <c r="DO20" s="16"/>
      <c r="DP20" s="16"/>
      <c r="DQ20" s="16"/>
      <c r="DR20" s="16"/>
      <c r="DS20" s="16"/>
      <c r="DT20" s="16"/>
      <c r="DU20" s="16"/>
      <c r="DV20" s="16"/>
      <c r="DW20" s="16"/>
      <c r="DX20" s="16"/>
      <c r="DY20" s="16"/>
      <c r="DZ20" s="16"/>
      <c r="EA20" s="16"/>
      <c r="EB20" s="16"/>
      <c r="EC20" s="16"/>
      <c r="ED20" s="16"/>
      <c r="EE20" s="16"/>
      <c r="EF20" s="16"/>
      <c r="EG20" s="16"/>
      <c r="EH20" s="16"/>
      <c r="EI20" s="16"/>
      <c r="EJ20" s="16"/>
      <c r="EK20" s="16"/>
      <c r="EL20" s="16"/>
      <c r="EM20" s="16"/>
      <c r="EN20" s="16"/>
      <c r="EO20" s="16"/>
      <c r="EP20" s="16"/>
      <c r="EQ20" s="16"/>
      <c r="ER20" s="16"/>
      <c r="ES20" s="16"/>
      <c r="ET20" s="16"/>
      <c r="EU20" s="16"/>
      <c r="EV20" s="16"/>
      <c r="EW20" s="16"/>
      <c r="EX20" s="16"/>
      <c r="EY20" s="16"/>
      <c r="EZ20" s="16"/>
      <c r="FA20" s="16"/>
      <c r="FB20" s="16"/>
      <c r="FC20" s="16"/>
      <c r="FD20" s="16"/>
      <c r="FE20" s="16"/>
      <c r="FF20" s="16"/>
      <c r="FG20" s="16"/>
      <c r="FH20" s="16"/>
      <c r="FI20" s="16"/>
      <c r="FJ20" s="16"/>
      <c r="FK20" s="16"/>
      <c r="FL20" s="16"/>
      <c r="FM20" s="16"/>
      <c r="FN20" s="16"/>
      <c r="FO20" s="16"/>
      <c r="FP20" s="16"/>
      <c r="FQ20" s="16"/>
      <c r="FR20" s="16"/>
      <c r="FS20" s="16"/>
      <c r="FT20" s="16"/>
      <c r="FU20" s="16"/>
      <c r="FV20" s="16"/>
      <c r="FW20" s="16"/>
      <c r="FX20" s="16"/>
      <c r="FY20" s="16"/>
    </row>
    <row r="21" spans="1:181" s="15" customFormat="1">
      <c r="A21" s="18" t="s">
        <v>156</v>
      </c>
      <c r="B21" s="49">
        <f t="shared" si="11"/>
        <v>8.1999999999999993</v>
      </c>
      <c r="C21" s="49" t="str">
        <f t="shared" si="9"/>
        <v>LI</v>
      </c>
      <c r="D21" s="49">
        <f t="shared" si="11"/>
        <v>0.2</v>
      </c>
      <c r="E21" s="49">
        <f t="shared" si="11"/>
        <v>0.1</v>
      </c>
      <c r="F21" s="49">
        <f t="shared" si="11"/>
        <v>0.5</v>
      </c>
      <c r="G21" s="49">
        <f t="shared" si="11"/>
        <v>0</v>
      </c>
      <c r="H21" s="49">
        <f t="shared" si="11"/>
        <v>0</v>
      </c>
      <c r="I21" s="49">
        <f t="shared" si="11"/>
        <v>0</v>
      </c>
      <c r="J21" s="78">
        <f t="shared" si="5"/>
        <v>0.9</v>
      </c>
      <c r="K21" s="49">
        <f t="shared" si="10"/>
        <v>0.2</v>
      </c>
      <c r="L21" s="49">
        <f t="shared" si="10"/>
        <v>0.2</v>
      </c>
      <c r="M21" s="49">
        <f t="shared" si="10"/>
        <v>0</v>
      </c>
      <c r="N21" s="49">
        <f t="shared" si="10"/>
        <v>0</v>
      </c>
      <c r="O21" s="49">
        <f t="shared" si="10"/>
        <v>0</v>
      </c>
      <c r="P21" s="76">
        <f t="shared" si="7"/>
        <v>0.4</v>
      </c>
      <c r="Q21" s="95">
        <f t="shared" si="8"/>
        <v>-0.43159221185258201</v>
      </c>
      <c r="R21" s="53"/>
      <c r="S21" s="16"/>
      <c r="T21" s="1" t="s">
        <v>25</v>
      </c>
      <c r="U21" s="1">
        <v>9.6359999999999992</v>
      </c>
      <c r="V21" s="1" t="s">
        <v>18</v>
      </c>
      <c r="W21" s="1">
        <v>1.5788784688853701</v>
      </c>
      <c r="X21" s="1">
        <v>1.32797811560968E-2</v>
      </c>
      <c r="Y21" s="1">
        <v>0.50183487284791395</v>
      </c>
      <c r="Z21" s="1">
        <v>0.15747225171674201</v>
      </c>
      <c r="AA21" s="1">
        <v>1.74704441572783</v>
      </c>
      <c r="AB21" s="1">
        <v>7.9021454982883904E-2</v>
      </c>
      <c r="AC21" s="1">
        <v>4.0775312453168402</v>
      </c>
      <c r="AD21" s="1">
        <v>1.31970373292954</v>
      </c>
      <c r="AE21" s="1">
        <v>0.308299332454888</v>
      </c>
      <c r="AF21" s="1">
        <v>1.6227862805503099</v>
      </c>
      <c r="AG21" s="1">
        <v>1.8227179918863499E-2</v>
      </c>
      <c r="AH21" s="1">
        <v>7.9021454982883904E-2</v>
      </c>
      <c r="AI21" s="1">
        <v>3.34803798083649</v>
      </c>
      <c r="AJ21" s="1">
        <v>-0.72949326448035001</v>
      </c>
      <c r="AL21" s="16"/>
      <c r="AM21" s="16"/>
      <c r="AN21" s="16"/>
      <c r="AO21" s="16"/>
      <c r="AP21" s="16"/>
      <c r="AQ21" s="16"/>
      <c r="AR21" s="16"/>
      <c r="AS21" s="16"/>
      <c r="AT21" s="16"/>
      <c r="AU21" s="16"/>
      <c r="AV21" s="16"/>
      <c r="AW21" s="16"/>
      <c r="AX21" s="16"/>
      <c r="AY21" s="16"/>
      <c r="AZ21" s="16"/>
      <c r="BA21" s="16"/>
      <c r="BB21" s="16"/>
      <c r="BC21" s="16"/>
      <c r="BD21" s="16"/>
      <c r="BE21" s="16"/>
      <c r="BF21" s="16"/>
      <c r="BG21" s="16"/>
      <c r="BH21" s="16"/>
      <c r="BI21" s="16"/>
      <c r="BJ21" s="16"/>
      <c r="BK21" s="16"/>
      <c r="BL21" s="16"/>
      <c r="BM21" s="16"/>
      <c r="BN21" s="16"/>
      <c r="BO21" s="16"/>
      <c r="BP21" s="16"/>
      <c r="BQ21" s="16"/>
      <c r="BR21" s="16"/>
      <c r="BS21" s="16"/>
      <c r="BT21" s="16"/>
      <c r="BU21" s="16"/>
      <c r="BV21" s="16"/>
      <c r="BW21" s="16"/>
      <c r="BX21" s="16"/>
      <c r="BY21" s="16"/>
      <c r="BZ21" s="16"/>
      <c r="CA21" s="16"/>
      <c r="CB21" s="16"/>
      <c r="CC21" s="16"/>
      <c r="CD21" s="16"/>
      <c r="CE21" s="16"/>
      <c r="CF21" s="16"/>
      <c r="CG21" s="16"/>
      <c r="CH21" s="16"/>
      <c r="CI21" s="16"/>
      <c r="CJ21" s="16"/>
      <c r="CK21" s="16"/>
      <c r="CL21" s="16"/>
      <c r="CM21" s="16"/>
      <c r="CN21" s="16"/>
      <c r="CO21" s="16"/>
      <c r="CP21" s="16"/>
      <c r="CQ21" s="16"/>
      <c r="CR21" s="16"/>
      <c r="CS21" s="16"/>
      <c r="CT21" s="16"/>
      <c r="CU21" s="16"/>
      <c r="CV21" s="16"/>
      <c r="CW21" s="16"/>
      <c r="CX21" s="16"/>
      <c r="CY21" s="16"/>
      <c r="CZ21" s="16"/>
      <c r="DA21" s="16"/>
      <c r="DB21" s="16"/>
      <c r="DC21" s="16"/>
      <c r="DD21" s="16"/>
      <c r="DE21" s="16"/>
      <c r="DF21" s="16"/>
      <c r="DG21" s="16"/>
      <c r="DH21" s="16"/>
      <c r="DI21" s="16"/>
      <c r="DJ21" s="16"/>
      <c r="DK21" s="16"/>
      <c r="DL21" s="16"/>
      <c r="DM21" s="16"/>
      <c r="DN21" s="16"/>
      <c r="DO21" s="16"/>
      <c r="DP21" s="16"/>
      <c r="DQ21" s="16"/>
      <c r="DR21" s="16"/>
      <c r="DS21" s="16"/>
      <c r="DT21" s="16"/>
      <c r="DU21" s="16"/>
      <c r="DV21" s="16"/>
      <c r="DW21" s="16"/>
      <c r="DX21" s="16"/>
      <c r="DY21" s="16"/>
      <c r="DZ21" s="16"/>
      <c r="EA21" s="16"/>
      <c r="EB21" s="16"/>
      <c r="EC21" s="16"/>
      <c r="ED21" s="16"/>
      <c r="EE21" s="16"/>
      <c r="EF21" s="16"/>
      <c r="EG21" s="16"/>
      <c r="EH21" s="16"/>
      <c r="EI21" s="16"/>
      <c r="EJ21" s="16"/>
      <c r="EK21" s="16"/>
      <c r="EL21" s="16"/>
      <c r="EM21" s="16"/>
      <c r="EN21" s="16"/>
      <c r="EO21" s="16"/>
      <c r="EP21" s="16"/>
      <c r="EQ21" s="16"/>
      <c r="ER21" s="16"/>
      <c r="ES21" s="16"/>
      <c r="ET21" s="16"/>
      <c r="EU21" s="16"/>
      <c r="EV21" s="16"/>
      <c r="EW21" s="16"/>
      <c r="EX21" s="16"/>
      <c r="EY21" s="16"/>
      <c r="EZ21" s="16"/>
      <c r="FA21" s="16"/>
      <c r="FB21" s="16"/>
      <c r="FC21" s="16"/>
      <c r="FD21" s="16"/>
      <c r="FE21" s="16"/>
      <c r="FF21" s="16"/>
      <c r="FG21" s="16"/>
      <c r="FH21" s="16"/>
      <c r="FI21" s="16"/>
      <c r="FJ21" s="16"/>
      <c r="FK21" s="16"/>
      <c r="FL21" s="16"/>
      <c r="FM21" s="16"/>
      <c r="FN21" s="16"/>
      <c r="FO21" s="16"/>
      <c r="FP21" s="16"/>
      <c r="FQ21" s="16"/>
      <c r="FR21" s="16"/>
      <c r="FS21" s="16"/>
      <c r="FT21" s="16"/>
      <c r="FU21" s="16"/>
      <c r="FV21" s="16"/>
      <c r="FW21" s="16"/>
      <c r="FX21" s="16"/>
      <c r="FY21" s="16"/>
    </row>
    <row r="22" spans="1:181" s="15" customFormat="1">
      <c r="A22" s="19" t="s">
        <v>155</v>
      </c>
      <c r="B22" s="46">
        <f t="shared" si="11"/>
        <v>19.2</v>
      </c>
      <c r="C22" s="46" t="str">
        <f t="shared" si="9"/>
        <v>LM</v>
      </c>
      <c r="D22" s="46">
        <f t="shared" si="11"/>
        <v>0.5</v>
      </c>
      <c r="E22" s="46">
        <f t="shared" si="11"/>
        <v>0.1</v>
      </c>
      <c r="F22" s="46">
        <f t="shared" si="11"/>
        <v>0.3</v>
      </c>
      <c r="G22" s="46">
        <f t="shared" si="11"/>
        <v>0.1</v>
      </c>
      <c r="H22" s="46">
        <f t="shared" si="11"/>
        <v>0.1</v>
      </c>
      <c r="I22" s="46">
        <f t="shared" si="11"/>
        <v>0</v>
      </c>
      <c r="J22" s="78">
        <f t="shared" si="5"/>
        <v>1.2</v>
      </c>
      <c r="K22" s="46">
        <f t="shared" si="10"/>
        <v>0.5</v>
      </c>
      <c r="L22" s="46">
        <f t="shared" si="10"/>
        <v>0.1</v>
      </c>
      <c r="M22" s="46">
        <f t="shared" si="10"/>
        <v>1</v>
      </c>
      <c r="N22" s="46">
        <f t="shared" si="10"/>
        <v>0.1</v>
      </c>
      <c r="O22" s="46">
        <f t="shared" si="10"/>
        <v>0</v>
      </c>
      <c r="P22" s="76">
        <f t="shared" si="7"/>
        <v>1.8</v>
      </c>
      <c r="Q22" s="99">
        <f t="shared" si="8"/>
        <v>0.67186377939247999</v>
      </c>
      <c r="R22" s="53"/>
      <c r="S22" s="16"/>
      <c r="T22" s="1" t="s">
        <v>50</v>
      </c>
      <c r="U22" s="1">
        <v>10.661</v>
      </c>
      <c r="V22" s="1" t="s">
        <v>16</v>
      </c>
      <c r="W22" s="1">
        <v>2.13925634982242</v>
      </c>
      <c r="X22" s="1">
        <v>1.0199581468687</v>
      </c>
      <c r="Y22" s="1">
        <v>0.48417440308478299</v>
      </c>
      <c r="Z22" s="1">
        <v>0.30057395646525598</v>
      </c>
      <c r="AA22" s="1">
        <v>2.92231725140079</v>
      </c>
      <c r="AB22" s="1">
        <v>0.47222140925178102</v>
      </c>
      <c r="AC22" s="1">
        <v>7.3385015168937402</v>
      </c>
      <c r="AD22" s="1">
        <v>0.97993861758479905</v>
      </c>
      <c r="AE22" s="1">
        <v>3.6255733218444802E-2</v>
      </c>
      <c r="AF22" s="1">
        <v>0.28140141126498602</v>
      </c>
      <c r="AG22" s="1">
        <v>4.7687821924979702E-2</v>
      </c>
      <c r="AH22" s="1">
        <v>0.47222140925178102</v>
      </c>
      <c r="AI22" s="1">
        <v>1.81750499324499</v>
      </c>
      <c r="AJ22" s="1">
        <v>-5.5209965236487504</v>
      </c>
      <c r="AL22" s="16"/>
      <c r="AM22" s="16"/>
      <c r="AN22" s="16"/>
      <c r="AO22" s="16"/>
      <c r="AP22" s="16"/>
      <c r="AQ22" s="16"/>
      <c r="AR22" s="16"/>
      <c r="AS22" s="16"/>
      <c r="AT22" s="16"/>
      <c r="AU22" s="16"/>
      <c r="AV22" s="16"/>
      <c r="AW22" s="16"/>
      <c r="AX22" s="16"/>
      <c r="AY22" s="16"/>
      <c r="AZ22" s="16"/>
      <c r="BA22" s="16"/>
      <c r="BB22" s="16"/>
      <c r="BC22" s="16"/>
      <c r="BD22" s="16"/>
      <c r="BE22" s="16"/>
      <c r="BF22" s="16"/>
      <c r="BG22" s="16"/>
      <c r="BH22" s="16"/>
      <c r="BI22" s="16"/>
      <c r="BJ22" s="16"/>
      <c r="BK22" s="16"/>
      <c r="BL22" s="16"/>
      <c r="BM22" s="16"/>
      <c r="BN22" s="16"/>
      <c r="BO22" s="16"/>
      <c r="BP22" s="16"/>
      <c r="BQ22" s="16"/>
      <c r="BR22" s="16"/>
      <c r="BS22" s="16"/>
      <c r="BT22" s="16"/>
      <c r="BU22" s="16"/>
      <c r="BV22" s="16"/>
      <c r="BW22" s="16"/>
      <c r="BX22" s="16"/>
      <c r="BY22" s="16"/>
      <c r="BZ22" s="16"/>
      <c r="CA22" s="16"/>
      <c r="CB22" s="16"/>
      <c r="CC22" s="16"/>
      <c r="CD22" s="16"/>
      <c r="CE22" s="16"/>
      <c r="CF22" s="16"/>
      <c r="CG22" s="16"/>
      <c r="CH22" s="16"/>
      <c r="CI22" s="16"/>
      <c r="CJ22" s="16"/>
      <c r="CK22" s="16"/>
      <c r="CL22" s="16"/>
      <c r="CM22" s="16"/>
      <c r="CN22" s="16"/>
      <c r="CO22" s="16"/>
      <c r="CP22" s="16"/>
      <c r="CQ22" s="16"/>
      <c r="CR22" s="16"/>
      <c r="CS22" s="16"/>
      <c r="CT22" s="16"/>
      <c r="CU22" s="16"/>
      <c r="CV22" s="16"/>
      <c r="CW22" s="16"/>
      <c r="CX22" s="16"/>
      <c r="CY22" s="16"/>
      <c r="CZ22" s="16"/>
      <c r="DA22" s="16"/>
      <c r="DB22" s="16"/>
      <c r="DC22" s="16"/>
      <c r="DD22" s="16"/>
      <c r="DE22" s="16"/>
      <c r="DF22" s="16"/>
      <c r="DG22" s="16"/>
      <c r="DH22" s="16"/>
      <c r="DI22" s="16"/>
      <c r="DJ22" s="16"/>
      <c r="DK22" s="16"/>
      <c r="DL22" s="16"/>
      <c r="DM22" s="16"/>
      <c r="DN22" s="16"/>
      <c r="DO22" s="16"/>
      <c r="DP22" s="16"/>
      <c r="DQ22" s="16"/>
      <c r="DR22" s="16"/>
      <c r="DS22" s="16"/>
      <c r="DT22" s="16"/>
      <c r="DU22" s="16"/>
      <c r="DV22" s="16"/>
      <c r="DW22" s="16"/>
      <c r="DX22" s="16"/>
      <c r="DY22" s="16"/>
      <c r="DZ22" s="16"/>
      <c r="EA22" s="16"/>
      <c r="EB22" s="16"/>
      <c r="EC22" s="16"/>
      <c r="ED22" s="16"/>
      <c r="EE22" s="16"/>
      <c r="EF22" s="16"/>
      <c r="EG22" s="16"/>
      <c r="EH22" s="16"/>
      <c r="EI22" s="16"/>
      <c r="EJ22" s="16"/>
      <c r="EK22" s="16"/>
      <c r="EL22" s="16"/>
      <c r="EM22" s="16"/>
      <c r="EN22" s="16"/>
      <c r="EO22" s="16"/>
      <c r="EP22" s="16"/>
      <c r="EQ22" s="16"/>
      <c r="ER22" s="16"/>
      <c r="ES22" s="16"/>
      <c r="ET22" s="16"/>
      <c r="EU22" s="16"/>
      <c r="EV22" s="16"/>
      <c r="EW22" s="16"/>
      <c r="EX22" s="16"/>
      <c r="EY22" s="16"/>
      <c r="EZ22" s="16"/>
      <c r="FA22" s="16"/>
      <c r="FB22" s="16"/>
      <c r="FC22" s="16"/>
      <c r="FD22" s="16"/>
      <c r="FE22" s="16"/>
      <c r="FF22" s="16"/>
      <c r="FG22" s="16"/>
      <c r="FH22" s="16"/>
      <c r="FI22" s="16"/>
      <c r="FJ22" s="16"/>
      <c r="FK22" s="16"/>
      <c r="FL22" s="16"/>
      <c r="FM22" s="16"/>
      <c r="FN22" s="16"/>
      <c r="FO22" s="16"/>
      <c r="FP22" s="16"/>
      <c r="FQ22" s="16"/>
      <c r="FR22" s="16"/>
      <c r="FS22" s="16"/>
      <c r="FT22" s="16"/>
      <c r="FU22" s="16"/>
      <c r="FV22" s="16"/>
      <c r="FW22" s="16"/>
      <c r="FX22" s="16"/>
      <c r="FY22" s="16"/>
    </row>
    <row r="23" spans="1:181" s="15" customFormat="1">
      <c r="A23" s="20" t="s">
        <v>154</v>
      </c>
      <c r="B23" s="50">
        <f t="shared" si="11"/>
        <v>4.3</v>
      </c>
      <c r="C23" s="50" t="str">
        <f t="shared" si="9"/>
        <v>LI</v>
      </c>
      <c r="D23" s="50">
        <f t="shared" si="11"/>
        <v>0.4</v>
      </c>
      <c r="E23" s="50">
        <f t="shared" si="11"/>
        <v>0.6</v>
      </c>
      <c r="F23" s="50">
        <f t="shared" si="11"/>
        <v>0.3</v>
      </c>
      <c r="G23" s="50">
        <f t="shared" si="11"/>
        <v>0</v>
      </c>
      <c r="H23" s="50">
        <f t="shared" si="11"/>
        <v>0.1</v>
      </c>
      <c r="I23" s="50">
        <f t="shared" si="11"/>
        <v>0</v>
      </c>
      <c r="J23" s="78">
        <f t="shared" si="5"/>
        <v>1.4</v>
      </c>
      <c r="K23" s="50">
        <f t="shared" si="10"/>
        <v>0.3</v>
      </c>
      <c r="L23" s="50">
        <f t="shared" si="10"/>
        <v>0.6</v>
      </c>
      <c r="M23" s="50">
        <f t="shared" si="10"/>
        <v>7.2</v>
      </c>
      <c r="N23" s="50">
        <f t="shared" si="10"/>
        <v>0</v>
      </c>
      <c r="O23" s="50">
        <f t="shared" si="10"/>
        <v>0</v>
      </c>
      <c r="P23" s="76">
        <f t="shared" si="7"/>
        <v>8.1999999999999993</v>
      </c>
      <c r="Q23" s="98">
        <f t="shared" si="8"/>
        <v>6.81355202349366</v>
      </c>
      <c r="R23" s="53"/>
      <c r="S23" s="16"/>
      <c r="T23" s="1" t="s">
        <v>159</v>
      </c>
      <c r="U23" s="1">
        <v>8.6020000000000003</v>
      </c>
      <c r="V23" s="1" t="s">
        <v>60</v>
      </c>
      <c r="W23" s="1">
        <v>0.53315794266905103</v>
      </c>
      <c r="X23" s="1">
        <v>6.2043164841872597E-2</v>
      </c>
      <c r="Y23" s="1">
        <v>0.30874909222154601</v>
      </c>
      <c r="Z23" s="1">
        <v>0.11498292708779501</v>
      </c>
      <c r="AA23" s="1">
        <v>0.351887850274959</v>
      </c>
      <c r="AB23" s="1">
        <v>3.9740094226187503E-2</v>
      </c>
      <c r="AC23" s="1">
        <v>1.4105610713214101</v>
      </c>
      <c r="AD23" s="1">
        <v>0.470509575588822</v>
      </c>
      <c r="AE23" s="1">
        <v>4.3505115514470498E-2</v>
      </c>
      <c r="AF23" s="1">
        <v>0.39504810084380199</v>
      </c>
      <c r="AG23" s="1">
        <v>2.6246425817359701E-2</v>
      </c>
      <c r="AH23" s="1">
        <v>3.9740094226187503E-2</v>
      </c>
      <c r="AI23" s="1">
        <v>0.97504931199064104</v>
      </c>
      <c r="AJ23" s="1">
        <v>-0.43551175933076902</v>
      </c>
      <c r="AL23" s="16"/>
      <c r="AM23" s="16"/>
      <c r="AN23" s="16"/>
      <c r="AO23" s="16"/>
      <c r="AP23" s="16"/>
      <c r="AQ23" s="16"/>
      <c r="AR23" s="16"/>
      <c r="AS23" s="16"/>
      <c r="AT23" s="16"/>
      <c r="AU23" s="16"/>
      <c r="AV23" s="16"/>
      <c r="AW23" s="16"/>
      <c r="AX23" s="16"/>
      <c r="AY23" s="16"/>
      <c r="AZ23" s="16"/>
      <c r="BA23" s="16"/>
      <c r="BB23" s="16"/>
      <c r="BC23" s="16"/>
      <c r="BD23" s="16"/>
      <c r="BE23" s="16"/>
      <c r="BF23" s="16"/>
      <c r="BG23" s="16"/>
      <c r="BH23" s="16"/>
      <c r="BI23" s="16"/>
      <c r="BJ23" s="16"/>
      <c r="BK23" s="16"/>
      <c r="BL23" s="16"/>
      <c r="BM23" s="16"/>
      <c r="BN23" s="16"/>
      <c r="BO23" s="16"/>
      <c r="BP23" s="16"/>
      <c r="BQ23" s="16"/>
      <c r="BR23" s="16"/>
      <c r="BS23" s="16"/>
      <c r="BT23" s="16"/>
      <c r="BU23" s="16"/>
      <c r="BV23" s="16"/>
      <c r="BW23" s="16"/>
      <c r="BX23" s="16"/>
      <c r="BY23" s="16"/>
      <c r="BZ23" s="16"/>
      <c r="CA23" s="16"/>
      <c r="CB23" s="16"/>
      <c r="CC23" s="16"/>
      <c r="CD23" s="16"/>
      <c r="CE23" s="16"/>
      <c r="CF23" s="16"/>
      <c r="CG23" s="16"/>
      <c r="CH23" s="16"/>
      <c r="CI23" s="16"/>
      <c r="CJ23" s="16"/>
      <c r="CK23" s="16"/>
      <c r="CL23" s="16"/>
      <c r="CM23" s="16"/>
      <c r="CN23" s="16"/>
      <c r="CO23" s="16"/>
      <c r="CP23" s="16"/>
      <c r="CQ23" s="16"/>
      <c r="CR23" s="16"/>
      <c r="CS23" s="16"/>
      <c r="CT23" s="16"/>
      <c r="CU23" s="16"/>
      <c r="CV23" s="16"/>
      <c r="CW23" s="16"/>
      <c r="CX23" s="16"/>
      <c r="CY23" s="16"/>
      <c r="CZ23" s="16"/>
      <c r="DA23" s="16"/>
      <c r="DB23" s="16"/>
      <c r="DC23" s="16"/>
      <c r="DD23" s="16"/>
      <c r="DE23" s="16"/>
      <c r="DF23" s="16"/>
      <c r="DG23" s="16"/>
      <c r="DH23" s="16"/>
      <c r="DI23" s="16"/>
      <c r="DJ23" s="16"/>
      <c r="DK23" s="16"/>
      <c r="DL23" s="16"/>
      <c r="DM23" s="16"/>
      <c r="DN23" s="16"/>
      <c r="DO23" s="16"/>
      <c r="DP23" s="16"/>
      <c r="DQ23" s="16"/>
      <c r="DR23" s="16"/>
      <c r="DS23" s="16"/>
      <c r="DT23" s="16"/>
      <c r="DU23" s="16"/>
      <c r="DV23" s="16"/>
      <c r="DW23" s="16"/>
      <c r="DX23" s="16"/>
      <c r="DY23" s="16"/>
      <c r="DZ23" s="16"/>
      <c r="EA23" s="16"/>
      <c r="EB23" s="16"/>
      <c r="EC23" s="16"/>
      <c r="ED23" s="16"/>
      <c r="EE23" s="16"/>
      <c r="EF23" s="16"/>
      <c r="EG23" s="16"/>
      <c r="EH23" s="16"/>
      <c r="EI23" s="16"/>
      <c r="EJ23" s="16"/>
      <c r="EK23" s="16"/>
      <c r="EL23" s="16"/>
      <c r="EM23" s="16"/>
      <c r="EN23" s="16"/>
      <c r="EO23" s="16"/>
      <c r="EP23" s="16"/>
      <c r="EQ23" s="16"/>
      <c r="ER23" s="16"/>
      <c r="ES23" s="16"/>
      <c r="ET23" s="16"/>
      <c r="EU23" s="16"/>
      <c r="EV23" s="16"/>
      <c r="EW23" s="16"/>
      <c r="EX23" s="16"/>
      <c r="EY23" s="16"/>
      <c r="EZ23" s="16"/>
      <c r="FA23" s="16"/>
      <c r="FB23" s="16"/>
      <c r="FC23" s="16"/>
      <c r="FD23" s="16"/>
      <c r="FE23" s="16"/>
      <c r="FF23" s="16"/>
      <c r="FG23" s="16"/>
      <c r="FH23" s="16"/>
      <c r="FI23" s="16"/>
      <c r="FJ23" s="16"/>
      <c r="FK23" s="16"/>
      <c r="FL23" s="16"/>
      <c r="FM23" s="16"/>
      <c r="FN23" s="16"/>
      <c r="FO23" s="16"/>
      <c r="FP23" s="16"/>
      <c r="FQ23" s="16"/>
      <c r="FR23" s="16"/>
      <c r="FS23" s="16"/>
      <c r="FT23" s="16"/>
      <c r="FU23" s="16"/>
      <c r="FV23" s="16"/>
      <c r="FW23" s="16"/>
      <c r="FX23" s="16"/>
      <c r="FY23" s="16"/>
    </row>
    <row r="24" spans="1:181" s="15" customFormat="1">
      <c r="A24" s="19" t="s">
        <v>153</v>
      </c>
      <c r="B24" s="46">
        <f t="shared" si="11"/>
        <v>10.9</v>
      </c>
      <c r="C24" s="46" t="str">
        <f t="shared" si="9"/>
        <v>LI</v>
      </c>
      <c r="D24" s="46">
        <f t="shared" si="11"/>
        <v>0.7</v>
      </c>
      <c r="E24" s="46">
        <f t="shared" si="11"/>
        <v>0.8</v>
      </c>
      <c r="F24" s="46">
        <f t="shared" si="11"/>
        <v>0.3</v>
      </c>
      <c r="G24" s="46">
        <f t="shared" si="11"/>
        <v>0</v>
      </c>
      <c r="H24" s="46">
        <f t="shared" si="11"/>
        <v>0</v>
      </c>
      <c r="I24" s="46">
        <f t="shared" si="11"/>
        <v>0.1</v>
      </c>
      <c r="J24" s="78">
        <f t="shared" si="5"/>
        <v>1.9</v>
      </c>
      <c r="K24" s="46">
        <f t="shared" si="10"/>
        <v>0.7</v>
      </c>
      <c r="L24" s="46">
        <f t="shared" si="10"/>
        <v>1.3</v>
      </c>
      <c r="M24" s="46">
        <f t="shared" si="10"/>
        <v>1</v>
      </c>
      <c r="N24" s="46">
        <f t="shared" si="10"/>
        <v>0.1</v>
      </c>
      <c r="O24" s="46">
        <f t="shared" si="10"/>
        <v>0.1</v>
      </c>
      <c r="P24" s="76">
        <f t="shared" si="7"/>
        <v>3.2</v>
      </c>
      <c r="Q24" s="99">
        <f t="shared" si="8"/>
        <v>1.2629654107463799</v>
      </c>
      <c r="R24" s="53"/>
      <c r="S24" s="16"/>
      <c r="T24" s="1" t="s">
        <v>76</v>
      </c>
      <c r="U24" s="1">
        <v>9.7729999999999997</v>
      </c>
      <c r="V24" s="1" t="s">
        <v>14</v>
      </c>
      <c r="W24" s="1">
        <v>0.33172287436154202</v>
      </c>
      <c r="X24" s="1">
        <v>1.6792128223823499</v>
      </c>
      <c r="Y24" s="1">
        <v>0.17181296100353299</v>
      </c>
      <c r="Z24" s="1">
        <v>1.06671103322462E-2</v>
      </c>
      <c r="AA24" s="1">
        <v>0.33427328843355703</v>
      </c>
      <c r="AB24" s="1">
        <v>6.4551052386687194E-2</v>
      </c>
      <c r="AC24" s="1">
        <v>2.5922401088999201</v>
      </c>
      <c r="AD24" s="1">
        <v>0.61112142017708904</v>
      </c>
      <c r="AE24" s="1">
        <v>2.3701995792477</v>
      </c>
      <c r="AF24" s="1">
        <v>14.9405521439393</v>
      </c>
      <c r="AG24" s="1">
        <v>5.7449179535883299E-2</v>
      </c>
      <c r="AH24" s="1">
        <v>6.4551052386687194E-2</v>
      </c>
      <c r="AI24" s="1">
        <v>18.043873375286601</v>
      </c>
      <c r="AJ24" s="1">
        <v>15.4516332663867</v>
      </c>
      <c r="AL24" s="16"/>
      <c r="AM24" s="16"/>
      <c r="AN24" s="16"/>
      <c r="AO24" s="16"/>
      <c r="AP24" s="16"/>
      <c r="AQ24" s="16"/>
      <c r="AR24" s="16"/>
      <c r="AS24" s="16"/>
      <c r="AT24" s="16"/>
      <c r="AU24" s="16"/>
      <c r="AV24" s="16"/>
      <c r="AW24" s="16"/>
      <c r="AX24" s="16"/>
      <c r="AY24" s="16"/>
      <c r="AZ24" s="16"/>
      <c r="BA24" s="16"/>
      <c r="BB24" s="16"/>
      <c r="BC24" s="16"/>
      <c r="BD24" s="16"/>
      <c r="BE24" s="16"/>
      <c r="BF24" s="16"/>
      <c r="BG24" s="16"/>
      <c r="BH24" s="16"/>
      <c r="BI24" s="16"/>
      <c r="BJ24" s="16"/>
      <c r="BK24" s="16"/>
      <c r="BL24" s="16"/>
      <c r="BM24" s="16"/>
      <c r="BN24" s="16"/>
      <c r="BO24" s="16"/>
      <c r="BP24" s="16"/>
      <c r="BQ24" s="16"/>
      <c r="BR24" s="16"/>
      <c r="BS24" s="16"/>
      <c r="BT24" s="16"/>
      <c r="BU24" s="16"/>
      <c r="BV24" s="16"/>
      <c r="BW24" s="16"/>
      <c r="BX24" s="16"/>
      <c r="BY24" s="16"/>
      <c r="BZ24" s="16"/>
      <c r="CA24" s="16"/>
      <c r="CB24" s="16"/>
      <c r="CC24" s="16"/>
      <c r="CD24" s="16"/>
      <c r="CE24" s="16"/>
      <c r="CF24" s="16"/>
      <c r="CG24" s="16"/>
      <c r="CH24" s="16"/>
      <c r="CI24" s="16"/>
      <c r="CJ24" s="16"/>
      <c r="CK24" s="16"/>
      <c r="CL24" s="16"/>
      <c r="CM24" s="16"/>
      <c r="CN24" s="16"/>
      <c r="CO24" s="16"/>
      <c r="CP24" s="16"/>
      <c r="CQ24" s="16"/>
      <c r="CR24" s="16"/>
      <c r="CS24" s="16"/>
      <c r="CT24" s="16"/>
      <c r="CU24" s="16"/>
      <c r="CV24" s="16"/>
      <c r="CW24" s="16"/>
      <c r="CX24" s="16"/>
      <c r="CY24" s="16"/>
      <c r="CZ24" s="16"/>
      <c r="DA24" s="16"/>
      <c r="DB24" s="16"/>
      <c r="DC24" s="16"/>
      <c r="DD24" s="16"/>
      <c r="DE24" s="16"/>
      <c r="DF24" s="16"/>
      <c r="DG24" s="16"/>
      <c r="DH24" s="16"/>
      <c r="DI24" s="16"/>
      <c r="DJ24" s="16"/>
      <c r="DK24" s="16"/>
      <c r="DL24" s="16"/>
      <c r="DM24" s="16"/>
      <c r="DN24" s="16"/>
      <c r="DO24" s="16"/>
      <c r="DP24" s="16"/>
      <c r="DQ24" s="16"/>
      <c r="DR24" s="16"/>
      <c r="DS24" s="16"/>
      <c r="DT24" s="16"/>
      <c r="DU24" s="16"/>
      <c r="DV24" s="16"/>
      <c r="DW24" s="16"/>
      <c r="DX24" s="16"/>
      <c r="DY24" s="16"/>
      <c r="DZ24" s="16"/>
      <c r="EA24" s="16"/>
      <c r="EB24" s="16"/>
      <c r="EC24" s="16"/>
      <c r="ED24" s="16"/>
      <c r="EE24" s="16"/>
      <c r="EF24" s="16"/>
      <c r="EG24" s="16"/>
      <c r="EH24" s="16"/>
      <c r="EI24" s="16"/>
      <c r="EJ24" s="16"/>
      <c r="EK24" s="16"/>
      <c r="EL24" s="16"/>
      <c r="EM24" s="16"/>
      <c r="EN24" s="16"/>
      <c r="EO24" s="16"/>
      <c r="EP24" s="16"/>
      <c r="EQ24" s="16"/>
      <c r="ER24" s="16"/>
      <c r="ES24" s="16"/>
      <c r="ET24" s="16"/>
      <c r="EU24" s="16"/>
      <c r="EV24" s="16"/>
      <c r="EW24" s="16"/>
      <c r="EX24" s="16"/>
      <c r="EY24" s="16"/>
      <c r="EZ24" s="16"/>
      <c r="FA24" s="16"/>
      <c r="FB24" s="16"/>
      <c r="FC24" s="16"/>
      <c r="FD24" s="16"/>
      <c r="FE24" s="16"/>
      <c r="FF24" s="16"/>
      <c r="FG24" s="16"/>
      <c r="FH24" s="16"/>
      <c r="FI24" s="16"/>
      <c r="FJ24" s="16"/>
      <c r="FK24" s="16"/>
      <c r="FL24" s="16"/>
      <c r="FM24" s="16"/>
      <c r="FN24" s="16"/>
      <c r="FO24" s="16"/>
      <c r="FP24" s="16"/>
      <c r="FQ24" s="16"/>
      <c r="FR24" s="16"/>
      <c r="FS24" s="16"/>
      <c r="FT24" s="16"/>
      <c r="FU24" s="16"/>
      <c r="FV24" s="16"/>
      <c r="FW24" s="16"/>
      <c r="FX24" s="16"/>
      <c r="FY24" s="16"/>
    </row>
    <row r="25" spans="1:181" s="15" customFormat="1">
      <c r="A25" s="18" t="s">
        <v>152</v>
      </c>
      <c r="B25" s="49">
        <f t="shared" si="11"/>
        <v>3.9</v>
      </c>
      <c r="C25" s="49" t="str">
        <f t="shared" si="9"/>
        <v>LM</v>
      </c>
      <c r="D25" s="49">
        <f t="shared" si="11"/>
        <v>0.2</v>
      </c>
      <c r="E25" s="49">
        <f t="shared" si="11"/>
        <v>0</v>
      </c>
      <c r="F25" s="49">
        <f t="shared" si="11"/>
        <v>0.4</v>
      </c>
      <c r="G25" s="49">
        <f t="shared" si="11"/>
        <v>0.1</v>
      </c>
      <c r="H25" s="49">
        <f t="shared" si="11"/>
        <v>0.2</v>
      </c>
      <c r="I25" s="49">
        <f t="shared" si="11"/>
        <v>0</v>
      </c>
      <c r="J25" s="78">
        <f t="shared" si="5"/>
        <v>0.9</v>
      </c>
      <c r="K25" s="49">
        <f t="shared" si="10"/>
        <v>0.1</v>
      </c>
      <c r="L25" s="49">
        <f t="shared" si="10"/>
        <v>3.4</v>
      </c>
      <c r="M25" s="49">
        <f t="shared" si="10"/>
        <v>7.9</v>
      </c>
      <c r="N25" s="49">
        <f t="shared" si="10"/>
        <v>0.4</v>
      </c>
      <c r="O25" s="49">
        <f t="shared" si="10"/>
        <v>0</v>
      </c>
      <c r="P25" s="76">
        <f t="shared" ref="P25:P59" si="12">ROUND(HLOOKUP(P$7,$U$7:$AJ$168,MATCH($A25,$T$7:$T$168,0),0),1)</f>
        <v>11.9</v>
      </c>
      <c r="Q25" s="95">
        <f t="shared" si="8"/>
        <v>10.963524806338199</v>
      </c>
      <c r="R25" s="53"/>
      <c r="S25" s="16"/>
      <c r="T25" s="1" t="s">
        <v>24</v>
      </c>
      <c r="U25" s="1">
        <v>3.7679999999999998</v>
      </c>
      <c r="V25" s="1" t="s">
        <v>14</v>
      </c>
      <c r="W25" s="1">
        <v>0.78905025068126999</v>
      </c>
      <c r="X25" s="1">
        <v>0.24303313704257401</v>
      </c>
      <c r="Y25" s="1">
        <v>0.42418547362911202</v>
      </c>
      <c r="Z25" s="1">
        <v>6.5005809408730394E-2</v>
      </c>
      <c r="AA25" s="1">
        <v>1.0745099221418299</v>
      </c>
      <c r="AB25" s="1">
        <v>3.1098188210908699E-2</v>
      </c>
      <c r="AC25" s="1">
        <v>2.6268827811144302</v>
      </c>
      <c r="AD25" s="1">
        <v>0.58228021091860405</v>
      </c>
      <c r="AE25" s="1">
        <v>0.19194210871443501</v>
      </c>
      <c r="AF25" s="1">
        <v>1.1281570735920501</v>
      </c>
      <c r="AG25" s="1">
        <v>3.2073130737662902E-3</v>
      </c>
      <c r="AH25" s="1">
        <v>3.1098188210908699E-2</v>
      </c>
      <c r="AI25" s="1">
        <v>1.9366848945097599</v>
      </c>
      <c r="AJ25" s="1">
        <v>-0.69019788660466996</v>
      </c>
      <c r="AL25" s="16"/>
      <c r="AM25" s="16"/>
      <c r="AN25" s="16"/>
      <c r="AO25" s="16"/>
      <c r="AP25" s="16"/>
      <c r="AQ25" s="16"/>
      <c r="AR25" s="16"/>
      <c r="AS25" s="16"/>
      <c r="AT25" s="16"/>
      <c r="AU25" s="16"/>
      <c r="AV25" s="16"/>
      <c r="AW25" s="16"/>
      <c r="AX25" s="16"/>
      <c r="AY25" s="16"/>
      <c r="AZ25" s="16"/>
      <c r="BA25" s="16"/>
      <c r="BB25" s="16"/>
      <c r="BC25" s="16"/>
      <c r="BD25" s="16"/>
      <c r="BE25" s="16"/>
      <c r="BF25" s="16"/>
      <c r="BG25" s="16"/>
      <c r="BH25" s="16"/>
      <c r="BI25" s="16"/>
      <c r="BJ25" s="16"/>
      <c r="BK25" s="16"/>
      <c r="BL25" s="16"/>
      <c r="BM25" s="16"/>
      <c r="BN25" s="16"/>
      <c r="BO25" s="16"/>
      <c r="BP25" s="16"/>
      <c r="BQ25" s="16"/>
      <c r="BR25" s="16"/>
      <c r="BS25" s="16"/>
      <c r="BT25" s="16"/>
      <c r="BU25" s="16"/>
      <c r="BV25" s="16"/>
      <c r="BW25" s="16"/>
      <c r="BX25" s="16"/>
      <c r="BY25" s="16"/>
      <c r="BZ25" s="16"/>
      <c r="CA25" s="16"/>
      <c r="CB25" s="16"/>
      <c r="CC25" s="16"/>
      <c r="CD25" s="16"/>
      <c r="CE25" s="16"/>
      <c r="CF25" s="16"/>
      <c r="CG25" s="16"/>
      <c r="CH25" s="16"/>
      <c r="CI25" s="16"/>
      <c r="CJ25" s="16"/>
      <c r="CK25" s="16"/>
      <c r="CL25" s="16"/>
      <c r="CM25" s="16"/>
      <c r="CN25" s="16"/>
      <c r="CO25" s="16"/>
      <c r="CP25" s="16"/>
      <c r="CQ25" s="16"/>
      <c r="CR25" s="16"/>
      <c r="CS25" s="16"/>
      <c r="CT25" s="16"/>
      <c r="CU25" s="16"/>
      <c r="CV25" s="16"/>
      <c r="CW25" s="16"/>
      <c r="CX25" s="16"/>
      <c r="CY25" s="16"/>
      <c r="CZ25" s="16"/>
      <c r="DA25" s="16"/>
      <c r="DB25" s="16"/>
      <c r="DC25" s="16"/>
      <c r="DD25" s="16"/>
      <c r="DE25" s="16"/>
      <c r="DF25" s="16"/>
      <c r="DG25" s="16"/>
      <c r="DH25" s="16"/>
      <c r="DI25" s="16"/>
      <c r="DJ25" s="16"/>
      <c r="DK25" s="16"/>
      <c r="DL25" s="16"/>
      <c r="DM25" s="16"/>
      <c r="DN25" s="16"/>
      <c r="DO25" s="16"/>
      <c r="DP25" s="16"/>
      <c r="DQ25" s="16"/>
      <c r="DR25" s="16"/>
      <c r="DS25" s="16"/>
      <c r="DT25" s="16"/>
      <c r="DU25" s="16"/>
      <c r="DV25" s="16"/>
      <c r="DW25" s="16"/>
      <c r="DX25" s="16"/>
      <c r="DY25" s="16"/>
      <c r="DZ25" s="16"/>
      <c r="EA25" s="16"/>
      <c r="EB25" s="16"/>
      <c r="EC25" s="16"/>
      <c r="ED25" s="16"/>
      <c r="EE25" s="16"/>
      <c r="EF25" s="16"/>
      <c r="EG25" s="16"/>
      <c r="EH25" s="16"/>
      <c r="EI25" s="16"/>
      <c r="EJ25" s="16"/>
      <c r="EK25" s="16"/>
      <c r="EL25" s="16"/>
      <c r="EM25" s="16"/>
      <c r="EN25" s="16"/>
      <c r="EO25" s="16"/>
      <c r="EP25" s="16"/>
      <c r="EQ25" s="16"/>
      <c r="ER25" s="16"/>
      <c r="ES25" s="16"/>
      <c r="ET25" s="16"/>
      <c r="EU25" s="16"/>
      <c r="EV25" s="16"/>
      <c r="EW25" s="16"/>
      <c r="EX25" s="16"/>
      <c r="EY25" s="16"/>
      <c r="EZ25" s="16"/>
      <c r="FA25" s="16"/>
      <c r="FB25" s="16"/>
      <c r="FC25" s="16"/>
      <c r="FD25" s="16"/>
      <c r="FE25" s="16"/>
      <c r="FF25" s="16"/>
      <c r="FG25" s="16"/>
      <c r="FH25" s="16"/>
      <c r="FI25" s="16"/>
      <c r="FJ25" s="16"/>
      <c r="FK25" s="16"/>
      <c r="FL25" s="16"/>
      <c r="FM25" s="16"/>
      <c r="FN25" s="16"/>
      <c r="FO25" s="16"/>
      <c r="FP25" s="16"/>
      <c r="FQ25" s="16"/>
      <c r="FR25" s="16"/>
      <c r="FS25" s="16"/>
      <c r="FT25" s="16"/>
      <c r="FU25" s="16"/>
      <c r="FV25" s="16"/>
      <c r="FW25" s="16"/>
      <c r="FX25" s="16"/>
      <c r="FY25" s="16"/>
    </row>
    <row r="26" spans="1:181" s="15" customFormat="1">
      <c r="A26" s="19" t="s">
        <v>151</v>
      </c>
      <c r="B26" s="46">
        <f t="shared" si="11"/>
        <v>64.2</v>
      </c>
      <c r="C26" s="46" t="str">
        <f t="shared" si="9"/>
        <v>LI</v>
      </c>
      <c r="D26" s="46">
        <f t="shared" si="11"/>
        <v>0.1</v>
      </c>
      <c r="E26" s="46">
        <f t="shared" si="11"/>
        <v>0</v>
      </c>
      <c r="F26" s="46">
        <f t="shared" si="11"/>
        <v>0.5</v>
      </c>
      <c r="G26" s="46">
        <f t="shared" si="11"/>
        <v>0</v>
      </c>
      <c r="H26" s="46">
        <f t="shared" si="11"/>
        <v>0</v>
      </c>
      <c r="I26" s="46">
        <f t="shared" si="11"/>
        <v>0</v>
      </c>
      <c r="J26" s="78">
        <f t="shared" si="5"/>
        <v>0.8</v>
      </c>
      <c r="K26" s="46">
        <f t="shared" si="10"/>
        <v>0.1</v>
      </c>
      <c r="L26" s="46">
        <f t="shared" si="10"/>
        <v>0.3</v>
      </c>
      <c r="M26" s="46">
        <f t="shared" si="10"/>
        <v>2.5</v>
      </c>
      <c r="N26" s="46">
        <f t="shared" si="10"/>
        <v>0</v>
      </c>
      <c r="O26" s="46">
        <f t="shared" si="10"/>
        <v>0</v>
      </c>
      <c r="P26" s="76">
        <f t="shared" si="12"/>
        <v>3</v>
      </c>
      <c r="Q26" s="99">
        <f t="shared" si="8"/>
        <v>2.2641691573482698</v>
      </c>
      <c r="R26" s="53"/>
      <c r="S26" s="16"/>
      <c r="T26" s="1" t="s">
        <v>158</v>
      </c>
      <c r="U26" s="1">
        <v>1.982</v>
      </c>
      <c r="V26" s="1" t="s">
        <v>18</v>
      </c>
      <c r="W26" s="1">
        <v>0.43367152462054398</v>
      </c>
      <c r="X26" s="1">
        <v>1.17409164149945</v>
      </c>
      <c r="Y26" s="1">
        <v>0.183265496085082</v>
      </c>
      <c r="Z26" s="1">
        <v>2.1539315523588801E-2</v>
      </c>
      <c r="AA26" s="1">
        <v>0.95257399253055797</v>
      </c>
      <c r="AB26" s="1">
        <v>6.1631904963775699E-2</v>
      </c>
      <c r="AC26" s="1">
        <v>2.8267738752229898</v>
      </c>
      <c r="AD26" s="1">
        <v>0.146548783269216</v>
      </c>
      <c r="AE26" s="1">
        <v>2.5493278532192001</v>
      </c>
      <c r="AF26" s="1">
        <v>0.645421701934074</v>
      </c>
      <c r="AG26" s="1">
        <v>0.278083988688207</v>
      </c>
      <c r="AH26" s="1">
        <v>6.1631904963775699E-2</v>
      </c>
      <c r="AI26" s="1">
        <v>3.6810142320744701</v>
      </c>
      <c r="AJ26" s="1">
        <v>0.85424035685148003</v>
      </c>
      <c r="AL26" s="16"/>
      <c r="AM26" s="16"/>
      <c r="AN26" s="16"/>
      <c r="AO26" s="16"/>
      <c r="AP26" s="16"/>
      <c r="AQ26" s="16"/>
      <c r="AR26" s="16"/>
      <c r="AS26" s="16"/>
      <c r="AT26" s="16"/>
      <c r="AU26" s="16"/>
      <c r="AV26" s="16"/>
      <c r="AW26" s="16"/>
      <c r="AX26" s="16"/>
      <c r="AY26" s="16"/>
      <c r="AZ26" s="16"/>
      <c r="BA26" s="16"/>
      <c r="BB26" s="16"/>
      <c r="BC26" s="16"/>
      <c r="BD26" s="16"/>
      <c r="BE26" s="16"/>
      <c r="BF26" s="16"/>
      <c r="BG26" s="16"/>
      <c r="BH26" s="16"/>
      <c r="BI26" s="16"/>
      <c r="BJ26" s="16"/>
      <c r="BK26" s="16"/>
      <c r="BL26" s="16"/>
      <c r="BM26" s="16"/>
      <c r="BN26" s="16"/>
      <c r="BO26" s="16"/>
      <c r="BP26" s="16"/>
      <c r="BQ26" s="16"/>
      <c r="BR26" s="16"/>
      <c r="BS26" s="16"/>
      <c r="BT26" s="16"/>
      <c r="BU26" s="16"/>
      <c r="BV26" s="16"/>
      <c r="BW26" s="16"/>
      <c r="BX26" s="16"/>
      <c r="BY26" s="16"/>
      <c r="BZ26" s="16"/>
      <c r="CA26" s="16"/>
      <c r="CB26" s="16"/>
      <c r="CC26" s="16"/>
      <c r="CD26" s="16"/>
      <c r="CE26" s="16"/>
      <c r="CF26" s="16"/>
      <c r="CG26" s="16"/>
      <c r="CH26" s="16"/>
      <c r="CI26" s="16"/>
      <c r="CJ26" s="16"/>
      <c r="CK26" s="16"/>
      <c r="CL26" s="16"/>
      <c r="CM26" s="16"/>
      <c r="CN26" s="16"/>
      <c r="CO26" s="16"/>
      <c r="CP26" s="16"/>
      <c r="CQ26" s="16"/>
      <c r="CR26" s="16"/>
      <c r="CS26" s="16"/>
      <c r="CT26" s="16"/>
      <c r="CU26" s="16"/>
      <c r="CV26" s="16"/>
      <c r="CW26" s="16"/>
      <c r="CX26" s="16"/>
      <c r="CY26" s="16"/>
      <c r="CZ26" s="16"/>
      <c r="DA26" s="16"/>
      <c r="DB26" s="16"/>
      <c r="DC26" s="16"/>
      <c r="DD26" s="16"/>
      <c r="DE26" s="16"/>
      <c r="DF26" s="16"/>
      <c r="DG26" s="16"/>
      <c r="DH26" s="16"/>
      <c r="DI26" s="16"/>
      <c r="DJ26" s="16"/>
      <c r="DK26" s="16"/>
      <c r="DL26" s="16"/>
      <c r="DM26" s="16"/>
      <c r="DN26" s="16"/>
      <c r="DO26" s="16"/>
      <c r="DP26" s="16"/>
      <c r="DQ26" s="16"/>
      <c r="DR26" s="16"/>
      <c r="DS26" s="16"/>
      <c r="DT26" s="16"/>
      <c r="DU26" s="16"/>
      <c r="DV26" s="16"/>
      <c r="DW26" s="16"/>
      <c r="DX26" s="16"/>
      <c r="DY26" s="16"/>
      <c r="DZ26" s="16"/>
      <c r="EA26" s="16"/>
      <c r="EB26" s="16"/>
      <c r="EC26" s="16"/>
      <c r="ED26" s="16"/>
      <c r="EE26" s="16"/>
      <c r="EF26" s="16"/>
      <c r="EG26" s="16"/>
      <c r="EH26" s="16"/>
      <c r="EI26" s="16"/>
      <c r="EJ26" s="16"/>
      <c r="EK26" s="16"/>
      <c r="EL26" s="16"/>
      <c r="EM26" s="16"/>
      <c r="EN26" s="16"/>
      <c r="EO26" s="16"/>
      <c r="EP26" s="16"/>
      <c r="EQ26" s="16"/>
      <c r="ER26" s="16"/>
      <c r="ES26" s="16"/>
      <c r="ET26" s="16"/>
      <c r="EU26" s="16"/>
      <c r="EV26" s="16"/>
      <c r="EW26" s="16"/>
      <c r="EX26" s="16"/>
      <c r="EY26" s="16"/>
      <c r="EZ26" s="16"/>
      <c r="FA26" s="16"/>
      <c r="FB26" s="16"/>
      <c r="FC26" s="16"/>
      <c r="FD26" s="16"/>
      <c r="FE26" s="16"/>
      <c r="FF26" s="16"/>
      <c r="FG26" s="16"/>
      <c r="FH26" s="16"/>
      <c r="FI26" s="16"/>
      <c r="FJ26" s="16"/>
      <c r="FK26" s="16"/>
      <c r="FL26" s="16"/>
      <c r="FM26" s="16"/>
      <c r="FN26" s="16"/>
      <c r="FO26" s="16"/>
      <c r="FP26" s="16"/>
      <c r="FQ26" s="16"/>
      <c r="FR26" s="16"/>
      <c r="FS26" s="16"/>
      <c r="FT26" s="16"/>
      <c r="FU26" s="16"/>
      <c r="FV26" s="16"/>
      <c r="FW26" s="16"/>
      <c r="FX26" s="16"/>
      <c r="FY26" s="16"/>
    </row>
    <row r="27" spans="1:181" s="15" customFormat="1">
      <c r="A27" s="23" t="s">
        <v>188</v>
      </c>
      <c r="B27" s="50">
        <f t="shared" si="11"/>
        <v>19.399999999999999</v>
      </c>
      <c r="C27" s="50" t="str">
        <f t="shared" si="9"/>
        <v>LI</v>
      </c>
      <c r="D27" s="50">
        <f t="shared" si="11"/>
        <v>0.3</v>
      </c>
      <c r="E27" s="50">
        <f t="shared" si="11"/>
        <v>0.1</v>
      </c>
      <c r="F27" s="50">
        <f t="shared" si="11"/>
        <v>0.2</v>
      </c>
      <c r="G27" s="50">
        <f t="shared" si="11"/>
        <v>0.2</v>
      </c>
      <c r="H27" s="50">
        <f t="shared" si="11"/>
        <v>0</v>
      </c>
      <c r="I27" s="50">
        <f t="shared" si="11"/>
        <v>0.1</v>
      </c>
      <c r="J27" s="78">
        <f t="shared" si="5"/>
        <v>0.9</v>
      </c>
      <c r="K27" s="50">
        <f t="shared" si="10"/>
        <v>0.9</v>
      </c>
      <c r="L27" s="50">
        <f t="shared" si="10"/>
        <v>0.3</v>
      </c>
      <c r="M27" s="50">
        <f t="shared" si="10"/>
        <v>0.5</v>
      </c>
      <c r="N27" s="50">
        <f t="shared" si="10"/>
        <v>0</v>
      </c>
      <c r="O27" s="50">
        <f t="shared" si="10"/>
        <v>0.1</v>
      </c>
      <c r="P27" s="76">
        <f t="shared" si="12"/>
        <v>1.8</v>
      </c>
      <c r="Q27" s="98">
        <f t="shared" si="8"/>
        <v>0.95736997083056796</v>
      </c>
      <c r="R27" s="53"/>
      <c r="S27" s="16"/>
      <c r="T27" s="1" t="s">
        <v>75</v>
      </c>
      <c r="U27" s="1">
        <v>193.24700000000001</v>
      </c>
      <c r="V27" s="1" t="s">
        <v>18</v>
      </c>
      <c r="W27" s="1">
        <v>0.726225209495728</v>
      </c>
      <c r="X27" s="1">
        <v>0.95709341604896803</v>
      </c>
      <c r="Y27" s="1">
        <v>0.55177117788893004</v>
      </c>
      <c r="Z27" s="1">
        <v>5.0751295995730999E-2</v>
      </c>
      <c r="AA27" s="1">
        <v>0.42324564471710602</v>
      </c>
      <c r="AB27" s="1">
        <v>9.8601523629377602E-2</v>
      </c>
      <c r="AC27" s="1">
        <v>2.8076882677758399</v>
      </c>
      <c r="AD27" s="1">
        <v>1.0544858241169599</v>
      </c>
      <c r="AE27" s="1">
        <v>1.01748435827324</v>
      </c>
      <c r="AF27" s="1">
        <v>7.1533396171369104</v>
      </c>
      <c r="AG27" s="1">
        <v>0.15872223408543901</v>
      </c>
      <c r="AH27" s="1">
        <v>9.8601523629377602E-2</v>
      </c>
      <c r="AI27" s="1">
        <v>9.48263355724192</v>
      </c>
      <c r="AJ27" s="1">
        <v>6.6749452894660797</v>
      </c>
      <c r="AL27" s="16"/>
      <c r="AM27" s="16"/>
      <c r="AN27" s="16"/>
      <c r="AO27" s="16"/>
      <c r="AP27" s="16"/>
      <c r="AQ27" s="16"/>
      <c r="AR27" s="16"/>
      <c r="AS27" s="16"/>
      <c r="AT27" s="16"/>
      <c r="AU27" s="16"/>
      <c r="AV27" s="16"/>
      <c r="AW27" s="16"/>
      <c r="AX27" s="16"/>
      <c r="AY27" s="16"/>
      <c r="AZ27" s="16"/>
      <c r="BA27" s="16"/>
      <c r="BB27" s="16"/>
      <c r="BC27" s="16"/>
      <c r="BD27" s="16"/>
      <c r="BE27" s="16"/>
      <c r="BF27" s="16"/>
      <c r="BG27" s="16"/>
      <c r="BH27" s="16"/>
      <c r="BI27" s="16"/>
      <c r="BJ27" s="16"/>
      <c r="BK27" s="16"/>
      <c r="BL27" s="16"/>
      <c r="BM27" s="16"/>
      <c r="BN27" s="16"/>
      <c r="BO27" s="16"/>
      <c r="BP27" s="16"/>
      <c r="BQ27" s="16"/>
      <c r="BR27" s="16"/>
      <c r="BS27" s="16"/>
      <c r="BT27" s="16"/>
      <c r="BU27" s="16"/>
      <c r="BV27" s="16"/>
      <c r="BW27" s="16"/>
      <c r="BX27" s="16"/>
      <c r="BY27" s="16"/>
      <c r="BZ27" s="16"/>
      <c r="CA27" s="16"/>
      <c r="CB27" s="16"/>
      <c r="CC27" s="16"/>
      <c r="CD27" s="16"/>
      <c r="CE27" s="16"/>
      <c r="CF27" s="16"/>
      <c r="CG27" s="16"/>
      <c r="CH27" s="16"/>
      <c r="CI27" s="16"/>
      <c r="CJ27" s="16"/>
      <c r="CK27" s="16"/>
      <c r="CL27" s="16"/>
      <c r="CM27" s="16"/>
      <c r="CN27" s="16"/>
      <c r="CO27" s="16"/>
      <c r="CP27" s="16"/>
      <c r="CQ27" s="16"/>
      <c r="CR27" s="16"/>
      <c r="CS27" s="16"/>
      <c r="CT27" s="16"/>
      <c r="CU27" s="16"/>
      <c r="CV27" s="16"/>
      <c r="CW27" s="16"/>
      <c r="CX27" s="16"/>
      <c r="CY27" s="16"/>
      <c r="CZ27" s="16"/>
      <c r="DA27" s="16"/>
      <c r="DB27" s="16"/>
      <c r="DC27" s="16"/>
      <c r="DD27" s="16"/>
      <c r="DE27" s="16"/>
      <c r="DF27" s="16"/>
      <c r="DG27" s="16"/>
      <c r="DH27" s="16"/>
      <c r="DI27" s="16"/>
      <c r="DJ27" s="16"/>
      <c r="DK27" s="16"/>
      <c r="DL27" s="16"/>
      <c r="DM27" s="16"/>
      <c r="DN27" s="16"/>
      <c r="DO27" s="16"/>
      <c r="DP27" s="16"/>
      <c r="DQ27" s="16"/>
      <c r="DR27" s="16"/>
      <c r="DS27" s="16"/>
      <c r="DT27" s="16"/>
      <c r="DU27" s="16"/>
      <c r="DV27" s="16"/>
      <c r="DW27" s="16"/>
      <c r="DX27" s="16"/>
      <c r="DY27" s="16"/>
      <c r="DZ27" s="16"/>
      <c r="EA27" s="16"/>
      <c r="EB27" s="16"/>
      <c r="EC27" s="16"/>
      <c r="ED27" s="16"/>
      <c r="EE27" s="16"/>
      <c r="EF27" s="16"/>
      <c r="EG27" s="16"/>
      <c r="EH27" s="16"/>
      <c r="EI27" s="16"/>
      <c r="EJ27" s="16"/>
      <c r="EK27" s="16"/>
      <c r="EL27" s="16"/>
      <c r="EM27" s="16"/>
      <c r="EN27" s="16"/>
      <c r="EO27" s="16"/>
      <c r="EP27" s="16"/>
      <c r="EQ27" s="16"/>
      <c r="ER27" s="16"/>
      <c r="ES27" s="16"/>
      <c r="ET27" s="16"/>
      <c r="EU27" s="16"/>
      <c r="EV27" s="16"/>
      <c r="EW27" s="16"/>
      <c r="EX27" s="16"/>
      <c r="EY27" s="16"/>
      <c r="EZ27" s="16"/>
      <c r="FA27" s="16"/>
      <c r="FB27" s="16"/>
      <c r="FC27" s="16"/>
      <c r="FD27" s="16"/>
      <c r="FE27" s="16"/>
      <c r="FF27" s="16"/>
      <c r="FG27" s="16"/>
      <c r="FH27" s="16"/>
      <c r="FI27" s="16"/>
      <c r="FJ27" s="16"/>
      <c r="FK27" s="16"/>
      <c r="FL27" s="16"/>
      <c r="FM27" s="16"/>
      <c r="FN27" s="16"/>
      <c r="FO27" s="16"/>
      <c r="FP27" s="16"/>
      <c r="FQ27" s="16"/>
      <c r="FR27" s="16"/>
      <c r="FS27" s="16"/>
      <c r="FT27" s="16"/>
      <c r="FU27" s="16"/>
      <c r="FV27" s="16"/>
      <c r="FW27" s="16"/>
      <c r="FX27" s="16"/>
      <c r="FY27" s="16"/>
    </row>
    <row r="28" spans="1:181" s="15" customFormat="1">
      <c r="A28" s="19" t="s">
        <v>150</v>
      </c>
      <c r="B28" s="46">
        <f t="shared" si="11"/>
        <v>79.7</v>
      </c>
      <c r="C28" s="46" t="str">
        <f t="shared" si="9"/>
        <v>LM</v>
      </c>
      <c r="D28" s="46">
        <f t="shared" si="11"/>
        <v>0.5</v>
      </c>
      <c r="E28" s="46">
        <f t="shared" si="11"/>
        <v>0.1</v>
      </c>
      <c r="F28" s="46">
        <f t="shared" si="11"/>
        <v>0.2</v>
      </c>
      <c r="G28" s="46">
        <f t="shared" si="11"/>
        <v>0.1</v>
      </c>
      <c r="H28" s="46">
        <f t="shared" si="11"/>
        <v>0.6</v>
      </c>
      <c r="I28" s="46">
        <f t="shared" si="11"/>
        <v>0.2</v>
      </c>
      <c r="J28" s="78">
        <f t="shared" si="5"/>
        <v>1.6</v>
      </c>
      <c r="K28" s="46">
        <f t="shared" si="10"/>
        <v>0.5</v>
      </c>
      <c r="L28" s="46">
        <f t="shared" si="10"/>
        <v>0</v>
      </c>
      <c r="M28" s="46">
        <f t="shared" si="10"/>
        <v>0</v>
      </c>
      <c r="N28" s="46">
        <f t="shared" si="10"/>
        <v>0</v>
      </c>
      <c r="O28" s="46">
        <f t="shared" si="10"/>
        <v>0.2</v>
      </c>
      <c r="P28" s="76">
        <f t="shared" si="12"/>
        <v>0.7</v>
      </c>
      <c r="Q28" s="99">
        <f t="shared" si="8"/>
        <v>-0.89236602286861499</v>
      </c>
      <c r="R28" s="53"/>
      <c r="S28" s="16"/>
      <c r="T28" s="1" t="s">
        <v>49</v>
      </c>
      <c r="U28" s="1">
        <v>7.5430000000000001</v>
      </c>
      <c r="V28" s="1" t="s">
        <v>18</v>
      </c>
      <c r="W28" s="1">
        <v>0.64202336153665795</v>
      </c>
      <c r="X28" s="1">
        <v>0.210824607650132</v>
      </c>
      <c r="Y28" s="1">
        <v>0.32668444452703199</v>
      </c>
      <c r="Z28" s="1">
        <v>6.5986700028835499E-2</v>
      </c>
      <c r="AA28" s="1">
        <v>1.48161658566677</v>
      </c>
      <c r="AB28" s="1">
        <v>0.164216331506017</v>
      </c>
      <c r="AC28" s="1">
        <v>2.8913520309154501</v>
      </c>
      <c r="AD28" s="1">
        <v>1.45768810955726</v>
      </c>
      <c r="AE28" s="1">
        <v>8.2838060829969001E-2</v>
      </c>
      <c r="AF28" s="1">
        <v>1.25456288512687</v>
      </c>
      <c r="AG28" s="1">
        <v>9.3521507402657397E-2</v>
      </c>
      <c r="AH28" s="1">
        <v>0.164216331506017</v>
      </c>
      <c r="AI28" s="1">
        <v>3.0528268944227799</v>
      </c>
      <c r="AJ28" s="1">
        <v>0.16147486350733001</v>
      </c>
      <c r="AL28" s="16"/>
      <c r="AM28" s="16"/>
      <c r="AN28" s="16"/>
      <c r="AO28" s="16"/>
      <c r="AP28" s="16"/>
      <c r="AQ28" s="16"/>
      <c r="AR28" s="16"/>
      <c r="AS28" s="16"/>
      <c r="AT28" s="16"/>
      <c r="AU28" s="16"/>
      <c r="AV28" s="16"/>
      <c r="AW28" s="16"/>
      <c r="AX28" s="16"/>
      <c r="AY28" s="16"/>
      <c r="AZ28" s="16"/>
      <c r="BA28" s="16"/>
      <c r="BB28" s="16"/>
      <c r="BC28" s="16"/>
      <c r="BD28" s="16"/>
      <c r="BE28" s="16"/>
      <c r="BF28" s="16"/>
      <c r="BG28" s="16"/>
      <c r="BH28" s="16"/>
      <c r="BI28" s="16"/>
      <c r="BJ28" s="16"/>
      <c r="BK28" s="16"/>
      <c r="BL28" s="16"/>
      <c r="BM28" s="16"/>
      <c r="BN28" s="16"/>
      <c r="BO28" s="16"/>
      <c r="BP28" s="16"/>
      <c r="BQ28" s="16"/>
      <c r="BR28" s="16"/>
      <c r="BS28" s="16"/>
      <c r="BT28" s="16"/>
      <c r="BU28" s="16"/>
      <c r="BV28" s="16"/>
      <c r="BW28" s="16"/>
      <c r="BX28" s="16"/>
      <c r="BY28" s="16"/>
      <c r="BZ28" s="16"/>
      <c r="CA28" s="16"/>
      <c r="CB28" s="16"/>
      <c r="CC28" s="16"/>
      <c r="CD28" s="16"/>
      <c r="CE28" s="16"/>
      <c r="CF28" s="16"/>
      <c r="CG28" s="16"/>
      <c r="CH28" s="16"/>
      <c r="CI28" s="16"/>
      <c r="CJ28" s="16"/>
      <c r="CK28" s="16"/>
      <c r="CL28" s="16"/>
      <c r="CM28" s="16"/>
      <c r="CN28" s="16"/>
      <c r="CO28" s="16"/>
      <c r="CP28" s="16"/>
      <c r="CQ28" s="16"/>
      <c r="CR28" s="16"/>
      <c r="CS28" s="16"/>
      <c r="CT28" s="16"/>
      <c r="CU28" s="16"/>
      <c r="CV28" s="16"/>
      <c r="CW28" s="16"/>
      <c r="CX28" s="16"/>
      <c r="CY28" s="16"/>
      <c r="CZ28" s="16"/>
      <c r="DA28" s="16"/>
      <c r="DB28" s="16"/>
      <c r="DC28" s="16"/>
      <c r="DD28" s="16"/>
      <c r="DE28" s="16"/>
      <c r="DF28" s="16"/>
      <c r="DG28" s="16"/>
      <c r="DH28" s="16"/>
      <c r="DI28" s="16"/>
      <c r="DJ28" s="16"/>
      <c r="DK28" s="16"/>
      <c r="DL28" s="16"/>
      <c r="DM28" s="16"/>
      <c r="DN28" s="16"/>
      <c r="DO28" s="16"/>
      <c r="DP28" s="16"/>
      <c r="DQ28" s="16"/>
      <c r="DR28" s="16"/>
      <c r="DS28" s="16"/>
      <c r="DT28" s="16"/>
      <c r="DU28" s="16"/>
      <c r="DV28" s="16"/>
      <c r="DW28" s="16"/>
      <c r="DX28" s="16"/>
      <c r="DY28" s="16"/>
      <c r="DZ28" s="16"/>
      <c r="EA28" s="16"/>
      <c r="EB28" s="16"/>
      <c r="EC28" s="16"/>
      <c r="ED28" s="16"/>
      <c r="EE28" s="16"/>
      <c r="EF28" s="16"/>
      <c r="EG28" s="16"/>
      <c r="EH28" s="16"/>
      <c r="EI28" s="16"/>
      <c r="EJ28" s="16"/>
      <c r="EK28" s="16"/>
      <c r="EL28" s="16"/>
      <c r="EM28" s="16"/>
      <c r="EN28" s="16"/>
      <c r="EO28" s="16"/>
      <c r="EP28" s="16"/>
      <c r="EQ28" s="16"/>
      <c r="ER28" s="16"/>
      <c r="ES28" s="16"/>
      <c r="ET28" s="16"/>
      <c r="EU28" s="16"/>
      <c r="EV28" s="16"/>
      <c r="EW28" s="16"/>
      <c r="EX28" s="16"/>
      <c r="EY28" s="16"/>
      <c r="EZ28" s="16"/>
      <c r="FA28" s="16"/>
      <c r="FB28" s="16"/>
      <c r="FC28" s="16"/>
      <c r="FD28" s="16"/>
      <c r="FE28" s="16"/>
      <c r="FF28" s="16"/>
      <c r="FG28" s="16"/>
      <c r="FH28" s="16"/>
      <c r="FI28" s="16"/>
      <c r="FJ28" s="16"/>
      <c r="FK28" s="16"/>
      <c r="FL28" s="16"/>
      <c r="FM28" s="16"/>
      <c r="FN28" s="16"/>
      <c r="FO28" s="16"/>
      <c r="FP28" s="16"/>
      <c r="FQ28" s="16"/>
      <c r="FR28" s="16"/>
      <c r="FS28" s="16"/>
      <c r="FT28" s="16"/>
      <c r="FU28" s="16"/>
      <c r="FV28" s="16"/>
      <c r="FW28" s="16"/>
      <c r="FX28" s="16"/>
      <c r="FY28" s="16"/>
    </row>
    <row r="29" spans="1:181" s="15" customFormat="1">
      <c r="A29" s="18" t="s">
        <v>149</v>
      </c>
      <c r="B29" s="49">
        <f t="shared" si="11"/>
        <v>5.0999999999999996</v>
      </c>
      <c r="C29" s="49" t="str">
        <f t="shared" si="9"/>
        <v>LI</v>
      </c>
      <c r="D29" s="49">
        <f t="shared" si="11"/>
        <v>0.2</v>
      </c>
      <c r="E29" s="49">
        <f t="shared" si="11"/>
        <v>0.2</v>
      </c>
      <c r="F29" s="49">
        <f t="shared" si="11"/>
        <v>0.2</v>
      </c>
      <c r="G29" s="49">
        <f t="shared" si="11"/>
        <v>0</v>
      </c>
      <c r="H29" s="49">
        <f t="shared" si="11"/>
        <v>0</v>
      </c>
      <c r="I29" s="49">
        <f t="shared" si="11"/>
        <v>0</v>
      </c>
      <c r="J29" s="78">
        <f t="shared" si="5"/>
        <v>0.6</v>
      </c>
      <c r="K29" s="49">
        <f t="shared" si="10"/>
        <v>0.1</v>
      </c>
      <c r="L29" s="49">
        <f t="shared" si="10"/>
        <v>0.2</v>
      </c>
      <c r="M29" s="49">
        <f t="shared" si="10"/>
        <v>0.1</v>
      </c>
      <c r="N29" s="49">
        <f t="shared" si="10"/>
        <v>1</v>
      </c>
      <c r="O29" s="49">
        <f t="shared" si="10"/>
        <v>0</v>
      </c>
      <c r="P29" s="76">
        <f t="shared" si="12"/>
        <v>1.5</v>
      </c>
      <c r="Q29" s="95">
        <f t="shared" si="8"/>
        <v>0.83258595977826899</v>
      </c>
      <c r="R29" s="53"/>
      <c r="S29" s="16"/>
      <c r="T29" s="1" t="s">
        <v>157</v>
      </c>
      <c r="U29" s="1">
        <v>15.984</v>
      </c>
      <c r="V29" s="1" t="s">
        <v>60</v>
      </c>
      <c r="W29" s="1">
        <v>0.71627495392879503</v>
      </c>
      <c r="X29" s="1">
        <v>0.17968040281061001</v>
      </c>
      <c r="Y29" s="1">
        <v>0.34934499765535698</v>
      </c>
      <c r="Z29" s="1">
        <v>2.351464917414E-2</v>
      </c>
      <c r="AA29" s="1">
        <v>6.2215735991289302E-2</v>
      </c>
      <c r="AB29" s="1">
        <v>7.6787252652473603E-2</v>
      </c>
      <c r="AC29" s="1">
        <v>1.4078179922126599</v>
      </c>
      <c r="AD29" s="1">
        <v>0.75276671334988599</v>
      </c>
      <c r="AE29" s="1">
        <v>0.17770276993474601</v>
      </c>
      <c r="AF29" s="1">
        <v>0.26322604980799402</v>
      </c>
      <c r="AG29" s="1">
        <v>1.42526163104612E-3</v>
      </c>
      <c r="AH29" s="1">
        <v>7.6787252652473603E-2</v>
      </c>
      <c r="AI29" s="1">
        <v>1.2719080473761399</v>
      </c>
      <c r="AJ29" s="1">
        <v>-0.13590994483652</v>
      </c>
      <c r="AL29" s="16"/>
      <c r="AM29" s="16"/>
      <c r="AN29" s="16"/>
      <c r="AO29" s="16"/>
      <c r="AP29" s="16"/>
      <c r="AQ29" s="16"/>
      <c r="AR29" s="16"/>
      <c r="AS29" s="16"/>
      <c r="AT29" s="16"/>
      <c r="AU29" s="16"/>
      <c r="AV29" s="16"/>
      <c r="AW29" s="16"/>
      <c r="AX29" s="16"/>
      <c r="AY29" s="16"/>
      <c r="AZ29" s="16"/>
      <c r="BA29" s="16"/>
      <c r="BB29" s="16"/>
      <c r="BC29" s="16"/>
      <c r="BD29" s="16"/>
      <c r="BE29" s="16"/>
      <c r="BF29" s="16"/>
      <c r="BG29" s="16"/>
      <c r="BH29" s="16"/>
      <c r="BI29" s="16"/>
      <c r="BJ29" s="16"/>
      <c r="BK29" s="16"/>
      <c r="BL29" s="16"/>
      <c r="BM29" s="16"/>
      <c r="BN29" s="16"/>
      <c r="BO29" s="16"/>
      <c r="BP29" s="16"/>
      <c r="BQ29" s="16"/>
      <c r="BR29" s="16"/>
      <c r="BS29" s="16"/>
      <c r="BT29" s="16"/>
      <c r="BU29" s="16"/>
      <c r="BV29" s="16"/>
      <c r="BW29" s="16"/>
      <c r="BX29" s="16"/>
      <c r="BY29" s="16"/>
      <c r="BZ29" s="16"/>
      <c r="CA29" s="16"/>
      <c r="CB29" s="16"/>
      <c r="CC29" s="16"/>
      <c r="CD29" s="16"/>
      <c r="CE29" s="16"/>
      <c r="CF29" s="16"/>
      <c r="CG29" s="16"/>
      <c r="CH29" s="16"/>
      <c r="CI29" s="16"/>
      <c r="CJ29" s="16"/>
      <c r="CK29" s="16"/>
      <c r="CL29" s="16"/>
      <c r="CM29" s="16"/>
      <c r="CN29" s="16"/>
      <c r="CO29" s="16"/>
      <c r="CP29" s="16"/>
      <c r="CQ29" s="16"/>
      <c r="CR29" s="16"/>
      <c r="CS29" s="16"/>
      <c r="CT29" s="16"/>
      <c r="CU29" s="16"/>
      <c r="CV29" s="16"/>
      <c r="CW29" s="16"/>
      <c r="CX29" s="16"/>
      <c r="CY29" s="16"/>
      <c r="CZ29" s="16"/>
      <c r="DA29" s="16"/>
      <c r="DB29" s="16"/>
      <c r="DC29" s="16"/>
      <c r="DD29" s="16"/>
      <c r="DE29" s="16"/>
      <c r="DF29" s="16"/>
      <c r="DG29" s="16"/>
      <c r="DH29" s="16"/>
      <c r="DI29" s="16"/>
      <c r="DJ29" s="16"/>
      <c r="DK29" s="16"/>
      <c r="DL29" s="16"/>
      <c r="DM29" s="16"/>
      <c r="DN29" s="16"/>
      <c r="DO29" s="16"/>
      <c r="DP29" s="16"/>
      <c r="DQ29" s="16"/>
      <c r="DR29" s="16"/>
      <c r="DS29" s="16"/>
      <c r="DT29" s="16"/>
      <c r="DU29" s="16"/>
      <c r="DV29" s="16"/>
      <c r="DW29" s="16"/>
      <c r="DX29" s="16"/>
      <c r="DY29" s="16"/>
      <c r="DZ29" s="16"/>
      <c r="EA29" s="16"/>
      <c r="EB29" s="16"/>
      <c r="EC29" s="16"/>
      <c r="ED29" s="16"/>
      <c r="EE29" s="16"/>
      <c r="EF29" s="16"/>
      <c r="EG29" s="16"/>
      <c r="EH29" s="16"/>
      <c r="EI29" s="16"/>
      <c r="EJ29" s="16"/>
      <c r="EK29" s="16"/>
      <c r="EL29" s="16"/>
      <c r="EM29" s="16"/>
      <c r="EN29" s="16"/>
      <c r="EO29" s="16"/>
      <c r="EP29" s="16"/>
      <c r="EQ29" s="16"/>
      <c r="ER29" s="16"/>
      <c r="ES29" s="16"/>
      <c r="ET29" s="16"/>
      <c r="EU29" s="16"/>
      <c r="EV29" s="16"/>
      <c r="EW29" s="16"/>
      <c r="EX29" s="16"/>
      <c r="EY29" s="16"/>
      <c r="EZ29" s="16"/>
      <c r="FA29" s="16"/>
      <c r="FB29" s="16"/>
      <c r="FC29" s="16"/>
      <c r="FD29" s="16"/>
      <c r="FE29" s="16"/>
      <c r="FF29" s="16"/>
      <c r="FG29" s="16"/>
      <c r="FH29" s="16"/>
      <c r="FI29" s="16"/>
      <c r="FJ29" s="16"/>
      <c r="FK29" s="16"/>
      <c r="FL29" s="16"/>
      <c r="FM29" s="16"/>
      <c r="FN29" s="16"/>
      <c r="FO29" s="16"/>
      <c r="FP29" s="16"/>
      <c r="FQ29" s="16"/>
      <c r="FR29" s="16"/>
      <c r="FS29" s="16"/>
      <c r="FT29" s="16"/>
      <c r="FU29" s="16"/>
      <c r="FV29" s="16"/>
      <c r="FW29" s="16"/>
      <c r="FX29" s="16"/>
      <c r="FY29" s="16"/>
    </row>
    <row r="30" spans="1:181" s="15" customFormat="1">
      <c r="A30" s="20" t="s">
        <v>148</v>
      </c>
      <c r="B30" s="50">
        <f t="shared" si="11"/>
        <v>81.2</v>
      </c>
      <c r="C30" s="50" t="str">
        <f t="shared" si="9"/>
        <v>LI</v>
      </c>
      <c r="D30" s="50">
        <f t="shared" si="11"/>
        <v>0.4</v>
      </c>
      <c r="E30" s="50">
        <f t="shared" si="11"/>
        <v>0.1</v>
      </c>
      <c r="F30" s="50">
        <f t="shared" si="11"/>
        <v>0.5</v>
      </c>
      <c r="G30" s="50">
        <f t="shared" si="11"/>
        <v>0</v>
      </c>
      <c r="H30" s="50">
        <f t="shared" si="11"/>
        <v>0</v>
      </c>
      <c r="I30" s="50">
        <f t="shared" si="11"/>
        <v>0.1</v>
      </c>
      <c r="J30" s="78">
        <f t="shared" si="5"/>
        <v>1.2</v>
      </c>
      <c r="K30" s="50">
        <f t="shared" si="10"/>
        <v>0.4</v>
      </c>
      <c r="L30" s="50">
        <f t="shared" si="10"/>
        <v>0.1</v>
      </c>
      <c r="M30" s="50">
        <f t="shared" si="10"/>
        <v>0.1</v>
      </c>
      <c r="N30" s="50">
        <f t="shared" si="10"/>
        <v>0</v>
      </c>
      <c r="O30" s="50">
        <f t="shared" si="10"/>
        <v>0.1</v>
      </c>
      <c r="P30" s="76">
        <f t="shared" si="12"/>
        <v>0.7</v>
      </c>
      <c r="Q30" s="98">
        <f t="shared" si="8"/>
        <v>-0.48303763060527299</v>
      </c>
      <c r="R30" s="53"/>
      <c r="S30" s="16"/>
      <c r="T30" s="1" t="s">
        <v>156</v>
      </c>
      <c r="U30" s="1">
        <v>8.1709999999999994</v>
      </c>
      <c r="V30" s="1" t="s">
        <v>60</v>
      </c>
      <c r="W30" s="1">
        <v>0.21856008685265399</v>
      </c>
      <c r="X30" s="1">
        <v>8.0335585173900603E-2</v>
      </c>
      <c r="Y30" s="1">
        <v>0.49642614629050102</v>
      </c>
      <c r="Z30" s="1">
        <v>1.2111306631607401E-2</v>
      </c>
      <c r="AA30" s="1">
        <v>1.61624162027088E-2</v>
      </c>
      <c r="AB30" s="1">
        <v>3.61973020785398E-2</v>
      </c>
      <c r="AC30" s="1">
        <v>0.85979284322991101</v>
      </c>
      <c r="AD30" s="1">
        <v>0.22481679220001399</v>
      </c>
      <c r="AE30" s="1">
        <v>0.15038096283626501</v>
      </c>
      <c r="AF30" s="1">
        <v>7.1372407170696801E-3</v>
      </c>
      <c r="AG30" s="1">
        <v>9.6683335454416704E-3</v>
      </c>
      <c r="AH30" s="1">
        <v>3.61973020785398E-2</v>
      </c>
      <c r="AI30" s="1">
        <v>0.428200631377329</v>
      </c>
      <c r="AJ30" s="1">
        <v>-0.43159221185258201</v>
      </c>
      <c r="AL30" s="16"/>
      <c r="AM30" s="16"/>
      <c r="AN30" s="16"/>
      <c r="AO30" s="16"/>
      <c r="AP30" s="16"/>
      <c r="AQ30" s="16"/>
      <c r="AR30" s="16"/>
      <c r="AS30" s="16"/>
      <c r="AT30" s="16"/>
      <c r="AU30" s="16"/>
      <c r="AV30" s="16"/>
      <c r="AW30" s="16"/>
      <c r="AX30" s="16"/>
      <c r="AY30" s="16"/>
      <c r="AZ30" s="16"/>
      <c r="BA30" s="16"/>
      <c r="BB30" s="16"/>
      <c r="BC30" s="16"/>
      <c r="BD30" s="16"/>
      <c r="BE30" s="16"/>
      <c r="BF30" s="16"/>
      <c r="BG30" s="16"/>
      <c r="BH30" s="16"/>
      <c r="BI30" s="16"/>
      <c r="BJ30" s="16"/>
      <c r="BK30" s="16"/>
      <c r="BL30" s="16"/>
      <c r="BM30" s="16"/>
      <c r="BN30" s="16"/>
      <c r="BO30" s="16"/>
      <c r="BP30" s="16"/>
      <c r="BQ30" s="16"/>
      <c r="BR30" s="16"/>
      <c r="BS30" s="16"/>
      <c r="BT30" s="16"/>
      <c r="BU30" s="16"/>
      <c r="BV30" s="16"/>
      <c r="BW30" s="16"/>
      <c r="BX30" s="16"/>
      <c r="BY30" s="16"/>
      <c r="BZ30" s="16"/>
      <c r="CA30" s="16"/>
      <c r="CB30" s="16"/>
      <c r="CC30" s="16"/>
      <c r="CD30" s="16"/>
      <c r="CE30" s="16"/>
      <c r="CF30" s="16"/>
      <c r="CG30" s="16"/>
      <c r="CH30" s="16"/>
      <c r="CI30" s="16"/>
      <c r="CJ30" s="16"/>
      <c r="CK30" s="16"/>
      <c r="CL30" s="16"/>
      <c r="CM30" s="16"/>
      <c r="CN30" s="16"/>
      <c r="CO30" s="16"/>
      <c r="CP30" s="16"/>
      <c r="CQ30" s="16"/>
      <c r="CR30" s="16"/>
      <c r="CS30" s="16"/>
      <c r="CT30" s="16"/>
      <c r="CU30" s="16"/>
      <c r="CV30" s="16"/>
      <c r="CW30" s="16"/>
      <c r="CX30" s="16"/>
      <c r="CY30" s="16"/>
      <c r="CZ30" s="16"/>
      <c r="DA30" s="16"/>
      <c r="DB30" s="16"/>
      <c r="DC30" s="16"/>
      <c r="DD30" s="16"/>
      <c r="DE30" s="16"/>
      <c r="DF30" s="16"/>
      <c r="DG30" s="16"/>
      <c r="DH30" s="16"/>
      <c r="DI30" s="16"/>
      <c r="DJ30" s="16"/>
      <c r="DK30" s="16"/>
      <c r="DL30" s="16"/>
      <c r="DM30" s="16"/>
      <c r="DN30" s="16"/>
      <c r="DO30" s="16"/>
      <c r="DP30" s="16"/>
      <c r="DQ30" s="16"/>
      <c r="DR30" s="16"/>
      <c r="DS30" s="16"/>
      <c r="DT30" s="16"/>
      <c r="DU30" s="16"/>
      <c r="DV30" s="16"/>
      <c r="DW30" s="16"/>
      <c r="DX30" s="16"/>
      <c r="DY30" s="16"/>
      <c r="DZ30" s="16"/>
      <c r="EA30" s="16"/>
      <c r="EB30" s="16"/>
      <c r="EC30" s="16"/>
      <c r="ED30" s="16"/>
      <c r="EE30" s="16"/>
      <c r="EF30" s="16"/>
      <c r="EG30" s="16"/>
      <c r="EH30" s="16"/>
      <c r="EI30" s="16"/>
      <c r="EJ30" s="16"/>
      <c r="EK30" s="16"/>
      <c r="EL30" s="16"/>
      <c r="EM30" s="16"/>
      <c r="EN30" s="16"/>
      <c r="EO30" s="16"/>
      <c r="EP30" s="16"/>
      <c r="EQ30" s="16"/>
      <c r="ER30" s="16"/>
      <c r="ES30" s="16"/>
      <c r="ET30" s="16"/>
      <c r="EU30" s="16"/>
      <c r="EV30" s="16"/>
      <c r="EW30" s="16"/>
      <c r="EX30" s="16"/>
      <c r="EY30" s="16"/>
      <c r="EZ30" s="16"/>
      <c r="FA30" s="16"/>
      <c r="FB30" s="16"/>
      <c r="FC30" s="16"/>
      <c r="FD30" s="16"/>
      <c r="FE30" s="16"/>
      <c r="FF30" s="16"/>
      <c r="FG30" s="16"/>
      <c r="FH30" s="16"/>
      <c r="FI30" s="16"/>
      <c r="FJ30" s="16"/>
      <c r="FK30" s="16"/>
      <c r="FL30" s="16"/>
      <c r="FM30" s="16"/>
      <c r="FN30" s="16"/>
      <c r="FO30" s="16"/>
      <c r="FP30" s="16"/>
      <c r="FQ30" s="16"/>
      <c r="FR30" s="16"/>
      <c r="FS30" s="16"/>
      <c r="FT30" s="16"/>
      <c r="FU30" s="16"/>
      <c r="FV30" s="16"/>
      <c r="FW30" s="16"/>
      <c r="FX30" s="16"/>
      <c r="FY30" s="16"/>
    </row>
    <row r="31" spans="1:181" s="15" customFormat="1">
      <c r="A31" s="19" t="s">
        <v>147</v>
      </c>
      <c r="B31" s="46">
        <f t="shared" si="11"/>
        <v>1.7</v>
      </c>
      <c r="C31" s="46" t="str">
        <f t="shared" si="9"/>
        <v>LI</v>
      </c>
      <c r="D31" s="46">
        <f t="shared" si="11"/>
        <v>0.9</v>
      </c>
      <c r="E31" s="46">
        <f t="shared" si="11"/>
        <v>0.2</v>
      </c>
      <c r="F31" s="46">
        <f t="shared" si="11"/>
        <v>0.2</v>
      </c>
      <c r="G31" s="46">
        <f t="shared" si="11"/>
        <v>0.1</v>
      </c>
      <c r="H31" s="46">
        <f t="shared" si="11"/>
        <v>0.1</v>
      </c>
      <c r="I31" s="46">
        <f t="shared" si="11"/>
        <v>0.1</v>
      </c>
      <c r="J31" s="78">
        <f t="shared" si="5"/>
        <v>1.5</v>
      </c>
      <c r="K31" s="46">
        <f t="shared" si="5"/>
        <v>0.5</v>
      </c>
      <c r="L31" s="46">
        <f t="shared" si="5"/>
        <v>0.1</v>
      </c>
      <c r="M31" s="46">
        <f t="shared" si="5"/>
        <v>0.2</v>
      </c>
      <c r="N31" s="46">
        <f t="shared" si="5"/>
        <v>0.4</v>
      </c>
      <c r="O31" s="46">
        <f t="shared" si="5"/>
        <v>0.1</v>
      </c>
      <c r="P31" s="76">
        <f t="shared" si="12"/>
        <v>1.2</v>
      </c>
      <c r="Q31" s="99">
        <f t="shared" si="8"/>
        <v>-0.29417143143829</v>
      </c>
      <c r="R31" s="53"/>
      <c r="S31" s="16"/>
      <c r="T31" s="1" t="s">
        <v>95</v>
      </c>
      <c r="U31" s="1">
        <v>13.978</v>
      </c>
      <c r="V31" s="1" t="s">
        <v>60</v>
      </c>
      <c r="W31" s="1">
        <v>0.55923349035911796</v>
      </c>
      <c r="X31" s="1">
        <v>1.8084276657110598E-2</v>
      </c>
      <c r="Y31" s="1">
        <v>0.24555330678690601</v>
      </c>
      <c r="Z31" s="1">
        <v>7.7857629391361399E-2</v>
      </c>
      <c r="AA31" s="1">
        <v>0.15709923201860801</v>
      </c>
      <c r="AB31" s="1">
        <v>4.8214617606418E-2</v>
      </c>
      <c r="AC31" s="1">
        <v>1.1060425528195199</v>
      </c>
      <c r="AD31" s="1">
        <v>0.52597528824628004</v>
      </c>
      <c r="AE31" s="1">
        <v>0.11099840440160801</v>
      </c>
      <c r="AF31" s="1">
        <v>0.201820170261789</v>
      </c>
      <c r="AG31" s="1">
        <v>0.128617081513203</v>
      </c>
      <c r="AH31" s="1">
        <v>4.8214617606418E-2</v>
      </c>
      <c r="AI31" s="1">
        <v>1.0156255620293</v>
      </c>
      <c r="AJ31" s="1">
        <v>-9.0416990790219906E-2</v>
      </c>
      <c r="AL31" s="16"/>
      <c r="AM31" s="16"/>
      <c r="AN31" s="16"/>
      <c r="AO31" s="16"/>
      <c r="AP31" s="16"/>
      <c r="AQ31" s="16"/>
      <c r="AR31" s="16"/>
      <c r="AS31" s="16"/>
      <c r="AT31" s="16"/>
      <c r="AU31" s="16"/>
      <c r="AV31" s="16"/>
      <c r="AW31" s="16"/>
      <c r="AX31" s="16"/>
      <c r="AY31" s="16"/>
      <c r="AZ31" s="16"/>
      <c r="BA31" s="16"/>
      <c r="BB31" s="16"/>
      <c r="BC31" s="16"/>
      <c r="BD31" s="16"/>
      <c r="BE31" s="16"/>
      <c r="BF31" s="16"/>
      <c r="BG31" s="16"/>
      <c r="BH31" s="16"/>
      <c r="BI31" s="16"/>
      <c r="BJ31" s="16"/>
      <c r="BK31" s="16"/>
      <c r="BL31" s="16"/>
      <c r="BM31" s="16"/>
      <c r="BN31" s="16"/>
      <c r="BO31" s="16"/>
      <c r="BP31" s="16"/>
      <c r="BQ31" s="16"/>
      <c r="BR31" s="16"/>
      <c r="BS31" s="16"/>
      <c r="BT31" s="16"/>
      <c r="BU31" s="16"/>
      <c r="BV31" s="16"/>
      <c r="BW31" s="16"/>
      <c r="BX31" s="16"/>
      <c r="BY31" s="16"/>
      <c r="BZ31" s="16"/>
      <c r="CA31" s="16"/>
      <c r="CB31" s="16"/>
      <c r="CC31" s="16"/>
      <c r="CD31" s="16"/>
      <c r="CE31" s="16"/>
      <c r="CF31" s="16"/>
      <c r="CG31" s="16"/>
      <c r="CH31" s="16"/>
      <c r="CI31" s="16"/>
      <c r="CJ31" s="16"/>
      <c r="CK31" s="16"/>
      <c r="CL31" s="16"/>
      <c r="CM31" s="16"/>
      <c r="CN31" s="16"/>
      <c r="CO31" s="16"/>
      <c r="CP31" s="16"/>
      <c r="CQ31" s="16"/>
      <c r="CR31" s="16"/>
      <c r="CS31" s="16"/>
      <c r="CT31" s="16"/>
      <c r="CU31" s="16"/>
      <c r="CV31" s="16"/>
      <c r="CW31" s="16"/>
      <c r="CX31" s="16"/>
      <c r="CY31" s="16"/>
      <c r="CZ31" s="16"/>
      <c r="DA31" s="16"/>
      <c r="DB31" s="16"/>
      <c r="DC31" s="16"/>
      <c r="DD31" s="16"/>
      <c r="DE31" s="16"/>
      <c r="DF31" s="16"/>
      <c r="DG31" s="16"/>
      <c r="DH31" s="16"/>
      <c r="DI31" s="16"/>
      <c r="DJ31" s="16"/>
      <c r="DK31" s="16"/>
      <c r="DL31" s="16"/>
      <c r="DM31" s="16"/>
      <c r="DN31" s="16"/>
      <c r="DO31" s="16"/>
      <c r="DP31" s="16"/>
      <c r="DQ31" s="16"/>
      <c r="DR31" s="16"/>
      <c r="DS31" s="16"/>
      <c r="DT31" s="16"/>
      <c r="DU31" s="16"/>
      <c r="DV31" s="16"/>
      <c r="DW31" s="16"/>
      <c r="DX31" s="16"/>
      <c r="DY31" s="16"/>
      <c r="DZ31" s="16"/>
      <c r="EA31" s="16"/>
      <c r="EB31" s="16"/>
      <c r="EC31" s="16"/>
      <c r="ED31" s="16"/>
      <c r="EE31" s="16"/>
      <c r="EF31" s="16"/>
      <c r="EG31" s="16"/>
      <c r="EH31" s="16"/>
      <c r="EI31" s="16"/>
      <c r="EJ31" s="16"/>
      <c r="EK31" s="16"/>
      <c r="EL31" s="16"/>
      <c r="EM31" s="16"/>
      <c r="EN31" s="16"/>
      <c r="EO31" s="16"/>
      <c r="EP31" s="16"/>
      <c r="EQ31" s="16"/>
      <c r="ER31" s="16"/>
      <c r="ES31" s="16"/>
      <c r="ET31" s="16"/>
      <c r="EU31" s="16"/>
      <c r="EV31" s="16"/>
      <c r="EW31" s="16"/>
      <c r="EX31" s="16"/>
      <c r="EY31" s="16"/>
      <c r="EZ31" s="16"/>
      <c r="FA31" s="16"/>
      <c r="FB31" s="16"/>
      <c r="FC31" s="16"/>
      <c r="FD31" s="16"/>
      <c r="FE31" s="16"/>
      <c r="FF31" s="16"/>
      <c r="FG31" s="16"/>
      <c r="FH31" s="16"/>
      <c r="FI31" s="16"/>
      <c r="FJ31" s="16"/>
      <c r="FK31" s="16"/>
      <c r="FL31" s="16"/>
      <c r="FM31" s="16"/>
      <c r="FN31" s="16"/>
      <c r="FO31" s="16"/>
      <c r="FP31" s="16"/>
      <c r="FQ31" s="16"/>
      <c r="FR31" s="16"/>
      <c r="FS31" s="16"/>
      <c r="FT31" s="16"/>
      <c r="FU31" s="16"/>
      <c r="FV31" s="16"/>
      <c r="FW31" s="16"/>
      <c r="FX31" s="16"/>
      <c r="FY31" s="16"/>
    </row>
    <row r="32" spans="1:181" s="15" customFormat="1">
      <c r="A32" s="18" t="s">
        <v>146</v>
      </c>
      <c r="B32" s="49">
        <f t="shared" si="11"/>
        <v>23.8</v>
      </c>
      <c r="C32" s="49" t="str">
        <f t="shared" si="9"/>
        <v>LI</v>
      </c>
      <c r="D32" s="49">
        <f t="shared" si="11"/>
        <v>0.6</v>
      </c>
      <c r="E32" s="49">
        <f t="shared" si="11"/>
        <v>0.1</v>
      </c>
      <c r="F32" s="49">
        <f t="shared" si="11"/>
        <v>0.6</v>
      </c>
      <c r="G32" s="49">
        <f t="shared" si="11"/>
        <v>0.2</v>
      </c>
      <c r="H32" s="49">
        <f t="shared" si="11"/>
        <v>0.2</v>
      </c>
      <c r="I32" s="49">
        <f t="shared" si="11"/>
        <v>0.1</v>
      </c>
      <c r="J32" s="78">
        <f t="shared" si="5"/>
        <v>1.7</v>
      </c>
      <c r="K32" s="49">
        <f t="shared" si="5"/>
        <v>0.7</v>
      </c>
      <c r="L32" s="49">
        <f t="shared" si="5"/>
        <v>0.3</v>
      </c>
      <c r="M32" s="49">
        <f t="shared" si="5"/>
        <v>0.2</v>
      </c>
      <c r="N32" s="49">
        <f t="shared" si="5"/>
        <v>0.1</v>
      </c>
      <c r="O32" s="49">
        <f t="shared" si="5"/>
        <v>0.1</v>
      </c>
      <c r="P32" s="76">
        <f t="shared" si="12"/>
        <v>1.3</v>
      </c>
      <c r="Q32" s="95">
        <f t="shared" si="8"/>
        <v>-0.45045141378956999</v>
      </c>
      <c r="R32" s="53"/>
      <c r="S32" s="16"/>
      <c r="T32" s="1" t="s">
        <v>155</v>
      </c>
      <c r="U32" s="1">
        <v>19.175000000000001</v>
      </c>
      <c r="V32" s="1" t="s">
        <v>14</v>
      </c>
      <c r="W32" s="1">
        <v>0.49738551980168499</v>
      </c>
      <c r="X32" s="1">
        <v>0.12266719050988199</v>
      </c>
      <c r="Y32" s="1">
        <v>0.25400273338100698</v>
      </c>
      <c r="Z32" s="1">
        <v>0.122876464918464</v>
      </c>
      <c r="AA32" s="1">
        <v>0.120399984119331</v>
      </c>
      <c r="AB32" s="1">
        <v>4.6990057602357402E-2</v>
      </c>
      <c r="AC32" s="1">
        <v>1.16432195033273</v>
      </c>
      <c r="AD32" s="1">
        <v>0.52386674862011895</v>
      </c>
      <c r="AE32" s="1">
        <v>0.10951126661874699</v>
      </c>
      <c r="AF32" s="1">
        <v>1.0434137289695</v>
      </c>
      <c r="AG32" s="1">
        <v>0.112403927914486</v>
      </c>
      <c r="AH32" s="1">
        <v>4.6990057602357402E-2</v>
      </c>
      <c r="AI32" s="1">
        <v>1.83618572972521</v>
      </c>
      <c r="AJ32" s="1">
        <v>0.67186377939247999</v>
      </c>
      <c r="AL32" s="16"/>
      <c r="AM32" s="16"/>
      <c r="AN32" s="16"/>
      <c r="AO32" s="16"/>
      <c r="AP32" s="16"/>
      <c r="AQ32" s="16"/>
      <c r="AR32" s="16"/>
      <c r="AS32" s="16"/>
      <c r="AT32" s="16"/>
      <c r="AU32" s="16"/>
      <c r="AV32" s="16"/>
      <c r="AW32" s="16"/>
      <c r="AX32" s="16"/>
      <c r="AY32" s="16"/>
      <c r="AZ32" s="16"/>
      <c r="BA32" s="16"/>
      <c r="BB32" s="16"/>
      <c r="BC32" s="16"/>
      <c r="BD32" s="16"/>
      <c r="BE32" s="16"/>
      <c r="BF32" s="16"/>
      <c r="BG32" s="16"/>
      <c r="BH32" s="16"/>
      <c r="BI32" s="16"/>
      <c r="BJ32" s="16"/>
      <c r="BK32" s="16"/>
      <c r="BL32" s="16"/>
      <c r="BM32" s="16"/>
      <c r="BN32" s="16"/>
      <c r="BO32" s="16"/>
      <c r="BP32" s="16"/>
      <c r="BQ32" s="16"/>
      <c r="BR32" s="16"/>
      <c r="BS32" s="16"/>
      <c r="BT32" s="16"/>
      <c r="BU32" s="16"/>
      <c r="BV32" s="16"/>
      <c r="BW32" s="16"/>
      <c r="BX32" s="16"/>
      <c r="BY32" s="16"/>
      <c r="BZ32" s="16"/>
      <c r="CA32" s="16"/>
      <c r="CB32" s="16"/>
      <c r="CC32" s="16"/>
      <c r="CD32" s="16"/>
      <c r="CE32" s="16"/>
      <c r="CF32" s="16"/>
      <c r="CG32" s="16"/>
      <c r="CH32" s="16"/>
      <c r="CI32" s="16"/>
      <c r="CJ32" s="16"/>
      <c r="CK32" s="16"/>
      <c r="CL32" s="16"/>
      <c r="CM32" s="16"/>
      <c r="CN32" s="16"/>
      <c r="CO32" s="16"/>
      <c r="CP32" s="16"/>
      <c r="CQ32" s="16"/>
      <c r="CR32" s="16"/>
      <c r="CS32" s="16"/>
      <c r="CT32" s="16"/>
      <c r="CU32" s="16"/>
      <c r="CV32" s="16"/>
      <c r="CW32" s="16"/>
      <c r="CX32" s="16"/>
      <c r="CY32" s="16"/>
      <c r="CZ32" s="16"/>
      <c r="DA32" s="16"/>
      <c r="DB32" s="16"/>
      <c r="DC32" s="16"/>
      <c r="DD32" s="16"/>
      <c r="DE32" s="16"/>
      <c r="DF32" s="16"/>
      <c r="DG32" s="16"/>
      <c r="DH32" s="16"/>
      <c r="DI32" s="16"/>
      <c r="DJ32" s="16"/>
      <c r="DK32" s="16"/>
      <c r="DL32" s="16"/>
      <c r="DM32" s="16"/>
      <c r="DN32" s="16"/>
      <c r="DO32" s="16"/>
      <c r="DP32" s="16"/>
      <c r="DQ32" s="16"/>
      <c r="DR32" s="16"/>
      <c r="DS32" s="16"/>
      <c r="DT32" s="16"/>
      <c r="DU32" s="16"/>
      <c r="DV32" s="16"/>
      <c r="DW32" s="16"/>
      <c r="DX32" s="16"/>
      <c r="DY32" s="16"/>
      <c r="DZ32" s="16"/>
      <c r="EA32" s="16"/>
      <c r="EB32" s="16"/>
      <c r="EC32" s="16"/>
      <c r="ED32" s="16"/>
      <c r="EE32" s="16"/>
      <c r="EF32" s="16"/>
      <c r="EG32" s="16"/>
      <c r="EH32" s="16"/>
      <c r="EI32" s="16"/>
      <c r="EJ32" s="16"/>
      <c r="EK32" s="16"/>
      <c r="EL32" s="16"/>
      <c r="EM32" s="16"/>
      <c r="EN32" s="16"/>
      <c r="EO32" s="16"/>
      <c r="EP32" s="16"/>
      <c r="EQ32" s="16"/>
      <c r="ER32" s="16"/>
      <c r="ES32" s="16"/>
      <c r="ET32" s="16"/>
      <c r="EU32" s="16"/>
      <c r="EV32" s="16"/>
      <c r="EW32" s="16"/>
      <c r="EX32" s="16"/>
      <c r="EY32" s="16"/>
      <c r="EZ32" s="16"/>
      <c r="FA32" s="16"/>
      <c r="FB32" s="16"/>
      <c r="FC32" s="16"/>
      <c r="FD32" s="16"/>
      <c r="FE32" s="16"/>
      <c r="FF32" s="16"/>
      <c r="FG32" s="16"/>
      <c r="FH32" s="16"/>
      <c r="FI32" s="16"/>
      <c r="FJ32" s="16"/>
      <c r="FK32" s="16"/>
      <c r="FL32" s="16"/>
      <c r="FM32" s="16"/>
      <c r="FN32" s="16"/>
      <c r="FO32" s="16"/>
      <c r="FP32" s="16"/>
      <c r="FQ32" s="16"/>
      <c r="FR32" s="16"/>
      <c r="FS32" s="16"/>
      <c r="FT32" s="16"/>
      <c r="FU32" s="16"/>
      <c r="FV32" s="16"/>
      <c r="FW32" s="16"/>
      <c r="FX32" s="16"/>
      <c r="FY32" s="16"/>
    </row>
    <row r="33" spans="1:181" s="15" customFormat="1">
      <c r="A33" s="19" t="s">
        <v>145</v>
      </c>
      <c r="B33" s="46">
        <f t="shared" si="11"/>
        <v>9.8000000000000007</v>
      </c>
      <c r="C33" s="46" t="str">
        <f t="shared" si="9"/>
        <v>LI</v>
      </c>
      <c r="D33" s="46">
        <f t="shared" si="11"/>
        <v>0.6</v>
      </c>
      <c r="E33" s="46">
        <f t="shared" si="11"/>
        <v>0.4</v>
      </c>
      <c r="F33" s="46">
        <f t="shared" si="11"/>
        <v>0.5</v>
      </c>
      <c r="G33" s="46">
        <f t="shared" si="11"/>
        <v>0</v>
      </c>
      <c r="H33" s="46">
        <f t="shared" si="11"/>
        <v>0.1</v>
      </c>
      <c r="I33" s="46">
        <f t="shared" si="11"/>
        <v>0.1</v>
      </c>
      <c r="J33" s="78">
        <f t="shared" si="5"/>
        <v>1.7</v>
      </c>
      <c r="K33" s="46">
        <f t="shared" si="5"/>
        <v>0.7</v>
      </c>
      <c r="L33" s="46">
        <f t="shared" si="5"/>
        <v>0.9</v>
      </c>
      <c r="M33" s="46">
        <f t="shared" si="5"/>
        <v>0.7</v>
      </c>
      <c r="N33" s="46">
        <f t="shared" si="5"/>
        <v>0.5</v>
      </c>
      <c r="O33" s="46">
        <f t="shared" si="5"/>
        <v>0.1</v>
      </c>
      <c r="P33" s="76">
        <f t="shared" si="12"/>
        <v>2.9</v>
      </c>
      <c r="Q33" s="99">
        <f t="shared" si="8"/>
        <v>1.19426042290502</v>
      </c>
      <c r="R33" s="53"/>
      <c r="S33" s="16"/>
      <c r="T33" s="1" t="s">
        <v>55</v>
      </c>
      <c r="U33" s="1">
        <v>33.674999999999997</v>
      </c>
      <c r="V33" s="1" t="s">
        <v>16</v>
      </c>
      <c r="W33" s="1">
        <v>1.2107400896592899</v>
      </c>
      <c r="X33" s="1">
        <v>0.38365645089828998</v>
      </c>
      <c r="Y33" s="1">
        <v>0.80598565432985902</v>
      </c>
      <c r="Z33" s="1">
        <v>0.13637614348257199</v>
      </c>
      <c r="AA33" s="1">
        <v>3.3374477332734398</v>
      </c>
      <c r="AB33" s="1">
        <v>5.0955263617633001E-2</v>
      </c>
      <c r="AC33" s="1">
        <v>5.9251613352610804</v>
      </c>
      <c r="AD33" s="1">
        <v>2.6901372698844002</v>
      </c>
      <c r="AE33" s="1">
        <v>0.23047153122753999</v>
      </c>
      <c r="AF33" s="1">
        <v>8.1865697142663496</v>
      </c>
      <c r="AG33" s="1">
        <v>3.51419761777003</v>
      </c>
      <c r="AH33" s="1">
        <v>5.0955263617633001E-2</v>
      </c>
      <c r="AI33" s="1">
        <v>14.6723313967659</v>
      </c>
      <c r="AJ33" s="1">
        <v>8.7471700615048196</v>
      </c>
      <c r="AL33" s="16"/>
      <c r="AM33" s="16"/>
      <c r="AN33" s="16"/>
      <c r="AO33" s="16"/>
      <c r="AP33" s="16"/>
      <c r="AQ33" s="16"/>
      <c r="AR33" s="16"/>
      <c r="AS33" s="16"/>
      <c r="AT33" s="16"/>
      <c r="AU33" s="16"/>
      <c r="AV33" s="16"/>
      <c r="AW33" s="16"/>
      <c r="AX33" s="16"/>
      <c r="AY33" s="16"/>
      <c r="AZ33" s="16"/>
      <c r="BA33" s="16"/>
      <c r="BB33" s="16"/>
      <c r="BC33" s="16"/>
      <c r="BD33" s="16"/>
      <c r="BE33" s="16"/>
      <c r="BF33" s="16"/>
      <c r="BG33" s="16"/>
      <c r="BH33" s="16"/>
      <c r="BI33" s="16"/>
      <c r="BJ33" s="16"/>
      <c r="BK33" s="16"/>
      <c r="BL33" s="16"/>
      <c r="BM33" s="16"/>
      <c r="BN33" s="16"/>
      <c r="BO33" s="16"/>
      <c r="BP33" s="16"/>
      <c r="BQ33" s="16"/>
      <c r="BR33" s="16"/>
      <c r="BS33" s="16"/>
      <c r="BT33" s="16"/>
      <c r="BU33" s="16"/>
      <c r="BV33" s="16"/>
      <c r="BW33" s="16"/>
      <c r="BX33" s="16"/>
      <c r="BY33" s="16"/>
      <c r="BZ33" s="16"/>
      <c r="CA33" s="16"/>
      <c r="CB33" s="16"/>
      <c r="CC33" s="16"/>
      <c r="CD33" s="16"/>
      <c r="CE33" s="16"/>
      <c r="CF33" s="16"/>
      <c r="CG33" s="16"/>
      <c r="CH33" s="16"/>
      <c r="CI33" s="16"/>
      <c r="CJ33" s="16"/>
      <c r="CK33" s="16"/>
      <c r="CL33" s="16"/>
      <c r="CM33" s="16"/>
      <c r="CN33" s="16"/>
      <c r="CO33" s="16"/>
      <c r="CP33" s="16"/>
      <c r="CQ33" s="16"/>
      <c r="CR33" s="16"/>
      <c r="CS33" s="16"/>
      <c r="CT33" s="16"/>
      <c r="CU33" s="16"/>
      <c r="CV33" s="16"/>
      <c r="CW33" s="16"/>
      <c r="CX33" s="16"/>
      <c r="CY33" s="16"/>
      <c r="CZ33" s="16"/>
      <c r="DA33" s="16"/>
      <c r="DB33" s="16"/>
      <c r="DC33" s="16"/>
      <c r="DD33" s="16"/>
      <c r="DE33" s="16"/>
      <c r="DF33" s="16"/>
      <c r="DG33" s="16"/>
      <c r="DH33" s="16"/>
      <c r="DI33" s="16"/>
      <c r="DJ33" s="16"/>
      <c r="DK33" s="16"/>
      <c r="DL33" s="16"/>
      <c r="DM33" s="16"/>
      <c r="DN33" s="16"/>
      <c r="DO33" s="16"/>
      <c r="DP33" s="16"/>
      <c r="DQ33" s="16"/>
      <c r="DR33" s="16"/>
      <c r="DS33" s="16"/>
      <c r="DT33" s="16"/>
      <c r="DU33" s="16"/>
      <c r="DV33" s="16"/>
      <c r="DW33" s="16"/>
      <c r="DX33" s="16"/>
      <c r="DY33" s="16"/>
      <c r="DZ33" s="16"/>
      <c r="EA33" s="16"/>
      <c r="EB33" s="16"/>
      <c r="EC33" s="16"/>
      <c r="ED33" s="16"/>
      <c r="EE33" s="16"/>
      <c r="EF33" s="16"/>
      <c r="EG33" s="16"/>
      <c r="EH33" s="16"/>
      <c r="EI33" s="16"/>
      <c r="EJ33" s="16"/>
      <c r="EK33" s="16"/>
      <c r="EL33" s="16"/>
      <c r="EM33" s="16"/>
      <c r="EN33" s="16"/>
      <c r="EO33" s="16"/>
      <c r="EP33" s="16"/>
      <c r="EQ33" s="16"/>
      <c r="ER33" s="16"/>
      <c r="ES33" s="16"/>
      <c r="ET33" s="16"/>
      <c r="EU33" s="16"/>
      <c r="EV33" s="16"/>
      <c r="EW33" s="16"/>
      <c r="EX33" s="16"/>
      <c r="EY33" s="16"/>
      <c r="EZ33" s="16"/>
      <c r="FA33" s="16"/>
      <c r="FB33" s="16"/>
      <c r="FC33" s="16"/>
      <c r="FD33" s="16"/>
      <c r="FE33" s="16"/>
      <c r="FF33" s="16"/>
      <c r="FG33" s="16"/>
      <c r="FH33" s="16"/>
      <c r="FI33" s="16"/>
      <c r="FJ33" s="16"/>
      <c r="FK33" s="16"/>
      <c r="FL33" s="16"/>
      <c r="FM33" s="16"/>
      <c r="FN33" s="16"/>
      <c r="FO33" s="16"/>
      <c r="FP33" s="16"/>
      <c r="FQ33" s="16"/>
      <c r="FR33" s="16"/>
      <c r="FS33" s="16"/>
      <c r="FT33" s="16"/>
      <c r="FU33" s="16"/>
      <c r="FV33" s="16"/>
      <c r="FW33" s="16"/>
      <c r="FX33" s="16"/>
      <c r="FY33" s="16"/>
    </row>
    <row r="34" spans="1:181" s="15" customFormat="1">
      <c r="A34" s="20" t="s">
        <v>144</v>
      </c>
      <c r="B34" s="50">
        <f t="shared" si="11"/>
        <v>1.5</v>
      </c>
      <c r="C34" s="50" t="str">
        <f t="shared" si="9"/>
        <v>LI</v>
      </c>
      <c r="D34" s="50">
        <f t="shared" si="11"/>
        <v>0.2</v>
      </c>
      <c r="E34" s="50">
        <f t="shared" si="11"/>
        <v>0.4</v>
      </c>
      <c r="F34" s="50">
        <f t="shared" si="11"/>
        <v>0.2</v>
      </c>
      <c r="G34" s="50">
        <f t="shared" si="11"/>
        <v>0</v>
      </c>
      <c r="H34" s="50">
        <f t="shared" si="11"/>
        <v>0.1</v>
      </c>
      <c r="I34" s="50">
        <f t="shared" si="11"/>
        <v>0.1</v>
      </c>
      <c r="J34" s="78">
        <f t="shared" si="5"/>
        <v>0.9</v>
      </c>
      <c r="K34" s="50">
        <f t="shared" si="5"/>
        <v>0.5</v>
      </c>
      <c r="L34" s="50">
        <f t="shared" si="5"/>
        <v>0.4</v>
      </c>
      <c r="M34" s="50">
        <f t="shared" si="5"/>
        <v>0.4</v>
      </c>
      <c r="N34" s="50">
        <f t="shared" si="5"/>
        <v>2</v>
      </c>
      <c r="O34" s="50">
        <f t="shared" si="5"/>
        <v>0.1</v>
      </c>
      <c r="P34" s="76">
        <f t="shared" si="12"/>
        <v>3.3</v>
      </c>
      <c r="Q34" s="98">
        <f t="shared" si="8"/>
        <v>2.4145808260377599</v>
      </c>
      <c r="R34" s="53"/>
      <c r="S34" s="16"/>
      <c r="T34" s="1" t="s">
        <v>154</v>
      </c>
      <c r="U34" s="1">
        <v>4.3179999999999996</v>
      </c>
      <c r="V34" s="1" t="s">
        <v>60</v>
      </c>
      <c r="W34" s="1">
        <v>0.39489210670986202</v>
      </c>
      <c r="X34" s="1">
        <v>0.58610405483620598</v>
      </c>
      <c r="Y34" s="1">
        <v>0.29408330735411298</v>
      </c>
      <c r="Z34" s="1">
        <v>1.2613309130896399E-2</v>
      </c>
      <c r="AA34" s="1">
        <v>5.3833133050848102E-2</v>
      </c>
      <c r="AB34" s="1">
        <v>3.43627768478557E-2</v>
      </c>
      <c r="AC34" s="1">
        <v>1.37588868792978</v>
      </c>
      <c r="AD34" s="1">
        <v>0.31720685364203399</v>
      </c>
      <c r="AE34" s="1">
        <v>0.60377818786831405</v>
      </c>
      <c r="AF34" s="1">
        <v>7.2340928930652399</v>
      </c>
      <c r="AG34" s="1">
        <v>0</v>
      </c>
      <c r="AH34" s="1">
        <v>3.43627768478557E-2</v>
      </c>
      <c r="AI34" s="1">
        <v>8.1894407114234404</v>
      </c>
      <c r="AJ34" s="1">
        <v>6.81355202349366</v>
      </c>
      <c r="AL34" s="16"/>
      <c r="AM34" s="16"/>
      <c r="AN34" s="16"/>
      <c r="AO34" s="16"/>
      <c r="AP34" s="16"/>
      <c r="AQ34" s="16"/>
      <c r="AR34" s="16"/>
      <c r="AS34" s="16"/>
      <c r="AT34" s="16"/>
      <c r="AU34" s="16"/>
      <c r="AV34" s="16"/>
      <c r="AW34" s="16"/>
      <c r="AX34" s="16"/>
      <c r="AY34" s="16"/>
      <c r="AZ34" s="16"/>
      <c r="BA34" s="16"/>
      <c r="BB34" s="16"/>
      <c r="BC34" s="16"/>
      <c r="BD34" s="16"/>
      <c r="BE34" s="16"/>
      <c r="BF34" s="16"/>
      <c r="BG34" s="16"/>
      <c r="BH34" s="16"/>
      <c r="BI34" s="16"/>
      <c r="BJ34" s="16"/>
      <c r="BK34" s="16"/>
      <c r="BL34" s="16"/>
      <c r="BM34" s="16"/>
      <c r="BN34" s="16"/>
      <c r="BO34" s="16"/>
      <c r="BP34" s="16"/>
      <c r="BQ34" s="16"/>
      <c r="BR34" s="16"/>
      <c r="BS34" s="16"/>
      <c r="BT34" s="16"/>
      <c r="BU34" s="16"/>
      <c r="BV34" s="16"/>
      <c r="BW34" s="16"/>
      <c r="BX34" s="16"/>
      <c r="BY34" s="16"/>
      <c r="BZ34" s="16"/>
      <c r="CA34" s="16"/>
      <c r="CB34" s="16"/>
      <c r="CC34" s="16"/>
      <c r="CD34" s="16"/>
      <c r="CE34" s="16"/>
      <c r="CF34" s="16"/>
      <c r="CG34" s="16"/>
      <c r="CH34" s="16"/>
      <c r="CI34" s="16"/>
      <c r="CJ34" s="16"/>
      <c r="CK34" s="16"/>
      <c r="CL34" s="16"/>
      <c r="CM34" s="16"/>
      <c r="CN34" s="16"/>
      <c r="CO34" s="16"/>
      <c r="CP34" s="16"/>
      <c r="CQ34" s="16"/>
      <c r="CR34" s="16"/>
      <c r="CS34" s="16"/>
      <c r="CT34" s="16"/>
      <c r="CU34" s="16"/>
      <c r="CV34" s="16"/>
      <c r="CW34" s="16"/>
      <c r="CX34" s="16"/>
      <c r="CY34" s="16"/>
      <c r="CZ34" s="16"/>
      <c r="DA34" s="16"/>
      <c r="DB34" s="16"/>
      <c r="DC34" s="16"/>
      <c r="DD34" s="16"/>
      <c r="DE34" s="16"/>
      <c r="DF34" s="16"/>
      <c r="DG34" s="16"/>
      <c r="DH34" s="16"/>
      <c r="DI34" s="16"/>
      <c r="DJ34" s="16"/>
      <c r="DK34" s="16"/>
      <c r="DL34" s="16"/>
      <c r="DM34" s="16"/>
      <c r="DN34" s="16"/>
      <c r="DO34" s="16"/>
      <c r="DP34" s="16"/>
      <c r="DQ34" s="16"/>
      <c r="DR34" s="16"/>
      <c r="DS34" s="16"/>
      <c r="DT34" s="16"/>
      <c r="DU34" s="16"/>
      <c r="DV34" s="16"/>
      <c r="DW34" s="16"/>
      <c r="DX34" s="16"/>
      <c r="DY34" s="16"/>
      <c r="DZ34" s="16"/>
      <c r="EA34" s="16"/>
      <c r="EB34" s="16"/>
      <c r="EC34" s="16"/>
      <c r="ED34" s="16"/>
      <c r="EE34" s="16"/>
      <c r="EF34" s="16"/>
      <c r="EG34" s="16"/>
      <c r="EH34" s="16"/>
      <c r="EI34" s="16"/>
      <c r="EJ34" s="16"/>
      <c r="EK34" s="16"/>
      <c r="EL34" s="16"/>
      <c r="EM34" s="16"/>
      <c r="EN34" s="16"/>
      <c r="EO34" s="16"/>
      <c r="EP34" s="16"/>
      <c r="EQ34" s="16"/>
      <c r="ER34" s="16"/>
      <c r="ES34" s="16"/>
      <c r="ET34" s="16"/>
      <c r="EU34" s="16"/>
      <c r="EV34" s="16"/>
      <c r="EW34" s="16"/>
      <c r="EX34" s="16"/>
      <c r="EY34" s="16"/>
      <c r="EZ34" s="16"/>
      <c r="FA34" s="16"/>
      <c r="FB34" s="16"/>
      <c r="FC34" s="16"/>
      <c r="FD34" s="16"/>
      <c r="FE34" s="16"/>
      <c r="FF34" s="16"/>
      <c r="FG34" s="16"/>
      <c r="FH34" s="16"/>
      <c r="FI34" s="16"/>
      <c r="FJ34" s="16"/>
      <c r="FK34" s="16"/>
      <c r="FL34" s="16"/>
      <c r="FM34" s="16"/>
      <c r="FN34" s="16"/>
      <c r="FO34" s="16"/>
      <c r="FP34" s="16"/>
      <c r="FQ34" s="16"/>
      <c r="FR34" s="16"/>
      <c r="FS34" s="16"/>
      <c r="FT34" s="16"/>
      <c r="FU34" s="16"/>
      <c r="FV34" s="16"/>
      <c r="FW34" s="16"/>
      <c r="FX34" s="16"/>
      <c r="FY34" s="16"/>
    </row>
    <row r="35" spans="1:181" s="15" customFormat="1">
      <c r="A35" s="19" t="s">
        <v>143</v>
      </c>
      <c r="B35" s="46">
        <f t="shared" si="11"/>
        <v>39.5</v>
      </c>
      <c r="C35" s="46" t="str">
        <f t="shared" si="9"/>
        <v>LI</v>
      </c>
      <c r="D35" s="46">
        <f t="shared" si="11"/>
        <v>0.3</v>
      </c>
      <c r="E35" s="46">
        <f t="shared" si="11"/>
        <v>0.3</v>
      </c>
      <c r="F35" s="46">
        <f t="shared" si="11"/>
        <v>0.3</v>
      </c>
      <c r="G35" s="46">
        <f t="shared" si="11"/>
        <v>0</v>
      </c>
      <c r="H35" s="46">
        <f t="shared" si="11"/>
        <v>0.1</v>
      </c>
      <c r="I35" s="46">
        <f t="shared" si="11"/>
        <v>0</v>
      </c>
      <c r="J35" s="78">
        <f t="shared" si="5"/>
        <v>1</v>
      </c>
      <c r="K35" s="46">
        <f t="shared" si="5"/>
        <v>0.2</v>
      </c>
      <c r="L35" s="46">
        <f t="shared" si="5"/>
        <v>0.3</v>
      </c>
      <c r="M35" s="46">
        <f t="shared" si="5"/>
        <v>0</v>
      </c>
      <c r="N35" s="46">
        <f t="shared" si="5"/>
        <v>0</v>
      </c>
      <c r="O35" s="46">
        <f t="shared" si="5"/>
        <v>0</v>
      </c>
      <c r="P35" s="76">
        <f t="shared" si="12"/>
        <v>0.5</v>
      </c>
      <c r="Q35" s="99">
        <f t="shared" si="8"/>
        <v>-0.474625991108163</v>
      </c>
      <c r="R35" s="53"/>
      <c r="S35" s="16"/>
      <c r="T35" s="1" t="s">
        <v>153</v>
      </c>
      <c r="U35" s="1">
        <v>10.936999999999999</v>
      </c>
      <c r="V35" s="1" t="s">
        <v>60</v>
      </c>
      <c r="W35" s="1">
        <v>0.70512343978734204</v>
      </c>
      <c r="X35" s="1">
        <v>0.81984418703088402</v>
      </c>
      <c r="Y35" s="1">
        <v>0.28666152011604101</v>
      </c>
      <c r="Z35" s="1">
        <v>5.7495614755953203E-3</v>
      </c>
      <c r="AA35" s="1">
        <v>7.8862520862063908E-3</v>
      </c>
      <c r="AB35" s="1">
        <v>8.8090725432999104E-2</v>
      </c>
      <c r="AC35" s="1">
        <v>1.9133556859290699</v>
      </c>
      <c r="AD35" s="1">
        <v>0.66716030450838704</v>
      </c>
      <c r="AE35" s="1">
        <v>1.32498746711264</v>
      </c>
      <c r="AF35" s="1">
        <v>1.0127640226418499</v>
      </c>
      <c r="AG35" s="1">
        <v>8.3318576979577993E-2</v>
      </c>
      <c r="AH35" s="1">
        <v>8.8090725432999104E-2</v>
      </c>
      <c r="AI35" s="1">
        <v>3.17632109667545</v>
      </c>
      <c r="AJ35" s="1">
        <v>1.2629654107463799</v>
      </c>
      <c r="AL35" s="16"/>
      <c r="AM35" s="16"/>
      <c r="AN35" s="16"/>
      <c r="AO35" s="16"/>
      <c r="AP35" s="16"/>
      <c r="AQ35" s="16"/>
      <c r="AR35" s="16"/>
      <c r="AS35" s="16"/>
      <c r="AT35" s="16"/>
      <c r="AU35" s="16"/>
      <c r="AV35" s="16"/>
      <c r="AW35" s="16"/>
      <c r="AX35" s="16"/>
      <c r="AY35" s="16"/>
      <c r="AZ35" s="16"/>
      <c r="BA35" s="16"/>
      <c r="BB35" s="16"/>
      <c r="BC35" s="16"/>
      <c r="BD35" s="16"/>
      <c r="BE35" s="16"/>
      <c r="BF35" s="16"/>
      <c r="BG35" s="16"/>
      <c r="BH35" s="16"/>
      <c r="BI35" s="16"/>
      <c r="BJ35" s="16"/>
      <c r="BK35" s="16"/>
      <c r="BL35" s="16"/>
      <c r="BM35" s="16"/>
      <c r="BN35" s="16"/>
      <c r="BO35" s="16"/>
      <c r="BP35" s="16"/>
      <c r="BQ35" s="16"/>
      <c r="BR35" s="16"/>
      <c r="BS35" s="16"/>
      <c r="BT35" s="16"/>
      <c r="BU35" s="16"/>
      <c r="BV35" s="16"/>
      <c r="BW35" s="16"/>
      <c r="BX35" s="16"/>
      <c r="BY35" s="16"/>
      <c r="BZ35" s="16"/>
      <c r="CA35" s="16"/>
      <c r="CB35" s="16"/>
      <c r="CC35" s="16"/>
      <c r="CD35" s="16"/>
      <c r="CE35" s="16"/>
      <c r="CF35" s="16"/>
      <c r="CG35" s="16"/>
      <c r="CH35" s="16"/>
      <c r="CI35" s="16"/>
      <c r="CJ35" s="16"/>
      <c r="CK35" s="16"/>
      <c r="CL35" s="16"/>
      <c r="CM35" s="16"/>
      <c r="CN35" s="16"/>
      <c r="CO35" s="16"/>
      <c r="CP35" s="16"/>
      <c r="CQ35" s="16"/>
      <c r="CR35" s="16"/>
      <c r="CS35" s="16"/>
      <c r="CT35" s="16"/>
      <c r="CU35" s="16"/>
      <c r="CV35" s="16"/>
      <c r="CW35" s="16"/>
      <c r="CX35" s="16"/>
      <c r="CY35" s="16"/>
      <c r="CZ35" s="16"/>
      <c r="DA35" s="16"/>
      <c r="DB35" s="16"/>
      <c r="DC35" s="16"/>
      <c r="DD35" s="16"/>
      <c r="DE35" s="16"/>
      <c r="DF35" s="16"/>
      <c r="DG35" s="16"/>
      <c r="DH35" s="16"/>
      <c r="DI35" s="16"/>
      <c r="DJ35" s="16"/>
      <c r="DK35" s="16"/>
      <c r="DL35" s="16"/>
      <c r="DM35" s="16"/>
      <c r="DN35" s="16"/>
      <c r="DO35" s="16"/>
      <c r="DP35" s="16"/>
      <c r="DQ35" s="16"/>
      <c r="DR35" s="16"/>
      <c r="DS35" s="16"/>
      <c r="DT35" s="16"/>
      <c r="DU35" s="16"/>
      <c r="DV35" s="16"/>
      <c r="DW35" s="16"/>
      <c r="DX35" s="16"/>
      <c r="DY35" s="16"/>
      <c r="DZ35" s="16"/>
      <c r="EA35" s="16"/>
      <c r="EB35" s="16"/>
      <c r="EC35" s="16"/>
      <c r="ED35" s="16"/>
      <c r="EE35" s="16"/>
      <c r="EF35" s="16"/>
      <c r="EG35" s="16"/>
      <c r="EH35" s="16"/>
      <c r="EI35" s="16"/>
      <c r="EJ35" s="16"/>
      <c r="EK35" s="16"/>
      <c r="EL35" s="16"/>
      <c r="EM35" s="16"/>
      <c r="EN35" s="16"/>
      <c r="EO35" s="16"/>
      <c r="EP35" s="16"/>
      <c r="EQ35" s="16"/>
      <c r="ER35" s="16"/>
      <c r="ES35" s="16"/>
      <c r="ET35" s="16"/>
      <c r="EU35" s="16"/>
      <c r="EV35" s="16"/>
      <c r="EW35" s="16"/>
      <c r="EX35" s="16"/>
      <c r="EY35" s="16"/>
      <c r="EZ35" s="16"/>
      <c r="FA35" s="16"/>
      <c r="FB35" s="16"/>
      <c r="FC35" s="16"/>
      <c r="FD35" s="16"/>
      <c r="FE35" s="16"/>
      <c r="FF35" s="16"/>
      <c r="FG35" s="16"/>
      <c r="FH35" s="16"/>
      <c r="FI35" s="16"/>
      <c r="FJ35" s="16"/>
      <c r="FK35" s="16"/>
      <c r="FL35" s="16"/>
      <c r="FM35" s="16"/>
      <c r="FN35" s="16"/>
      <c r="FO35" s="16"/>
      <c r="FP35" s="16"/>
      <c r="FQ35" s="16"/>
      <c r="FR35" s="16"/>
      <c r="FS35" s="16"/>
      <c r="FT35" s="16"/>
      <c r="FU35" s="16"/>
      <c r="FV35" s="16"/>
      <c r="FW35" s="16"/>
      <c r="FX35" s="16"/>
      <c r="FY35" s="16"/>
    </row>
    <row r="36" spans="1:181" s="15" customFormat="1">
      <c r="A36" s="18" t="s">
        <v>142</v>
      </c>
      <c r="B36" s="49">
        <f t="shared" si="11"/>
        <v>2.1</v>
      </c>
      <c r="C36" s="49" t="str">
        <f t="shared" si="9"/>
        <v>LM</v>
      </c>
      <c r="D36" s="49">
        <f t="shared" si="11"/>
        <v>0.2</v>
      </c>
      <c r="E36" s="49">
        <f t="shared" si="11"/>
        <v>0.5</v>
      </c>
      <c r="F36" s="49">
        <f t="shared" si="11"/>
        <v>0.4</v>
      </c>
      <c r="G36" s="49">
        <f t="shared" si="11"/>
        <v>0</v>
      </c>
      <c r="H36" s="49">
        <f t="shared" si="11"/>
        <v>0</v>
      </c>
      <c r="I36" s="49">
        <f t="shared" si="11"/>
        <v>0</v>
      </c>
      <c r="J36" s="78">
        <f t="shared" si="5"/>
        <v>1.1000000000000001</v>
      </c>
      <c r="K36" s="49">
        <f t="shared" si="5"/>
        <v>0.1</v>
      </c>
      <c r="L36" s="49">
        <f t="shared" si="5"/>
        <v>0.7</v>
      </c>
      <c r="M36" s="49">
        <f t="shared" si="5"/>
        <v>0</v>
      </c>
      <c r="N36" s="49">
        <f t="shared" si="5"/>
        <v>0</v>
      </c>
      <c r="O36" s="49">
        <f t="shared" si="5"/>
        <v>0</v>
      </c>
      <c r="P36" s="76">
        <f t="shared" si="12"/>
        <v>0.8</v>
      </c>
      <c r="Q36" s="95">
        <f t="shared" si="8"/>
        <v>-0.24659215949378699</v>
      </c>
      <c r="R36" s="53"/>
      <c r="S36" s="16"/>
      <c r="T36" s="1" t="s">
        <v>74</v>
      </c>
      <c r="U36" s="1">
        <v>16.956</v>
      </c>
      <c r="V36" s="1" t="s">
        <v>18</v>
      </c>
      <c r="W36" s="1">
        <v>0.49438045764702299</v>
      </c>
      <c r="X36" s="1">
        <v>0.456030505900197</v>
      </c>
      <c r="Y36" s="1">
        <v>0.76205364892691496</v>
      </c>
      <c r="Z36" s="1">
        <v>2.8940030484542599E-2</v>
      </c>
      <c r="AA36" s="1">
        <v>0.48721814456295398</v>
      </c>
      <c r="AB36" s="1">
        <v>9.0931185571055007E-2</v>
      </c>
      <c r="AC36" s="1">
        <v>2.31955397309269</v>
      </c>
      <c r="AD36" s="1">
        <v>0.30910530294029898</v>
      </c>
      <c r="AE36" s="1">
        <v>0.46427287713514698</v>
      </c>
      <c r="AF36" s="1">
        <v>2.1086772426248501</v>
      </c>
      <c r="AG36" s="1">
        <v>0.722698068356323</v>
      </c>
      <c r="AH36" s="1">
        <v>9.0931185571055007E-2</v>
      </c>
      <c r="AI36" s="1">
        <v>3.6956846766276801</v>
      </c>
      <c r="AJ36" s="1">
        <v>1.3761307035349899</v>
      </c>
      <c r="AL36" s="16"/>
      <c r="AM36" s="16"/>
      <c r="AN36" s="16"/>
      <c r="AO36" s="16"/>
      <c r="AP36" s="16"/>
      <c r="AQ36" s="16"/>
      <c r="AR36" s="16"/>
      <c r="AS36" s="16"/>
      <c r="AT36" s="16"/>
      <c r="AU36" s="16"/>
      <c r="AV36" s="16"/>
      <c r="AW36" s="16"/>
      <c r="AX36" s="16"/>
      <c r="AY36" s="16"/>
      <c r="AZ36" s="16"/>
      <c r="BA36" s="16"/>
      <c r="BB36" s="16"/>
      <c r="BC36" s="16"/>
      <c r="BD36" s="16"/>
      <c r="BE36" s="16"/>
      <c r="BF36" s="16"/>
      <c r="BG36" s="16"/>
      <c r="BH36" s="16"/>
      <c r="BI36" s="16"/>
      <c r="BJ36" s="16"/>
      <c r="BK36" s="16"/>
      <c r="BL36" s="16"/>
      <c r="BM36" s="16"/>
      <c r="BN36" s="16"/>
      <c r="BO36" s="16"/>
      <c r="BP36" s="16"/>
      <c r="BQ36" s="16"/>
      <c r="BR36" s="16"/>
      <c r="BS36" s="16"/>
      <c r="BT36" s="16"/>
      <c r="BU36" s="16"/>
      <c r="BV36" s="16"/>
      <c r="BW36" s="16"/>
      <c r="BX36" s="16"/>
      <c r="BY36" s="16"/>
      <c r="BZ36" s="16"/>
      <c r="CA36" s="16"/>
      <c r="CB36" s="16"/>
      <c r="CC36" s="16"/>
      <c r="CD36" s="16"/>
      <c r="CE36" s="16"/>
      <c r="CF36" s="16"/>
      <c r="CG36" s="16"/>
      <c r="CH36" s="16"/>
      <c r="CI36" s="16"/>
      <c r="CJ36" s="16"/>
      <c r="CK36" s="16"/>
      <c r="CL36" s="16"/>
      <c r="CM36" s="16"/>
      <c r="CN36" s="16"/>
      <c r="CO36" s="16"/>
      <c r="CP36" s="16"/>
      <c r="CQ36" s="16"/>
      <c r="CR36" s="16"/>
      <c r="CS36" s="16"/>
      <c r="CT36" s="16"/>
      <c r="CU36" s="16"/>
      <c r="CV36" s="16"/>
      <c r="CW36" s="16"/>
      <c r="CX36" s="16"/>
      <c r="CY36" s="16"/>
      <c r="CZ36" s="16"/>
      <c r="DA36" s="16"/>
      <c r="DB36" s="16"/>
      <c r="DC36" s="16"/>
      <c r="DD36" s="16"/>
      <c r="DE36" s="16"/>
      <c r="DF36" s="16"/>
      <c r="DG36" s="16"/>
      <c r="DH36" s="16"/>
      <c r="DI36" s="16"/>
      <c r="DJ36" s="16"/>
      <c r="DK36" s="16"/>
      <c r="DL36" s="16"/>
      <c r="DM36" s="16"/>
      <c r="DN36" s="16"/>
      <c r="DO36" s="16"/>
      <c r="DP36" s="16"/>
      <c r="DQ36" s="16"/>
      <c r="DR36" s="16"/>
      <c r="DS36" s="16"/>
      <c r="DT36" s="16"/>
      <c r="DU36" s="16"/>
      <c r="DV36" s="16"/>
      <c r="DW36" s="16"/>
      <c r="DX36" s="16"/>
      <c r="DY36" s="16"/>
      <c r="DZ36" s="16"/>
      <c r="EA36" s="16"/>
      <c r="EB36" s="16"/>
      <c r="EC36" s="16"/>
      <c r="ED36" s="16"/>
      <c r="EE36" s="16"/>
      <c r="EF36" s="16"/>
      <c r="EG36" s="16"/>
      <c r="EH36" s="16"/>
      <c r="EI36" s="16"/>
      <c r="EJ36" s="16"/>
      <c r="EK36" s="16"/>
      <c r="EL36" s="16"/>
      <c r="EM36" s="16"/>
      <c r="EN36" s="16"/>
      <c r="EO36" s="16"/>
      <c r="EP36" s="16"/>
      <c r="EQ36" s="16"/>
      <c r="ER36" s="16"/>
      <c r="ES36" s="16"/>
      <c r="ET36" s="16"/>
      <c r="EU36" s="16"/>
      <c r="EV36" s="16"/>
      <c r="EW36" s="16"/>
      <c r="EX36" s="16"/>
      <c r="EY36" s="16"/>
      <c r="EZ36" s="16"/>
      <c r="FA36" s="16"/>
      <c r="FB36" s="16"/>
      <c r="FC36" s="16"/>
      <c r="FD36" s="16"/>
      <c r="FE36" s="16"/>
      <c r="FF36" s="16"/>
      <c r="FG36" s="16"/>
      <c r="FH36" s="16"/>
      <c r="FI36" s="16"/>
      <c r="FJ36" s="16"/>
      <c r="FK36" s="16"/>
      <c r="FL36" s="16"/>
      <c r="FM36" s="16"/>
      <c r="FN36" s="16"/>
      <c r="FO36" s="16"/>
      <c r="FP36" s="16"/>
      <c r="FQ36" s="16"/>
      <c r="FR36" s="16"/>
      <c r="FS36" s="16"/>
      <c r="FT36" s="16"/>
      <c r="FU36" s="16"/>
      <c r="FV36" s="16"/>
      <c r="FW36" s="16"/>
      <c r="FX36" s="16"/>
      <c r="FY36" s="16"/>
    </row>
    <row r="37" spans="1:181" s="15" customFormat="1">
      <c r="A37" s="19" t="s">
        <v>141</v>
      </c>
      <c r="B37" s="46">
        <f t="shared" si="11"/>
        <v>3.8</v>
      </c>
      <c r="C37" s="46" t="str">
        <f t="shared" si="9"/>
        <v>LI</v>
      </c>
      <c r="D37" s="46">
        <f t="shared" si="11"/>
        <v>0.2</v>
      </c>
      <c r="E37" s="46">
        <f t="shared" si="11"/>
        <v>0</v>
      </c>
      <c r="F37" s="46">
        <f t="shared" si="11"/>
        <v>0.7</v>
      </c>
      <c r="G37" s="46">
        <f t="shared" si="11"/>
        <v>0</v>
      </c>
      <c r="H37" s="46">
        <f t="shared" si="11"/>
        <v>0.1</v>
      </c>
      <c r="I37" s="46">
        <f t="shared" si="11"/>
        <v>0</v>
      </c>
      <c r="J37" s="78">
        <f t="shared" si="5"/>
        <v>1.2</v>
      </c>
      <c r="K37" s="46">
        <f t="shared" si="5"/>
        <v>0.2</v>
      </c>
      <c r="L37" s="46">
        <f t="shared" si="5"/>
        <v>0.7</v>
      </c>
      <c r="M37" s="46">
        <f t="shared" si="5"/>
        <v>1.6</v>
      </c>
      <c r="N37" s="46">
        <f t="shared" si="5"/>
        <v>0.3</v>
      </c>
      <c r="O37" s="46">
        <f t="shared" si="5"/>
        <v>0</v>
      </c>
      <c r="P37" s="76">
        <f t="shared" si="12"/>
        <v>2.8</v>
      </c>
      <c r="Q37" s="99">
        <f t="shared" si="8"/>
        <v>1.59927557433555</v>
      </c>
      <c r="R37" s="53"/>
      <c r="S37" s="16"/>
      <c r="T37" s="1" t="s">
        <v>94</v>
      </c>
      <c r="U37" s="1">
        <v>1365.58</v>
      </c>
      <c r="V37" s="1" t="s">
        <v>14</v>
      </c>
      <c r="W37" s="1">
        <v>0.55447081346707205</v>
      </c>
      <c r="X37" s="1">
        <v>0.134930547109476</v>
      </c>
      <c r="Y37" s="1">
        <v>0.14944723770829399</v>
      </c>
      <c r="Z37" s="1">
        <v>0.102014578873134</v>
      </c>
      <c r="AA37" s="1">
        <v>1.1984147533351599</v>
      </c>
      <c r="AB37" s="1">
        <v>9.1934456097973599E-2</v>
      </c>
      <c r="AC37" s="1">
        <v>2.23121238659111</v>
      </c>
      <c r="AD37" s="1">
        <v>0.37826761438135997</v>
      </c>
      <c r="AE37" s="1">
        <v>0.109325042219651</v>
      </c>
      <c r="AF37" s="1">
        <v>0.222756019862211</v>
      </c>
      <c r="AG37" s="1">
        <v>6.8292398484376807E-2</v>
      </c>
      <c r="AH37" s="1">
        <v>9.1934456097973599E-2</v>
      </c>
      <c r="AI37" s="1">
        <v>0.87057553104557195</v>
      </c>
      <c r="AJ37" s="1">
        <v>-1.3606368555455399</v>
      </c>
      <c r="AL37" s="16"/>
      <c r="AM37" s="16"/>
      <c r="AN37" s="16"/>
      <c r="AO37" s="16"/>
      <c r="AP37" s="16"/>
      <c r="AQ37" s="16"/>
      <c r="AR37" s="16"/>
      <c r="AS37" s="16"/>
      <c r="AT37" s="16"/>
      <c r="AU37" s="16"/>
      <c r="AV37" s="16"/>
      <c r="AW37" s="16"/>
      <c r="AX37" s="16"/>
      <c r="AY37" s="16"/>
      <c r="AZ37" s="16"/>
      <c r="BA37" s="16"/>
      <c r="BB37" s="16"/>
      <c r="BC37" s="16"/>
      <c r="BD37" s="16"/>
      <c r="BE37" s="16"/>
      <c r="BF37" s="16"/>
      <c r="BG37" s="16"/>
      <c r="BH37" s="16"/>
      <c r="BI37" s="16"/>
      <c r="BJ37" s="16"/>
      <c r="BK37" s="16"/>
      <c r="BL37" s="16"/>
      <c r="BM37" s="16"/>
      <c r="BN37" s="16"/>
      <c r="BO37" s="16"/>
      <c r="BP37" s="16"/>
      <c r="BQ37" s="16"/>
      <c r="BR37" s="16"/>
      <c r="BS37" s="16"/>
      <c r="BT37" s="16"/>
      <c r="BU37" s="16"/>
      <c r="BV37" s="16"/>
      <c r="BW37" s="16"/>
      <c r="BX37" s="16"/>
      <c r="BY37" s="16"/>
      <c r="BZ37" s="16"/>
      <c r="CA37" s="16"/>
      <c r="CB37" s="16"/>
      <c r="CC37" s="16"/>
      <c r="CD37" s="16"/>
      <c r="CE37" s="16"/>
      <c r="CF37" s="16"/>
      <c r="CG37" s="16"/>
      <c r="CH37" s="16"/>
      <c r="CI37" s="16"/>
      <c r="CJ37" s="16"/>
      <c r="CK37" s="16"/>
      <c r="CL37" s="16"/>
      <c r="CM37" s="16"/>
      <c r="CN37" s="16"/>
      <c r="CO37" s="16"/>
      <c r="CP37" s="16"/>
      <c r="CQ37" s="16"/>
      <c r="CR37" s="16"/>
      <c r="CS37" s="16"/>
      <c r="CT37" s="16"/>
      <c r="CU37" s="16"/>
      <c r="CV37" s="16"/>
      <c r="CW37" s="16"/>
      <c r="CX37" s="16"/>
      <c r="CY37" s="16"/>
      <c r="CZ37" s="16"/>
      <c r="DA37" s="16"/>
      <c r="DB37" s="16"/>
      <c r="DC37" s="16"/>
      <c r="DD37" s="16"/>
      <c r="DE37" s="16"/>
      <c r="DF37" s="16"/>
      <c r="DG37" s="16"/>
      <c r="DH37" s="16"/>
      <c r="DI37" s="16"/>
      <c r="DJ37" s="16"/>
      <c r="DK37" s="16"/>
      <c r="DL37" s="16"/>
      <c r="DM37" s="16"/>
      <c r="DN37" s="16"/>
      <c r="DO37" s="16"/>
      <c r="DP37" s="16"/>
      <c r="DQ37" s="16"/>
      <c r="DR37" s="16"/>
      <c r="DS37" s="16"/>
      <c r="DT37" s="16"/>
      <c r="DU37" s="16"/>
      <c r="DV37" s="16"/>
      <c r="DW37" s="16"/>
      <c r="DX37" s="16"/>
      <c r="DY37" s="16"/>
      <c r="DZ37" s="16"/>
      <c r="EA37" s="16"/>
      <c r="EB37" s="16"/>
      <c r="EC37" s="16"/>
      <c r="ED37" s="16"/>
      <c r="EE37" s="16"/>
      <c r="EF37" s="16"/>
      <c r="EG37" s="16"/>
      <c r="EH37" s="16"/>
      <c r="EI37" s="16"/>
      <c r="EJ37" s="16"/>
      <c r="EK37" s="16"/>
      <c r="EL37" s="16"/>
      <c r="EM37" s="16"/>
      <c r="EN37" s="16"/>
      <c r="EO37" s="16"/>
      <c r="EP37" s="16"/>
      <c r="EQ37" s="16"/>
      <c r="ER37" s="16"/>
      <c r="ES37" s="16"/>
      <c r="ET37" s="16"/>
      <c r="EU37" s="16"/>
      <c r="EV37" s="16"/>
      <c r="EW37" s="16"/>
      <c r="EX37" s="16"/>
      <c r="EY37" s="16"/>
      <c r="EZ37" s="16"/>
      <c r="FA37" s="16"/>
      <c r="FB37" s="16"/>
      <c r="FC37" s="16"/>
      <c r="FD37" s="16"/>
      <c r="FE37" s="16"/>
      <c r="FF37" s="16"/>
      <c r="FG37" s="16"/>
      <c r="FH37" s="16"/>
      <c r="FI37" s="16"/>
      <c r="FJ37" s="16"/>
      <c r="FK37" s="16"/>
      <c r="FL37" s="16"/>
      <c r="FM37" s="16"/>
      <c r="FN37" s="16"/>
      <c r="FO37" s="16"/>
      <c r="FP37" s="16"/>
      <c r="FQ37" s="16"/>
      <c r="FR37" s="16"/>
      <c r="FS37" s="16"/>
      <c r="FT37" s="16"/>
      <c r="FU37" s="16"/>
      <c r="FV37" s="16"/>
      <c r="FW37" s="16"/>
      <c r="FX37" s="16"/>
      <c r="FY37" s="16"/>
    </row>
    <row r="38" spans="1:181" s="15" customFormat="1">
      <c r="A38" s="20" t="s">
        <v>140</v>
      </c>
      <c r="B38" s="50">
        <f t="shared" si="11"/>
        <v>6.3</v>
      </c>
      <c r="C38" s="50" t="str">
        <f t="shared" si="9"/>
        <v>UM</v>
      </c>
      <c r="D38" s="50">
        <f t="shared" si="11"/>
        <v>0.6</v>
      </c>
      <c r="E38" s="50">
        <f t="shared" si="11"/>
        <v>0.5</v>
      </c>
      <c r="F38" s="50">
        <f t="shared" si="11"/>
        <v>0.1</v>
      </c>
      <c r="G38" s="50">
        <f t="shared" si="11"/>
        <v>0.1</v>
      </c>
      <c r="H38" s="50">
        <f t="shared" si="11"/>
        <v>2.9</v>
      </c>
      <c r="I38" s="50">
        <f t="shared" si="11"/>
        <v>0</v>
      </c>
      <c r="J38" s="78">
        <f t="shared" si="5"/>
        <v>4.4000000000000004</v>
      </c>
      <c r="K38" s="50">
        <f t="shared" si="5"/>
        <v>0.1</v>
      </c>
      <c r="L38" s="50">
        <f t="shared" si="5"/>
        <v>0.2</v>
      </c>
      <c r="M38" s="50">
        <f t="shared" si="5"/>
        <v>0</v>
      </c>
      <c r="N38" s="50">
        <f t="shared" si="5"/>
        <v>0.2</v>
      </c>
      <c r="O38" s="50">
        <f t="shared" si="5"/>
        <v>0</v>
      </c>
      <c r="P38" s="76">
        <f t="shared" si="12"/>
        <v>0.6</v>
      </c>
      <c r="Q38" s="98">
        <f t="shared" si="8"/>
        <v>-3.7238602157830898</v>
      </c>
      <c r="R38" s="53"/>
      <c r="S38" s="16"/>
      <c r="T38" s="1" t="s">
        <v>73</v>
      </c>
      <c r="U38" s="1">
        <v>45.654000000000003</v>
      </c>
      <c r="V38" s="1" t="s">
        <v>14</v>
      </c>
      <c r="W38" s="1">
        <v>0.40460465659280198</v>
      </c>
      <c r="X38" s="1">
        <v>0.78110147440669597</v>
      </c>
      <c r="Y38" s="1">
        <v>0.13795694556055599</v>
      </c>
      <c r="Z38" s="1">
        <v>1.87025546843794E-2</v>
      </c>
      <c r="AA38" s="1">
        <v>0.39639663140498499</v>
      </c>
      <c r="AB38" s="1">
        <v>0.11281726444653301</v>
      </c>
      <c r="AC38" s="1">
        <v>1.8515795270959501</v>
      </c>
      <c r="AD38" s="1">
        <v>0.28782931891952901</v>
      </c>
      <c r="AE38" s="1">
        <v>1.19925119214641</v>
      </c>
      <c r="AF38" s="1">
        <v>2.1981698972244099</v>
      </c>
      <c r="AG38" s="1">
        <v>4.0770549787595201E-2</v>
      </c>
      <c r="AH38" s="1">
        <v>0.11281726444653301</v>
      </c>
      <c r="AI38" s="1">
        <v>3.8388382225244801</v>
      </c>
      <c r="AJ38" s="1">
        <v>1.9872586954285301</v>
      </c>
      <c r="AL38" s="16"/>
      <c r="AM38" s="16"/>
      <c r="AN38" s="16"/>
      <c r="AO38" s="16"/>
      <c r="AP38" s="16"/>
      <c r="AQ38" s="16"/>
      <c r="AR38" s="16"/>
      <c r="AS38" s="16"/>
      <c r="AT38" s="16"/>
      <c r="AU38" s="16"/>
      <c r="AV38" s="16"/>
      <c r="AW38" s="16"/>
      <c r="AX38" s="16"/>
      <c r="AY38" s="16"/>
      <c r="AZ38" s="16"/>
      <c r="BA38" s="16"/>
      <c r="BB38" s="16"/>
      <c r="BC38" s="16"/>
      <c r="BD38" s="16"/>
      <c r="BE38" s="16"/>
      <c r="BF38" s="16"/>
      <c r="BG38" s="16"/>
      <c r="BH38" s="16"/>
      <c r="BI38" s="16"/>
      <c r="BJ38" s="16"/>
      <c r="BK38" s="16"/>
      <c r="BL38" s="16"/>
      <c r="BM38" s="16"/>
      <c r="BN38" s="16"/>
      <c r="BO38" s="16"/>
      <c r="BP38" s="16"/>
      <c r="BQ38" s="16"/>
      <c r="BR38" s="16"/>
      <c r="BS38" s="16"/>
      <c r="BT38" s="16"/>
      <c r="BU38" s="16"/>
      <c r="BV38" s="16"/>
      <c r="BW38" s="16"/>
      <c r="BX38" s="16"/>
      <c r="BY38" s="16"/>
      <c r="BZ38" s="16"/>
      <c r="CA38" s="16"/>
      <c r="CB38" s="16"/>
      <c r="CC38" s="16"/>
      <c r="CD38" s="16"/>
      <c r="CE38" s="16"/>
      <c r="CF38" s="16"/>
      <c r="CG38" s="16"/>
      <c r="CH38" s="16"/>
      <c r="CI38" s="16"/>
      <c r="CJ38" s="16"/>
      <c r="CK38" s="16"/>
      <c r="CL38" s="16"/>
      <c r="CM38" s="16"/>
      <c r="CN38" s="16"/>
      <c r="CO38" s="16"/>
      <c r="CP38" s="16"/>
      <c r="CQ38" s="16"/>
      <c r="CR38" s="16"/>
      <c r="CS38" s="16"/>
      <c r="CT38" s="16"/>
      <c r="CU38" s="16"/>
      <c r="CV38" s="16"/>
      <c r="CW38" s="16"/>
      <c r="CX38" s="16"/>
      <c r="CY38" s="16"/>
      <c r="CZ38" s="16"/>
      <c r="DA38" s="16"/>
      <c r="DB38" s="16"/>
      <c r="DC38" s="16"/>
      <c r="DD38" s="16"/>
      <c r="DE38" s="16"/>
      <c r="DF38" s="16"/>
      <c r="DG38" s="16"/>
      <c r="DH38" s="16"/>
      <c r="DI38" s="16"/>
      <c r="DJ38" s="16"/>
      <c r="DK38" s="16"/>
      <c r="DL38" s="16"/>
      <c r="DM38" s="16"/>
      <c r="DN38" s="16"/>
      <c r="DO38" s="16"/>
      <c r="DP38" s="16"/>
      <c r="DQ38" s="16"/>
      <c r="DR38" s="16"/>
      <c r="DS38" s="16"/>
      <c r="DT38" s="16"/>
      <c r="DU38" s="16"/>
      <c r="DV38" s="16"/>
      <c r="DW38" s="16"/>
      <c r="DX38" s="16"/>
      <c r="DY38" s="16"/>
      <c r="DZ38" s="16"/>
      <c r="EA38" s="16"/>
      <c r="EB38" s="16"/>
      <c r="EC38" s="16"/>
      <c r="ED38" s="16"/>
      <c r="EE38" s="16"/>
      <c r="EF38" s="16"/>
      <c r="EG38" s="16"/>
      <c r="EH38" s="16"/>
      <c r="EI38" s="16"/>
      <c r="EJ38" s="16"/>
      <c r="EK38" s="16"/>
      <c r="EL38" s="16"/>
      <c r="EM38" s="16"/>
      <c r="EN38" s="16"/>
      <c r="EO38" s="16"/>
      <c r="EP38" s="16"/>
      <c r="EQ38" s="16"/>
      <c r="ER38" s="16"/>
      <c r="ES38" s="16"/>
      <c r="ET38" s="16"/>
      <c r="EU38" s="16"/>
      <c r="EV38" s="16"/>
      <c r="EW38" s="16"/>
      <c r="EX38" s="16"/>
      <c r="EY38" s="16"/>
      <c r="EZ38" s="16"/>
      <c r="FA38" s="16"/>
      <c r="FB38" s="16"/>
      <c r="FC38" s="16"/>
      <c r="FD38" s="16"/>
      <c r="FE38" s="16"/>
      <c r="FF38" s="16"/>
      <c r="FG38" s="16"/>
      <c r="FH38" s="16"/>
      <c r="FI38" s="16"/>
      <c r="FJ38" s="16"/>
      <c r="FK38" s="16"/>
      <c r="FL38" s="16"/>
      <c r="FM38" s="16"/>
      <c r="FN38" s="16"/>
      <c r="FO38" s="16"/>
      <c r="FP38" s="16"/>
      <c r="FQ38" s="16"/>
      <c r="FR38" s="16"/>
      <c r="FS38" s="16"/>
      <c r="FT38" s="16"/>
      <c r="FU38" s="16"/>
      <c r="FV38" s="16"/>
      <c r="FW38" s="16"/>
      <c r="FX38" s="16"/>
      <c r="FY38" s="16"/>
    </row>
    <row r="39" spans="1:181" s="15" customFormat="1">
      <c r="A39" s="19" t="s">
        <v>139</v>
      </c>
      <c r="B39" s="46">
        <f t="shared" si="11"/>
        <v>20.100000000000001</v>
      </c>
      <c r="C39" s="46" t="str">
        <f t="shared" si="9"/>
        <v>LI</v>
      </c>
      <c r="D39" s="46">
        <f t="shared" si="11"/>
        <v>0.3</v>
      </c>
      <c r="E39" s="46">
        <f t="shared" si="11"/>
        <v>0.4</v>
      </c>
      <c r="F39" s="46">
        <f t="shared" si="11"/>
        <v>0.3</v>
      </c>
      <c r="G39" s="46">
        <f t="shared" si="11"/>
        <v>0.1</v>
      </c>
      <c r="H39" s="46">
        <f t="shared" si="11"/>
        <v>0</v>
      </c>
      <c r="I39" s="46">
        <f t="shared" si="11"/>
        <v>0.1</v>
      </c>
      <c r="J39" s="78">
        <f t="shared" si="5"/>
        <v>1.1000000000000001</v>
      </c>
      <c r="K39" s="46">
        <f t="shared" si="5"/>
        <v>0.3</v>
      </c>
      <c r="L39" s="46">
        <f t="shared" si="5"/>
        <v>1.5</v>
      </c>
      <c r="M39" s="46">
        <f t="shared" si="5"/>
        <v>0.9</v>
      </c>
      <c r="N39" s="46">
        <f t="shared" si="5"/>
        <v>0.2</v>
      </c>
      <c r="O39" s="46">
        <f t="shared" si="5"/>
        <v>0.1</v>
      </c>
      <c r="P39" s="76">
        <f t="shared" si="12"/>
        <v>2.8</v>
      </c>
      <c r="Q39" s="99">
        <f t="shared" si="8"/>
        <v>1.6938171036680301</v>
      </c>
      <c r="R39" s="53"/>
      <c r="S39" s="16"/>
      <c r="T39" s="1" t="s">
        <v>152</v>
      </c>
      <c r="U39" s="1">
        <v>3.9409999999999998</v>
      </c>
      <c r="V39" s="1" t="s">
        <v>14</v>
      </c>
      <c r="W39" s="1">
        <v>0.174037144111793</v>
      </c>
      <c r="X39" s="1">
        <v>3.3350680564383402E-2</v>
      </c>
      <c r="Y39" s="1">
        <v>0.445363903760436</v>
      </c>
      <c r="Z39" s="1">
        <v>6.4944798878092402E-2</v>
      </c>
      <c r="AA39" s="1">
        <v>0.158120082561376</v>
      </c>
      <c r="AB39" s="1">
        <v>3.2699293114551997E-2</v>
      </c>
      <c r="AC39" s="1">
        <v>0.90851590299063301</v>
      </c>
      <c r="AD39" s="1">
        <v>0.13877684080446501</v>
      </c>
      <c r="AE39" s="1">
        <v>3.4172592967178299</v>
      </c>
      <c r="AF39" s="1">
        <v>7.8518772662859497</v>
      </c>
      <c r="AG39" s="1">
        <v>0.43142801240603801</v>
      </c>
      <c r="AH39" s="1">
        <v>3.2699293114551997E-2</v>
      </c>
      <c r="AI39" s="1">
        <v>11.8720407093288</v>
      </c>
      <c r="AJ39" s="1">
        <v>10.963524806338199</v>
      </c>
      <c r="AL39" s="16"/>
      <c r="AM39" s="16"/>
      <c r="AN39" s="16"/>
      <c r="AO39" s="16"/>
      <c r="AP39" s="16"/>
      <c r="AQ39" s="16"/>
      <c r="AR39" s="16"/>
      <c r="AS39" s="16"/>
      <c r="AT39" s="16"/>
      <c r="AU39" s="16"/>
      <c r="AV39" s="16"/>
      <c r="AW39" s="16"/>
      <c r="AX39" s="16"/>
      <c r="AY39" s="16"/>
      <c r="AZ39" s="16"/>
      <c r="BA39" s="16"/>
      <c r="BB39" s="16"/>
      <c r="BC39" s="16"/>
      <c r="BD39" s="16"/>
      <c r="BE39" s="16"/>
      <c r="BF39" s="16"/>
      <c r="BG39" s="16"/>
      <c r="BH39" s="16"/>
      <c r="BI39" s="16"/>
      <c r="BJ39" s="16"/>
      <c r="BK39" s="16"/>
      <c r="BL39" s="16"/>
      <c r="BM39" s="16"/>
      <c r="BN39" s="16"/>
      <c r="BO39" s="16"/>
      <c r="BP39" s="16"/>
      <c r="BQ39" s="16"/>
      <c r="BR39" s="16"/>
      <c r="BS39" s="16"/>
      <c r="BT39" s="16"/>
      <c r="BU39" s="16"/>
      <c r="BV39" s="16"/>
      <c r="BW39" s="16"/>
      <c r="BX39" s="16"/>
      <c r="BY39" s="16"/>
      <c r="BZ39" s="16"/>
      <c r="CA39" s="16"/>
      <c r="CB39" s="16"/>
      <c r="CC39" s="16"/>
      <c r="CD39" s="16"/>
      <c r="CE39" s="16"/>
      <c r="CF39" s="16"/>
      <c r="CG39" s="16"/>
      <c r="CH39" s="16"/>
      <c r="CI39" s="16"/>
      <c r="CJ39" s="16"/>
      <c r="CK39" s="16"/>
      <c r="CL39" s="16"/>
      <c r="CM39" s="16"/>
      <c r="CN39" s="16"/>
      <c r="CO39" s="16"/>
      <c r="CP39" s="16"/>
      <c r="CQ39" s="16"/>
      <c r="CR39" s="16"/>
      <c r="CS39" s="16"/>
      <c r="CT39" s="16"/>
      <c r="CU39" s="16"/>
      <c r="CV39" s="16"/>
      <c r="CW39" s="16"/>
      <c r="CX39" s="16"/>
      <c r="CY39" s="16"/>
      <c r="CZ39" s="16"/>
      <c r="DA39" s="16"/>
      <c r="DB39" s="16"/>
      <c r="DC39" s="16"/>
      <c r="DD39" s="16"/>
      <c r="DE39" s="16"/>
      <c r="DF39" s="16"/>
      <c r="DG39" s="16"/>
      <c r="DH39" s="16"/>
      <c r="DI39" s="16"/>
      <c r="DJ39" s="16"/>
      <c r="DK39" s="16"/>
      <c r="DL39" s="16"/>
      <c r="DM39" s="16"/>
      <c r="DN39" s="16"/>
      <c r="DO39" s="16"/>
      <c r="DP39" s="16"/>
      <c r="DQ39" s="16"/>
      <c r="DR39" s="16"/>
      <c r="DS39" s="16"/>
      <c r="DT39" s="16"/>
      <c r="DU39" s="16"/>
      <c r="DV39" s="16"/>
      <c r="DW39" s="16"/>
      <c r="DX39" s="16"/>
      <c r="DY39" s="16"/>
      <c r="DZ39" s="16"/>
      <c r="EA39" s="16"/>
      <c r="EB39" s="16"/>
      <c r="EC39" s="16"/>
      <c r="ED39" s="16"/>
      <c r="EE39" s="16"/>
      <c r="EF39" s="16"/>
      <c r="EG39" s="16"/>
      <c r="EH39" s="16"/>
      <c r="EI39" s="16"/>
      <c r="EJ39" s="16"/>
      <c r="EK39" s="16"/>
      <c r="EL39" s="16"/>
      <c r="EM39" s="16"/>
      <c r="EN39" s="16"/>
      <c r="EO39" s="16"/>
      <c r="EP39" s="16"/>
      <c r="EQ39" s="16"/>
      <c r="ER39" s="16"/>
      <c r="ES39" s="16"/>
      <c r="ET39" s="16"/>
      <c r="EU39" s="16"/>
      <c r="EV39" s="16"/>
      <c r="EW39" s="16"/>
      <c r="EX39" s="16"/>
      <c r="EY39" s="16"/>
      <c r="EZ39" s="16"/>
      <c r="FA39" s="16"/>
      <c r="FB39" s="16"/>
      <c r="FC39" s="16"/>
      <c r="FD39" s="16"/>
      <c r="FE39" s="16"/>
      <c r="FF39" s="16"/>
      <c r="FG39" s="16"/>
      <c r="FH39" s="16"/>
      <c r="FI39" s="16"/>
      <c r="FJ39" s="16"/>
      <c r="FK39" s="16"/>
      <c r="FL39" s="16"/>
      <c r="FM39" s="16"/>
      <c r="FN39" s="16"/>
      <c r="FO39" s="16"/>
      <c r="FP39" s="16"/>
      <c r="FQ39" s="16"/>
      <c r="FR39" s="16"/>
      <c r="FS39" s="16"/>
      <c r="FT39" s="16"/>
      <c r="FU39" s="16"/>
      <c r="FV39" s="16"/>
      <c r="FW39" s="16"/>
      <c r="FX39" s="16"/>
      <c r="FY39" s="16"/>
    </row>
    <row r="40" spans="1:181" s="15" customFormat="1">
      <c r="A40" s="18" t="s">
        <v>138</v>
      </c>
      <c r="B40" s="49">
        <f t="shared" si="11"/>
        <v>14.4</v>
      </c>
      <c r="C40" s="49" t="str">
        <f t="shared" si="9"/>
        <v>LI</v>
      </c>
      <c r="D40" s="49">
        <f t="shared" si="11"/>
        <v>0.5</v>
      </c>
      <c r="E40" s="49">
        <f t="shared" si="11"/>
        <v>0</v>
      </c>
      <c r="F40" s="49">
        <f t="shared" si="11"/>
        <v>0.2</v>
      </c>
      <c r="G40" s="49">
        <f t="shared" si="11"/>
        <v>0</v>
      </c>
      <c r="H40" s="49">
        <f t="shared" si="11"/>
        <v>0.1</v>
      </c>
      <c r="I40" s="49">
        <f t="shared" si="11"/>
        <v>0.1</v>
      </c>
      <c r="J40" s="78">
        <f t="shared" si="5"/>
        <v>0.8</v>
      </c>
      <c r="K40" s="49">
        <f t="shared" si="5"/>
        <v>0.5</v>
      </c>
      <c r="L40" s="49">
        <f t="shared" si="5"/>
        <v>0.1</v>
      </c>
      <c r="M40" s="49">
        <f t="shared" si="5"/>
        <v>0</v>
      </c>
      <c r="N40" s="49">
        <f t="shared" si="5"/>
        <v>0.1</v>
      </c>
      <c r="O40" s="49">
        <f t="shared" si="5"/>
        <v>0.1</v>
      </c>
      <c r="P40" s="76">
        <f t="shared" si="12"/>
        <v>0.7</v>
      </c>
      <c r="Q40" s="95">
        <f t="shared" si="8"/>
        <v>-0.109871667510379</v>
      </c>
      <c r="R40" s="53"/>
      <c r="S40" s="16"/>
      <c r="T40" s="1" t="s">
        <v>151</v>
      </c>
      <c r="U40" s="1">
        <v>64.203999999999994</v>
      </c>
      <c r="V40" s="1" t="s">
        <v>60</v>
      </c>
      <c r="W40" s="1">
        <v>0.143904490097153</v>
      </c>
      <c r="X40" s="1">
        <v>1.9749936361531498E-2</v>
      </c>
      <c r="Y40" s="1">
        <v>0.49071539120284702</v>
      </c>
      <c r="Z40" s="1">
        <v>1.68405391318961E-2</v>
      </c>
      <c r="AA40" s="1">
        <v>3.3794825982644702E-2</v>
      </c>
      <c r="AB40" s="1">
        <v>4.6855035178034403E-2</v>
      </c>
      <c r="AC40" s="1">
        <v>0.75186021795410696</v>
      </c>
      <c r="AD40" s="1">
        <v>0.12427948805566801</v>
      </c>
      <c r="AE40" s="1">
        <v>0.27355453003159802</v>
      </c>
      <c r="AF40" s="1">
        <v>2.52298339138907</v>
      </c>
      <c r="AG40" s="1">
        <v>4.8356930648006599E-2</v>
      </c>
      <c r="AH40" s="1">
        <v>4.6855035178034403E-2</v>
      </c>
      <c r="AI40" s="1">
        <v>3.0160293753023799</v>
      </c>
      <c r="AJ40" s="1">
        <v>2.2641691573482698</v>
      </c>
      <c r="AL40" s="16"/>
      <c r="AM40" s="16"/>
      <c r="AN40" s="16"/>
      <c r="AO40" s="16"/>
      <c r="AP40" s="16"/>
      <c r="AQ40" s="16"/>
      <c r="AR40" s="16"/>
      <c r="AS40" s="16"/>
      <c r="AT40" s="16"/>
      <c r="AU40" s="16"/>
      <c r="AV40" s="16"/>
      <c r="AW40" s="16"/>
      <c r="AX40" s="16"/>
      <c r="AY40" s="16"/>
      <c r="AZ40" s="16"/>
      <c r="BA40" s="16"/>
      <c r="BB40" s="16"/>
      <c r="BC40" s="16"/>
      <c r="BD40" s="16"/>
      <c r="BE40" s="16"/>
      <c r="BF40" s="16"/>
      <c r="BG40" s="16"/>
      <c r="BH40" s="16"/>
      <c r="BI40" s="16"/>
      <c r="BJ40" s="16"/>
      <c r="BK40" s="16"/>
      <c r="BL40" s="16"/>
      <c r="BM40" s="16"/>
      <c r="BN40" s="16"/>
      <c r="BO40" s="16"/>
      <c r="BP40" s="16"/>
      <c r="BQ40" s="16"/>
      <c r="BR40" s="16"/>
      <c r="BS40" s="16"/>
      <c r="BT40" s="16"/>
      <c r="BU40" s="16"/>
      <c r="BV40" s="16"/>
      <c r="BW40" s="16"/>
      <c r="BX40" s="16"/>
      <c r="BY40" s="16"/>
      <c r="BZ40" s="16"/>
      <c r="CA40" s="16"/>
      <c r="CB40" s="16"/>
      <c r="CC40" s="16"/>
      <c r="CD40" s="16"/>
      <c r="CE40" s="16"/>
      <c r="CF40" s="16"/>
      <c r="CG40" s="16"/>
      <c r="CH40" s="16"/>
      <c r="CI40" s="16"/>
      <c r="CJ40" s="16"/>
      <c r="CK40" s="16"/>
      <c r="CL40" s="16"/>
      <c r="CM40" s="16"/>
      <c r="CN40" s="16"/>
      <c r="CO40" s="16"/>
      <c r="CP40" s="16"/>
      <c r="CQ40" s="16"/>
      <c r="CR40" s="16"/>
      <c r="CS40" s="16"/>
      <c r="CT40" s="16"/>
      <c r="CU40" s="16"/>
      <c r="CV40" s="16"/>
      <c r="CW40" s="16"/>
      <c r="CX40" s="16"/>
      <c r="CY40" s="16"/>
      <c r="CZ40" s="16"/>
      <c r="DA40" s="16"/>
      <c r="DB40" s="16"/>
      <c r="DC40" s="16"/>
      <c r="DD40" s="16"/>
      <c r="DE40" s="16"/>
      <c r="DF40" s="16"/>
      <c r="DG40" s="16"/>
      <c r="DH40" s="16"/>
      <c r="DI40" s="16"/>
      <c r="DJ40" s="16"/>
      <c r="DK40" s="16"/>
      <c r="DL40" s="16"/>
      <c r="DM40" s="16"/>
      <c r="DN40" s="16"/>
      <c r="DO40" s="16"/>
      <c r="DP40" s="16"/>
      <c r="DQ40" s="16"/>
      <c r="DR40" s="16"/>
      <c r="DS40" s="16"/>
      <c r="DT40" s="16"/>
      <c r="DU40" s="16"/>
      <c r="DV40" s="16"/>
      <c r="DW40" s="16"/>
      <c r="DX40" s="16"/>
      <c r="DY40" s="16"/>
      <c r="DZ40" s="16"/>
      <c r="EA40" s="16"/>
      <c r="EB40" s="16"/>
      <c r="EC40" s="16"/>
      <c r="ED40" s="16"/>
      <c r="EE40" s="16"/>
      <c r="EF40" s="16"/>
      <c r="EG40" s="16"/>
      <c r="EH40" s="16"/>
      <c r="EI40" s="16"/>
      <c r="EJ40" s="16"/>
      <c r="EK40" s="16"/>
      <c r="EL40" s="16"/>
      <c r="EM40" s="16"/>
      <c r="EN40" s="16"/>
      <c r="EO40" s="16"/>
      <c r="EP40" s="16"/>
      <c r="EQ40" s="16"/>
      <c r="ER40" s="16"/>
      <c r="ES40" s="16"/>
      <c r="ET40" s="16"/>
      <c r="EU40" s="16"/>
      <c r="EV40" s="16"/>
      <c r="EW40" s="16"/>
      <c r="EX40" s="16"/>
      <c r="EY40" s="16"/>
      <c r="EZ40" s="16"/>
      <c r="FA40" s="16"/>
      <c r="FB40" s="16"/>
      <c r="FC40" s="16"/>
      <c r="FD40" s="16"/>
      <c r="FE40" s="16"/>
      <c r="FF40" s="16"/>
      <c r="FG40" s="16"/>
      <c r="FH40" s="16"/>
      <c r="FI40" s="16"/>
      <c r="FJ40" s="16"/>
      <c r="FK40" s="16"/>
      <c r="FL40" s="16"/>
      <c r="FM40" s="16"/>
      <c r="FN40" s="16"/>
      <c r="FO40" s="16"/>
      <c r="FP40" s="16"/>
      <c r="FQ40" s="16"/>
      <c r="FR40" s="16"/>
      <c r="FS40" s="16"/>
      <c r="FT40" s="16"/>
      <c r="FU40" s="16"/>
      <c r="FV40" s="16"/>
      <c r="FW40" s="16"/>
      <c r="FX40" s="16"/>
      <c r="FY40" s="16"/>
    </row>
    <row r="41" spans="1:181" s="15" customFormat="1">
      <c r="A41" s="19" t="s">
        <v>137</v>
      </c>
      <c r="B41" s="46">
        <f t="shared" si="11"/>
        <v>14.9</v>
      </c>
      <c r="C41" s="46" t="str">
        <f t="shared" si="9"/>
        <v>LI</v>
      </c>
      <c r="D41" s="46">
        <f t="shared" si="11"/>
        <v>0.9</v>
      </c>
      <c r="E41" s="46">
        <f t="shared" si="11"/>
        <v>0.7</v>
      </c>
      <c r="F41" s="46">
        <f t="shared" si="11"/>
        <v>0.2</v>
      </c>
      <c r="G41" s="46">
        <f t="shared" si="11"/>
        <v>0</v>
      </c>
      <c r="H41" s="46">
        <f t="shared" si="11"/>
        <v>0.1</v>
      </c>
      <c r="I41" s="46">
        <f t="shared" si="11"/>
        <v>0.1</v>
      </c>
      <c r="J41" s="78">
        <f t="shared" si="5"/>
        <v>2</v>
      </c>
      <c r="K41" s="46">
        <f t="shared" si="5"/>
        <v>1.1000000000000001</v>
      </c>
      <c r="L41" s="46">
        <f t="shared" si="5"/>
        <v>0.7</v>
      </c>
      <c r="M41" s="46">
        <f t="shared" si="5"/>
        <v>0.6</v>
      </c>
      <c r="N41" s="46">
        <f t="shared" si="5"/>
        <v>0</v>
      </c>
      <c r="O41" s="46">
        <f t="shared" si="5"/>
        <v>0.1</v>
      </c>
      <c r="P41" s="76">
        <f t="shared" si="12"/>
        <v>2.5</v>
      </c>
      <c r="Q41" s="99">
        <f t="shared" si="8"/>
        <v>0.58406149796358997</v>
      </c>
      <c r="R41" s="53"/>
      <c r="S41" s="16"/>
      <c r="T41" s="1" t="s">
        <v>66</v>
      </c>
      <c r="U41" s="1">
        <v>4.5910000000000002</v>
      </c>
      <c r="V41" s="1" t="s">
        <v>18</v>
      </c>
      <c r="W41" s="1">
        <v>0.41606381235317902</v>
      </c>
      <c r="X41" s="1">
        <v>0.31433830162455101</v>
      </c>
      <c r="Y41" s="1">
        <v>0.54784826299547396</v>
      </c>
      <c r="Z41" s="1">
        <v>0.13866083024338899</v>
      </c>
      <c r="AA41" s="1">
        <v>0.74233888110374202</v>
      </c>
      <c r="AB41" s="1">
        <v>0.116192340631927</v>
      </c>
      <c r="AC41" s="1">
        <v>2.2754424289522599</v>
      </c>
      <c r="AD41" s="1">
        <v>0.43501437900384499</v>
      </c>
      <c r="AE41" s="1">
        <v>0.32524809014817802</v>
      </c>
      <c r="AF41" s="1">
        <v>0.62090499347317796</v>
      </c>
      <c r="AG41" s="1">
        <v>9.8647649130474399E-2</v>
      </c>
      <c r="AH41" s="1">
        <v>0.116192340631927</v>
      </c>
      <c r="AI41" s="1">
        <v>1.5960074523876</v>
      </c>
      <c r="AJ41" s="1">
        <v>-0.67943497656466001</v>
      </c>
      <c r="AL41" s="16"/>
      <c r="AM41" s="16"/>
      <c r="AN41" s="16"/>
      <c r="AO41" s="16"/>
      <c r="AP41" s="16"/>
      <c r="AQ41" s="16"/>
      <c r="AR41" s="16"/>
      <c r="AS41" s="16"/>
      <c r="AT41" s="16"/>
      <c r="AU41" s="16"/>
      <c r="AV41" s="16"/>
      <c r="AW41" s="16"/>
      <c r="AX41" s="16"/>
      <c r="AY41" s="16"/>
      <c r="AZ41" s="16"/>
      <c r="BA41" s="16"/>
      <c r="BB41" s="16"/>
      <c r="BC41" s="16"/>
      <c r="BD41" s="16"/>
      <c r="BE41" s="16"/>
      <c r="BF41" s="16"/>
      <c r="BG41" s="16"/>
      <c r="BH41" s="16"/>
      <c r="BI41" s="16"/>
      <c r="BJ41" s="16"/>
      <c r="BK41" s="16"/>
      <c r="BL41" s="16"/>
      <c r="BM41" s="16"/>
      <c r="BN41" s="16"/>
      <c r="BO41" s="16"/>
      <c r="BP41" s="16"/>
      <c r="BQ41" s="16"/>
      <c r="BR41" s="16"/>
      <c r="BS41" s="16"/>
      <c r="BT41" s="16"/>
      <c r="BU41" s="16"/>
      <c r="BV41" s="16"/>
      <c r="BW41" s="16"/>
      <c r="BX41" s="16"/>
      <c r="BY41" s="16"/>
      <c r="BZ41" s="16"/>
      <c r="CA41" s="16"/>
      <c r="CB41" s="16"/>
      <c r="CC41" s="16"/>
      <c r="CD41" s="16"/>
      <c r="CE41" s="16"/>
      <c r="CF41" s="16"/>
      <c r="CG41" s="16"/>
      <c r="CH41" s="16"/>
      <c r="CI41" s="16"/>
      <c r="CJ41" s="16"/>
      <c r="CK41" s="16"/>
      <c r="CL41" s="16"/>
      <c r="CM41" s="16"/>
      <c r="CN41" s="16"/>
      <c r="CO41" s="16"/>
      <c r="CP41" s="16"/>
      <c r="CQ41" s="16"/>
      <c r="CR41" s="16"/>
      <c r="CS41" s="16"/>
      <c r="CT41" s="16"/>
      <c r="CU41" s="16"/>
      <c r="CV41" s="16"/>
      <c r="CW41" s="16"/>
      <c r="CX41" s="16"/>
      <c r="CY41" s="16"/>
      <c r="CZ41" s="16"/>
      <c r="DA41" s="16"/>
      <c r="DB41" s="16"/>
      <c r="DC41" s="16"/>
      <c r="DD41" s="16"/>
      <c r="DE41" s="16"/>
      <c r="DF41" s="16"/>
      <c r="DG41" s="16"/>
      <c r="DH41" s="16"/>
      <c r="DI41" s="16"/>
      <c r="DJ41" s="16"/>
      <c r="DK41" s="16"/>
      <c r="DL41" s="16"/>
      <c r="DM41" s="16"/>
      <c r="DN41" s="16"/>
      <c r="DO41" s="16"/>
      <c r="DP41" s="16"/>
      <c r="DQ41" s="16"/>
      <c r="DR41" s="16"/>
      <c r="DS41" s="16"/>
      <c r="DT41" s="16"/>
      <c r="DU41" s="16"/>
      <c r="DV41" s="16"/>
      <c r="DW41" s="16"/>
      <c r="DX41" s="16"/>
      <c r="DY41" s="16"/>
      <c r="DZ41" s="16"/>
      <c r="EA41" s="16"/>
      <c r="EB41" s="16"/>
      <c r="EC41" s="16"/>
      <c r="ED41" s="16"/>
      <c r="EE41" s="16"/>
      <c r="EF41" s="16"/>
      <c r="EG41" s="16"/>
      <c r="EH41" s="16"/>
      <c r="EI41" s="16"/>
      <c r="EJ41" s="16"/>
      <c r="EK41" s="16"/>
      <c r="EL41" s="16"/>
      <c r="EM41" s="16"/>
      <c r="EN41" s="16"/>
      <c r="EO41" s="16"/>
      <c r="EP41" s="16"/>
      <c r="EQ41" s="16"/>
      <c r="ER41" s="16"/>
      <c r="ES41" s="16"/>
      <c r="ET41" s="16"/>
      <c r="EU41" s="16"/>
      <c r="EV41" s="16"/>
      <c r="EW41" s="16"/>
      <c r="EX41" s="16"/>
      <c r="EY41" s="16"/>
      <c r="EZ41" s="16"/>
      <c r="FA41" s="16"/>
      <c r="FB41" s="16"/>
      <c r="FC41" s="16"/>
      <c r="FD41" s="16"/>
      <c r="FE41" s="16"/>
      <c r="FF41" s="16"/>
      <c r="FG41" s="16"/>
      <c r="FH41" s="16"/>
      <c r="FI41" s="16"/>
      <c r="FJ41" s="16"/>
      <c r="FK41" s="16"/>
      <c r="FL41" s="16"/>
      <c r="FM41" s="16"/>
      <c r="FN41" s="16"/>
      <c r="FO41" s="16"/>
      <c r="FP41" s="16"/>
      <c r="FQ41" s="16"/>
      <c r="FR41" s="16"/>
      <c r="FS41" s="16"/>
      <c r="FT41" s="16"/>
      <c r="FU41" s="16"/>
      <c r="FV41" s="16"/>
      <c r="FW41" s="16"/>
      <c r="FX41" s="16"/>
      <c r="FY41" s="16"/>
    </row>
    <row r="42" spans="1:181" s="15" customFormat="1">
      <c r="A42" s="20" t="s">
        <v>136</v>
      </c>
      <c r="B42" s="50">
        <f t="shared" si="11"/>
        <v>3.4</v>
      </c>
      <c r="C42" s="50" t="str">
        <f t="shared" si="9"/>
        <v>LI</v>
      </c>
      <c r="D42" s="50">
        <f t="shared" si="11"/>
        <v>0.4</v>
      </c>
      <c r="E42" s="50">
        <f t="shared" si="11"/>
        <v>1.4</v>
      </c>
      <c r="F42" s="50">
        <f t="shared" si="11"/>
        <v>0.2</v>
      </c>
      <c r="G42" s="50">
        <f t="shared" si="11"/>
        <v>0</v>
      </c>
      <c r="H42" s="50">
        <f t="shared" si="11"/>
        <v>0.2</v>
      </c>
      <c r="I42" s="50">
        <f t="shared" si="11"/>
        <v>0.1</v>
      </c>
      <c r="J42" s="78">
        <f t="shared" si="5"/>
        <v>2.4</v>
      </c>
      <c r="K42" s="50">
        <f t="shared" si="5"/>
        <v>0.1</v>
      </c>
      <c r="L42" s="50">
        <f t="shared" si="5"/>
        <v>3.3</v>
      </c>
      <c r="M42" s="50">
        <f t="shared" si="5"/>
        <v>0.1</v>
      </c>
      <c r="N42" s="50">
        <f t="shared" si="5"/>
        <v>1.6</v>
      </c>
      <c r="O42" s="50">
        <f t="shared" si="5"/>
        <v>0.1</v>
      </c>
      <c r="P42" s="76">
        <f t="shared" si="12"/>
        <v>5.0999999999999996</v>
      </c>
      <c r="Q42" s="98">
        <f t="shared" si="8"/>
        <v>2.7568853128990201</v>
      </c>
      <c r="R42" s="53"/>
      <c r="S42" s="16"/>
      <c r="T42" s="1" t="s">
        <v>188</v>
      </c>
      <c r="U42" s="1">
        <v>19.350000000000001</v>
      </c>
      <c r="V42" s="1" t="s">
        <v>60</v>
      </c>
      <c r="W42" s="1">
        <v>0.273295937053738</v>
      </c>
      <c r="X42" s="1">
        <v>9.1012678513774897E-2</v>
      </c>
      <c r="Y42" s="1">
        <v>0.223661079924803</v>
      </c>
      <c r="Z42" s="1">
        <v>0.19107896156274901</v>
      </c>
      <c r="AA42" s="1">
        <v>0</v>
      </c>
      <c r="AB42" s="1">
        <v>8.3563294394947696E-2</v>
      </c>
      <c r="AC42" s="1">
        <v>0.86261195145001202</v>
      </c>
      <c r="AD42" s="1">
        <v>0.939790895446181</v>
      </c>
      <c r="AE42" s="1">
        <v>0.31332233185427899</v>
      </c>
      <c r="AF42" s="1">
        <v>0.47483620300899099</v>
      </c>
      <c r="AG42" s="1">
        <v>8.4691975761823305E-3</v>
      </c>
      <c r="AH42" s="1">
        <v>8.3563294394947696E-2</v>
      </c>
      <c r="AI42" s="1">
        <v>1.81998192228058</v>
      </c>
      <c r="AJ42" s="1">
        <v>0.95736997083056796</v>
      </c>
      <c r="AL42" s="16"/>
      <c r="AM42" s="16"/>
      <c r="AN42" s="16"/>
      <c r="AO42" s="16"/>
      <c r="AP42" s="16"/>
      <c r="AQ42" s="16"/>
      <c r="AR42" s="16"/>
      <c r="AS42" s="16"/>
      <c r="AT42" s="16"/>
      <c r="AU42" s="16"/>
      <c r="AV42" s="16"/>
      <c r="AW42" s="16"/>
      <c r="AX42" s="16"/>
      <c r="AY42" s="16"/>
      <c r="AZ42" s="16"/>
      <c r="BA42" s="16"/>
      <c r="BB42" s="16"/>
      <c r="BC42" s="16"/>
      <c r="BD42" s="16"/>
      <c r="BE42" s="16"/>
      <c r="BF42" s="16"/>
      <c r="BG42" s="16"/>
      <c r="BH42" s="16"/>
      <c r="BI42" s="16"/>
      <c r="BJ42" s="16"/>
      <c r="BK42" s="16"/>
      <c r="BL42" s="16"/>
      <c r="BM42" s="16"/>
      <c r="BN42" s="16"/>
      <c r="BO42" s="16"/>
      <c r="BP42" s="16"/>
      <c r="BQ42" s="16"/>
      <c r="BR42" s="16"/>
      <c r="BS42" s="16"/>
      <c r="BT42" s="16"/>
      <c r="BU42" s="16"/>
      <c r="BV42" s="16"/>
      <c r="BW42" s="16"/>
      <c r="BX42" s="16"/>
      <c r="BY42" s="16"/>
      <c r="BZ42" s="16"/>
      <c r="CA42" s="16"/>
      <c r="CB42" s="16"/>
      <c r="CC42" s="16"/>
      <c r="CD42" s="16"/>
      <c r="CE42" s="16"/>
      <c r="CF42" s="16"/>
      <c r="CG42" s="16"/>
      <c r="CH42" s="16"/>
      <c r="CI42" s="16"/>
      <c r="CJ42" s="16"/>
      <c r="CK42" s="16"/>
      <c r="CL42" s="16"/>
      <c r="CM42" s="16"/>
      <c r="CN42" s="16"/>
      <c r="CO42" s="16"/>
      <c r="CP42" s="16"/>
      <c r="CQ42" s="16"/>
      <c r="CR42" s="16"/>
      <c r="CS42" s="16"/>
      <c r="CT42" s="16"/>
      <c r="CU42" s="16"/>
      <c r="CV42" s="16"/>
      <c r="CW42" s="16"/>
      <c r="CX42" s="16"/>
      <c r="CY42" s="16"/>
      <c r="CZ42" s="16"/>
      <c r="DA42" s="16"/>
      <c r="DB42" s="16"/>
      <c r="DC42" s="16"/>
      <c r="DD42" s="16"/>
      <c r="DE42" s="16"/>
      <c r="DF42" s="16"/>
      <c r="DG42" s="16"/>
      <c r="DH42" s="16"/>
      <c r="DI42" s="16"/>
      <c r="DJ42" s="16"/>
      <c r="DK42" s="16"/>
      <c r="DL42" s="16"/>
      <c r="DM42" s="16"/>
      <c r="DN42" s="16"/>
      <c r="DO42" s="16"/>
      <c r="DP42" s="16"/>
      <c r="DQ42" s="16"/>
      <c r="DR42" s="16"/>
      <c r="DS42" s="16"/>
      <c r="DT42" s="16"/>
      <c r="DU42" s="16"/>
      <c r="DV42" s="16"/>
      <c r="DW42" s="16"/>
      <c r="DX42" s="16"/>
      <c r="DY42" s="16"/>
      <c r="DZ42" s="16"/>
      <c r="EA42" s="16"/>
      <c r="EB42" s="16"/>
      <c r="EC42" s="16"/>
      <c r="ED42" s="16"/>
      <c r="EE42" s="16"/>
      <c r="EF42" s="16"/>
      <c r="EG42" s="16"/>
      <c r="EH42" s="16"/>
      <c r="EI42" s="16"/>
      <c r="EJ42" s="16"/>
      <c r="EK42" s="16"/>
      <c r="EL42" s="16"/>
      <c r="EM42" s="16"/>
      <c r="EN42" s="16"/>
      <c r="EO42" s="16"/>
      <c r="EP42" s="16"/>
      <c r="EQ42" s="16"/>
      <c r="ER42" s="16"/>
      <c r="ES42" s="16"/>
      <c r="ET42" s="16"/>
      <c r="EU42" s="16"/>
      <c r="EV42" s="16"/>
      <c r="EW42" s="16"/>
      <c r="EX42" s="16"/>
      <c r="EY42" s="16"/>
      <c r="EZ42" s="16"/>
      <c r="FA42" s="16"/>
      <c r="FB42" s="16"/>
      <c r="FC42" s="16"/>
      <c r="FD42" s="16"/>
      <c r="FE42" s="16"/>
      <c r="FF42" s="16"/>
      <c r="FG42" s="16"/>
      <c r="FH42" s="16"/>
      <c r="FI42" s="16"/>
      <c r="FJ42" s="16"/>
      <c r="FK42" s="16"/>
      <c r="FL42" s="16"/>
      <c r="FM42" s="16"/>
      <c r="FN42" s="16"/>
      <c r="FO42" s="16"/>
      <c r="FP42" s="16"/>
      <c r="FQ42" s="16"/>
      <c r="FR42" s="16"/>
      <c r="FS42" s="16"/>
      <c r="FT42" s="16"/>
      <c r="FU42" s="16"/>
      <c r="FV42" s="16"/>
      <c r="FW42" s="16"/>
      <c r="FX42" s="16"/>
      <c r="FY42" s="16"/>
    </row>
    <row r="43" spans="1:181" s="15" customFormat="1">
      <c r="A43" s="19" t="s">
        <v>135</v>
      </c>
      <c r="B43" s="46">
        <f t="shared" si="11"/>
        <v>1.3</v>
      </c>
      <c r="C43" s="46" t="str">
        <f t="shared" si="9"/>
        <v>UM</v>
      </c>
      <c r="D43" s="46">
        <f t="shared" si="11"/>
        <v>0.7</v>
      </c>
      <c r="E43" s="46">
        <f t="shared" si="11"/>
        <v>0.6</v>
      </c>
      <c r="F43" s="46">
        <f t="shared" si="11"/>
        <v>0.1</v>
      </c>
      <c r="G43" s="46">
        <f t="shared" si="11"/>
        <v>2.1</v>
      </c>
      <c r="H43" s="46">
        <f t="shared" si="11"/>
        <v>1.4</v>
      </c>
      <c r="I43" s="46">
        <f t="shared" si="11"/>
        <v>0</v>
      </c>
      <c r="J43" s="78">
        <f t="shared" si="5"/>
        <v>4.8</v>
      </c>
      <c r="K43" s="46">
        <f t="shared" si="5"/>
        <v>0.2</v>
      </c>
      <c r="L43" s="46">
        <f t="shared" si="5"/>
        <v>0</v>
      </c>
      <c r="M43" s="46">
        <f t="shared" si="5"/>
        <v>0</v>
      </c>
      <c r="N43" s="46">
        <f t="shared" si="5"/>
        <v>0.4</v>
      </c>
      <c r="O43" s="46">
        <f t="shared" si="5"/>
        <v>0</v>
      </c>
      <c r="P43" s="76">
        <f t="shared" si="12"/>
        <v>0.6</v>
      </c>
      <c r="Q43" s="99">
        <f t="shared" si="8"/>
        <v>-4.2570220815686302</v>
      </c>
      <c r="R43" s="53"/>
      <c r="S43" s="16"/>
      <c r="T43" s="1" t="s">
        <v>23</v>
      </c>
      <c r="U43" s="1">
        <v>4.4109999999999996</v>
      </c>
      <c r="V43" s="1" t="s">
        <v>18</v>
      </c>
      <c r="W43" s="1">
        <v>0.89689047000171795</v>
      </c>
      <c r="X43" s="1">
        <v>0.16368967425264999</v>
      </c>
      <c r="Y43" s="1">
        <v>0.56358957841594104</v>
      </c>
      <c r="Z43" s="1">
        <v>8.6169341104944897E-2</v>
      </c>
      <c r="AA43" s="1">
        <v>1.6522172065329901</v>
      </c>
      <c r="AB43" s="1">
        <v>0.40955665318743101</v>
      </c>
      <c r="AC43" s="1">
        <v>3.7721129234956798</v>
      </c>
      <c r="AD43" s="1">
        <v>2.4414209362175798</v>
      </c>
      <c r="AE43" s="1">
        <v>7.0680707839951201E-2</v>
      </c>
      <c r="AF43" s="1">
        <v>1.0510789991579601</v>
      </c>
      <c r="AG43" s="1">
        <v>0.31658764248137</v>
      </c>
      <c r="AH43" s="1">
        <v>0.40955665318743101</v>
      </c>
      <c r="AI43" s="1">
        <v>4.2893249388842998</v>
      </c>
      <c r="AJ43" s="1">
        <v>0.51721201538862005</v>
      </c>
      <c r="AL43" s="16"/>
      <c r="AM43" s="16"/>
      <c r="AN43" s="16"/>
      <c r="AO43" s="16"/>
      <c r="AP43" s="16"/>
      <c r="AQ43" s="16"/>
      <c r="AR43" s="16"/>
      <c r="AS43" s="16"/>
      <c r="AT43" s="16"/>
      <c r="AU43" s="16"/>
      <c r="AV43" s="16"/>
      <c r="AW43" s="16"/>
      <c r="AX43" s="16"/>
      <c r="AY43" s="16"/>
      <c r="AZ43" s="16"/>
      <c r="BA43" s="16"/>
      <c r="BB43" s="16"/>
      <c r="BC43" s="16"/>
      <c r="BD43" s="16"/>
      <c r="BE43" s="16"/>
      <c r="BF43" s="16"/>
      <c r="BG43" s="16"/>
      <c r="BH43" s="16"/>
      <c r="BI43" s="16"/>
      <c r="BJ43" s="16"/>
      <c r="BK43" s="16"/>
      <c r="BL43" s="16"/>
      <c r="BM43" s="16"/>
      <c r="BN43" s="16"/>
      <c r="BO43" s="16"/>
      <c r="BP43" s="16"/>
      <c r="BQ43" s="16"/>
      <c r="BR43" s="16"/>
      <c r="BS43" s="16"/>
      <c r="BT43" s="16"/>
      <c r="BU43" s="16"/>
      <c r="BV43" s="16"/>
      <c r="BW43" s="16"/>
      <c r="BX43" s="16"/>
      <c r="BY43" s="16"/>
      <c r="BZ43" s="16"/>
      <c r="CA43" s="16"/>
      <c r="CB43" s="16"/>
      <c r="CC43" s="16"/>
      <c r="CD43" s="16"/>
      <c r="CE43" s="16"/>
      <c r="CF43" s="16"/>
      <c r="CG43" s="16"/>
      <c r="CH43" s="16"/>
      <c r="CI43" s="16"/>
      <c r="CJ43" s="16"/>
      <c r="CK43" s="16"/>
      <c r="CL43" s="16"/>
      <c r="CM43" s="16"/>
      <c r="CN43" s="16"/>
      <c r="CO43" s="16"/>
      <c r="CP43" s="16"/>
      <c r="CQ43" s="16"/>
      <c r="CR43" s="16"/>
      <c r="CS43" s="16"/>
      <c r="CT43" s="16"/>
      <c r="CU43" s="16"/>
      <c r="CV43" s="16"/>
      <c r="CW43" s="16"/>
      <c r="CX43" s="16"/>
      <c r="CY43" s="16"/>
      <c r="CZ43" s="16"/>
      <c r="DA43" s="16"/>
      <c r="DB43" s="16"/>
      <c r="DC43" s="16"/>
      <c r="DD43" s="16"/>
      <c r="DE43" s="16"/>
      <c r="DF43" s="16"/>
      <c r="DG43" s="16"/>
      <c r="DH43" s="16"/>
      <c r="DI43" s="16"/>
      <c r="DJ43" s="16"/>
      <c r="DK43" s="16"/>
      <c r="DL43" s="16"/>
      <c r="DM43" s="16"/>
      <c r="DN43" s="16"/>
      <c r="DO43" s="16"/>
      <c r="DP43" s="16"/>
      <c r="DQ43" s="16"/>
      <c r="DR43" s="16"/>
      <c r="DS43" s="16"/>
      <c r="DT43" s="16"/>
      <c r="DU43" s="16"/>
      <c r="DV43" s="16"/>
      <c r="DW43" s="16"/>
      <c r="DX43" s="16"/>
      <c r="DY43" s="16"/>
      <c r="DZ43" s="16"/>
      <c r="EA43" s="16"/>
      <c r="EB43" s="16"/>
      <c r="EC43" s="16"/>
      <c r="ED43" s="16"/>
      <c r="EE43" s="16"/>
      <c r="EF43" s="16"/>
      <c r="EG43" s="16"/>
      <c r="EH43" s="16"/>
      <c r="EI43" s="16"/>
      <c r="EJ43" s="16"/>
      <c r="EK43" s="16"/>
      <c r="EL43" s="16"/>
      <c r="EM43" s="16"/>
      <c r="EN43" s="16"/>
      <c r="EO43" s="16"/>
      <c r="EP43" s="16"/>
      <c r="EQ43" s="16"/>
      <c r="ER43" s="16"/>
      <c r="ES43" s="16"/>
      <c r="ET43" s="16"/>
      <c r="EU43" s="16"/>
      <c r="EV43" s="16"/>
      <c r="EW43" s="16"/>
      <c r="EX43" s="16"/>
      <c r="EY43" s="16"/>
      <c r="EZ43" s="16"/>
      <c r="FA43" s="16"/>
      <c r="FB43" s="16"/>
      <c r="FC43" s="16"/>
      <c r="FD43" s="16"/>
      <c r="FE43" s="16"/>
      <c r="FF43" s="16"/>
      <c r="FG43" s="16"/>
      <c r="FH43" s="16"/>
      <c r="FI43" s="16"/>
      <c r="FJ43" s="16"/>
      <c r="FK43" s="16"/>
      <c r="FL43" s="16"/>
      <c r="FM43" s="16"/>
      <c r="FN43" s="16"/>
      <c r="FO43" s="16"/>
      <c r="FP43" s="16"/>
      <c r="FQ43" s="16"/>
      <c r="FR43" s="16"/>
      <c r="FS43" s="16"/>
      <c r="FT43" s="16"/>
      <c r="FU43" s="16"/>
      <c r="FV43" s="16"/>
      <c r="FW43" s="16"/>
      <c r="FX43" s="16"/>
      <c r="FY43" s="16"/>
    </row>
    <row r="44" spans="1:181" s="15" customFormat="1">
      <c r="A44" s="18" t="s">
        <v>134</v>
      </c>
      <c r="B44" s="49">
        <f t="shared" si="11"/>
        <v>31.6</v>
      </c>
      <c r="C44" s="49" t="str">
        <f t="shared" si="9"/>
        <v>LM</v>
      </c>
      <c r="D44" s="49">
        <f t="shared" si="11"/>
        <v>0.7</v>
      </c>
      <c r="E44" s="49">
        <f t="shared" si="11"/>
        <v>0.2</v>
      </c>
      <c r="F44" s="49">
        <f t="shared" si="11"/>
        <v>0.1</v>
      </c>
      <c r="G44" s="49">
        <f t="shared" si="11"/>
        <v>0.1</v>
      </c>
      <c r="H44" s="49">
        <f t="shared" si="11"/>
        <v>0.4</v>
      </c>
      <c r="I44" s="49">
        <f t="shared" si="11"/>
        <v>0</v>
      </c>
      <c r="J44" s="78">
        <f t="shared" si="5"/>
        <v>1.5</v>
      </c>
      <c r="K44" s="49">
        <f t="shared" si="5"/>
        <v>0.4</v>
      </c>
      <c r="L44" s="49">
        <f t="shared" si="5"/>
        <v>0.2</v>
      </c>
      <c r="M44" s="49">
        <f t="shared" si="5"/>
        <v>0.1</v>
      </c>
      <c r="N44" s="49">
        <f t="shared" si="5"/>
        <v>0.1</v>
      </c>
      <c r="O44" s="49">
        <f t="shared" si="5"/>
        <v>0</v>
      </c>
      <c r="P44" s="76">
        <f t="shared" si="12"/>
        <v>0.8</v>
      </c>
      <c r="Q44" s="95">
        <f t="shared" si="8"/>
        <v>-0.62601870403763205</v>
      </c>
      <c r="R44" s="53"/>
      <c r="S44" s="16"/>
      <c r="T44" s="1" t="s">
        <v>65</v>
      </c>
      <c r="U44" s="1">
        <v>11.263</v>
      </c>
      <c r="V44" s="1" t="s">
        <v>18</v>
      </c>
      <c r="W44" s="1">
        <v>0.70063695840910001</v>
      </c>
      <c r="X44" s="1">
        <v>0.227453837501461</v>
      </c>
      <c r="Y44" s="1">
        <v>9.7428358538857104E-2</v>
      </c>
      <c r="Z44" s="1">
        <v>5.1315913986385103E-2</v>
      </c>
      <c r="AA44" s="1">
        <v>0.77705022999725604</v>
      </c>
      <c r="AB44" s="1">
        <v>1.8875594645560899E-2</v>
      </c>
      <c r="AC44" s="1">
        <v>1.8727608930786199</v>
      </c>
      <c r="AD44" s="1">
        <v>0.22492900035048299</v>
      </c>
      <c r="AE44" s="1">
        <v>8.3859982068483496E-2</v>
      </c>
      <c r="AF44" s="1">
        <v>0.20841858829148299</v>
      </c>
      <c r="AG44" s="1">
        <v>0.13680004448406899</v>
      </c>
      <c r="AH44" s="1">
        <v>1.8875594645560899E-2</v>
      </c>
      <c r="AI44" s="1">
        <v>0.67288320984007899</v>
      </c>
      <c r="AJ44" s="1">
        <v>-1.19987768323854</v>
      </c>
      <c r="AL44" s="16"/>
      <c r="AM44" s="16"/>
      <c r="AN44" s="16"/>
      <c r="AO44" s="16"/>
      <c r="AP44" s="16"/>
      <c r="AQ44" s="16"/>
      <c r="AR44" s="16"/>
      <c r="AS44" s="16"/>
      <c r="AT44" s="16"/>
      <c r="AU44" s="16"/>
      <c r="AV44" s="16"/>
      <c r="AW44" s="16"/>
      <c r="AX44" s="16"/>
      <c r="AY44" s="16"/>
      <c r="AZ44" s="16"/>
      <c r="BA44" s="16"/>
      <c r="BB44" s="16"/>
      <c r="BC44" s="16"/>
      <c r="BD44" s="16"/>
      <c r="BE44" s="16"/>
      <c r="BF44" s="16"/>
      <c r="BG44" s="16"/>
      <c r="BH44" s="16"/>
      <c r="BI44" s="16"/>
      <c r="BJ44" s="16"/>
      <c r="BK44" s="16"/>
      <c r="BL44" s="16"/>
      <c r="BM44" s="16"/>
      <c r="BN44" s="16"/>
      <c r="BO44" s="16"/>
      <c r="BP44" s="16"/>
      <c r="BQ44" s="16"/>
      <c r="BR44" s="16"/>
      <c r="BS44" s="16"/>
      <c r="BT44" s="16"/>
      <c r="BU44" s="16"/>
      <c r="BV44" s="16"/>
      <c r="BW44" s="16"/>
      <c r="BX44" s="16"/>
      <c r="BY44" s="16"/>
      <c r="BZ44" s="16"/>
      <c r="CA44" s="16"/>
      <c r="CB44" s="16"/>
      <c r="CC44" s="16"/>
      <c r="CD44" s="16"/>
      <c r="CE44" s="16"/>
      <c r="CF44" s="16"/>
      <c r="CG44" s="16"/>
      <c r="CH44" s="16"/>
      <c r="CI44" s="16"/>
      <c r="CJ44" s="16"/>
      <c r="CK44" s="16"/>
      <c r="CL44" s="16"/>
      <c r="CM44" s="16"/>
      <c r="CN44" s="16"/>
      <c r="CO44" s="16"/>
      <c r="CP44" s="16"/>
      <c r="CQ44" s="16"/>
      <c r="CR44" s="16"/>
      <c r="CS44" s="16"/>
      <c r="CT44" s="16"/>
      <c r="CU44" s="16"/>
      <c r="CV44" s="16"/>
      <c r="CW44" s="16"/>
      <c r="CX44" s="16"/>
      <c r="CY44" s="16"/>
      <c r="CZ44" s="16"/>
      <c r="DA44" s="16"/>
      <c r="DB44" s="16"/>
      <c r="DC44" s="16"/>
      <c r="DD44" s="16"/>
      <c r="DE44" s="16"/>
      <c r="DF44" s="16"/>
      <c r="DG44" s="16"/>
      <c r="DH44" s="16"/>
      <c r="DI44" s="16"/>
      <c r="DJ44" s="16"/>
      <c r="DK44" s="16"/>
      <c r="DL44" s="16"/>
      <c r="DM44" s="16"/>
      <c r="DN44" s="16"/>
      <c r="DO44" s="16"/>
      <c r="DP44" s="16"/>
      <c r="DQ44" s="16"/>
      <c r="DR44" s="16"/>
      <c r="DS44" s="16"/>
      <c r="DT44" s="16"/>
      <c r="DU44" s="16"/>
      <c r="DV44" s="16"/>
      <c r="DW44" s="16"/>
      <c r="DX44" s="16"/>
      <c r="DY44" s="16"/>
      <c r="DZ44" s="16"/>
      <c r="EA44" s="16"/>
      <c r="EB44" s="16"/>
      <c r="EC44" s="16"/>
      <c r="ED44" s="16"/>
      <c r="EE44" s="16"/>
      <c r="EF44" s="16"/>
      <c r="EG44" s="16"/>
      <c r="EH44" s="16"/>
      <c r="EI44" s="16"/>
      <c r="EJ44" s="16"/>
      <c r="EK44" s="16"/>
      <c r="EL44" s="16"/>
      <c r="EM44" s="16"/>
      <c r="EN44" s="16"/>
      <c r="EO44" s="16"/>
      <c r="EP44" s="16"/>
      <c r="EQ44" s="16"/>
      <c r="ER44" s="16"/>
      <c r="ES44" s="16"/>
      <c r="ET44" s="16"/>
      <c r="EU44" s="16"/>
      <c r="EV44" s="16"/>
      <c r="EW44" s="16"/>
      <c r="EX44" s="16"/>
      <c r="EY44" s="16"/>
      <c r="EZ44" s="16"/>
      <c r="FA44" s="16"/>
      <c r="FB44" s="16"/>
      <c r="FC44" s="16"/>
      <c r="FD44" s="16"/>
      <c r="FE44" s="16"/>
      <c r="FF44" s="16"/>
      <c r="FG44" s="16"/>
      <c r="FH44" s="16"/>
      <c r="FI44" s="16"/>
      <c r="FJ44" s="16"/>
      <c r="FK44" s="16"/>
      <c r="FL44" s="16"/>
      <c r="FM44" s="16"/>
      <c r="FN44" s="16"/>
      <c r="FO44" s="16"/>
      <c r="FP44" s="16"/>
      <c r="FQ44" s="16"/>
      <c r="FR44" s="16"/>
      <c r="FS44" s="16"/>
      <c r="FT44" s="16"/>
      <c r="FU44" s="16"/>
      <c r="FV44" s="16"/>
      <c r="FW44" s="16"/>
      <c r="FX44" s="16"/>
      <c r="FY44" s="16"/>
    </row>
    <row r="45" spans="1:181" s="15" customFormat="1">
      <c r="A45" s="19" t="s">
        <v>133</v>
      </c>
      <c r="B45" s="46">
        <f t="shared" si="11"/>
        <v>22.9</v>
      </c>
      <c r="C45" s="46" t="str">
        <f t="shared" si="9"/>
        <v>LI</v>
      </c>
      <c r="D45" s="46">
        <f t="shared" si="11"/>
        <v>0.3</v>
      </c>
      <c r="E45" s="46">
        <f t="shared" si="11"/>
        <v>0</v>
      </c>
      <c r="F45" s="46">
        <f t="shared" si="11"/>
        <v>0.3</v>
      </c>
      <c r="G45" s="46">
        <f t="shared" si="11"/>
        <v>0</v>
      </c>
      <c r="H45" s="46">
        <f t="shared" si="11"/>
        <v>0</v>
      </c>
      <c r="I45" s="46">
        <f t="shared" si="11"/>
        <v>0</v>
      </c>
      <c r="J45" s="78">
        <f t="shared" si="5"/>
        <v>0.7</v>
      </c>
      <c r="K45" s="46">
        <f t="shared" si="5"/>
        <v>0.2</v>
      </c>
      <c r="L45" s="46">
        <f t="shared" si="5"/>
        <v>1.1000000000000001</v>
      </c>
      <c r="M45" s="46">
        <f t="shared" si="5"/>
        <v>0.7</v>
      </c>
      <c r="N45" s="46">
        <f t="shared" si="5"/>
        <v>0.2</v>
      </c>
      <c r="O45" s="46">
        <f t="shared" si="5"/>
        <v>0</v>
      </c>
      <c r="P45" s="76">
        <f t="shared" si="12"/>
        <v>2.2000000000000002</v>
      </c>
      <c r="Q45" s="99">
        <f t="shared" si="8"/>
        <v>1.4408810129912399</v>
      </c>
      <c r="R45" s="53"/>
      <c r="S45" s="16"/>
      <c r="T45" s="1" t="s">
        <v>191</v>
      </c>
      <c r="U45" s="1">
        <v>1.0900000000000001</v>
      </c>
      <c r="V45" s="1" t="s">
        <v>16</v>
      </c>
      <c r="W45" s="1">
        <v>1.05907353800027</v>
      </c>
      <c r="X45" s="1">
        <v>0.24662453933973899</v>
      </c>
      <c r="Y45" s="1">
        <v>0.29779567131718598</v>
      </c>
      <c r="Z45" s="1">
        <v>0.39113002531840502</v>
      </c>
      <c r="AA45" s="1">
        <v>2.2696563656346802</v>
      </c>
      <c r="AB45" s="1">
        <v>8.6161821972436298E-2</v>
      </c>
      <c r="AC45" s="1">
        <v>4.3504419615827201</v>
      </c>
      <c r="AD45" s="1">
        <v>0.35834949604329702</v>
      </c>
      <c r="AE45" s="1">
        <v>0</v>
      </c>
      <c r="AF45" s="1">
        <v>5.8280840627011499E-2</v>
      </c>
      <c r="AG45" s="1">
        <v>6.2316433315284303E-2</v>
      </c>
      <c r="AH45" s="1">
        <v>8.6161821972436298E-2</v>
      </c>
      <c r="AI45" s="1">
        <v>0.56510859195802898</v>
      </c>
      <c r="AJ45" s="1">
        <v>-3.78533336962469</v>
      </c>
      <c r="AL45" s="16"/>
      <c r="AM45" s="16"/>
      <c r="AN45" s="16"/>
      <c r="AO45" s="16"/>
      <c r="AP45" s="16"/>
      <c r="AQ45" s="16"/>
      <c r="AR45" s="16"/>
      <c r="AS45" s="16"/>
      <c r="AT45" s="16"/>
      <c r="AU45" s="16"/>
      <c r="AV45" s="16"/>
      <c r="AW45" s="16"/>
      <c r="AX45" s="16"/>
      <c r="AY45" s="16"/>
      <c r="AZ45" s="16"/>
      <c r="BA45" s="16"/>
      <c r="BB45" s="16"/>
      <c r="BC45" s="16"/>
      <c r="BD45" s="16"/>
      <c r="BE45" s="16"/>
      <c r="BF45" s="16"/>
      <c r="BG45" s="16"/>
      <c r="BH45" s="16"/>
      <c r="BI45" s="16"/>
      <c r="BJ45" s="16"/>
      <c r="BK45" s="16"/>
      <c r="BL45" s="16"/>
      <c r="BM45" s="16"/>
      <c r="BN45" s="16"/>
      <c r="BO45" s="16"/>
      <c r="BP45" s="16"/>
      <c r="BQ45" s="16"/>
      <c r="BR45" s="16"/>
      <c r="BS45" s="16"/>
      <c r="BT45" s="16"/>
      <c r="BU45" s="16"/>
      <c r="BV45" s="16"/>
      <c r="BW45" s="16"/>
      <c r="BX45" s="16"/>
      <c r="BY45" s="16"/>
      <c r="BZ45" s="16"/>
      <c r="CA45" s="16"/>
      <c r="CB45" s="16"/>
      <c r="CC45" s="16"/>
      <c r="CD45" s="16"/>
      <c r="CE45" s="16"/>
      <c r="CF45" s="16"/>
      <c r="CG45" s="16"/>
      <c r="CH45" s="16"/>
      <c r="CI45" s="16"/>
      <c r="CJ45" s="16"/>
      <c r="CK45" s="16"/>
      <c r="CL45" s="16"/>
      <c r="CM45" s="16"/>
      <c r="CN45" s="16"/>
      <c r="CO45" s="16"/>
      <c r="CP45" s="16"/>
      <c r="CQ45" s="16"/>
      <c r="CR45" s="16"/>
      <c r="CS45" s="16"/>
      <c r="CT45" s="16"/>
      <c r="CU45" s="16"/>
      <c r="CV45" s="16"/>
      <c r="CW45" s="16"/>
      <c r="CX45" s="16"/>
      <c r="CY45" s="16"/>
      <c r="CZ45" s="16"/>
      <c r="DA45" s="16"/>
      <c r="DB45" s="16"/>
      <c r="DC45" s="16"/>
      <c r="DD45" s="16"/>
      <c r="DE45" s="16"/>
      <c r="DF45" s="16"/>
      <c r="DG45" s="16"/>
      <c r="DH45" s="16"/>
      <c r="DI45" s="16"/>
      <c r="DJ45" s="16"/>
      <c r="DK45" s="16"/>
      <c r="DL45" s="16"/>
      <c r="DM45" s="16"/>
      <c r="DN45" s="16"/>
      <c r="DO45" s="16"/>
      <c r="DP45" s="16"/>
      <c r="DQ45" s="16"/>
      <c r="DR45" s="16"/>
      <c r="DS45" s="16"/>
      <c r="DT45" s="16"/>
      <c r="DU45" s="16"/>
      <c r="DV45" s="16"/>
      <c r="DW45" s="16"/>
      <c r="DX45" s="16"/>
      <c r="DY45" s="16"/>
      <c r="DZ45" s="16"/>
      <c r="EA45" s="16"/>
      <c r="EB45" s="16"/>
      <c r="EC45" s="16"/>
      <c r="ED45" s="16"/>
      <c r="EE45" s="16"/>
      <c r="EF45" s="16"/>
      <c r="EG45" s="16"/>
      <c r="EH45" s="16"/>
      <c r="EI45" s="16"/>
      <c r="EJ45" s="16"/>
      <c r="EK45" s="16"/>
      <c r="EL45" s="16"/>
      <c r="EM45" s="16"/>
      <c r="EN45" s="16"/>
      <c r="EO45" s="16"/>
      <c r="EP45" s="16"/>
      <c r="EQ45" s="16"/>
      <c r="ER45" s="16"/>
      <c r="ES45" s="16"/>
      <c r="ET45" s="16"/>
      <c r="EU45" s="16"/>
      <c r="EV45" s="16"/>
      <c r="EW45" s="16"/>
      <c r="EX45" s="16"/>
      <c r="EY45" s="16"/>
      <c r="EZ45" s="16"/>
      <c r="FA45" s="16"/>
      <c r="FB45" s="16"/>
      <c r="FC45" s="16"/>
      <c r="FD45" s="16"/>
      <c r="FE45" s="16"/>
      <c r="FF45" s="16"/>
      <c r="FG45" s="16"/>
      <c r="FH45" s="16"/>
      <c r="FI45" s="16"/>
      <c r="FJ45" s="16"/>
      <c r="FK45" s="16"/>
      <c r="FL45" s="16"/>
      <c r="FM45" s="16"/>
      <c r="FN45" s="16"/>
      <c r="FO45" s="16"/>
      <c r="FP45" s="16"/>
      <c r="FQ45" s="16"/>
      <c r="FR45" s="16"/>
      <c r="FS45" s="16"/>
      <c r="FT45" s="16"/>
      <c r="FU45" s="16"/>
      <c r="FV45" s="16"/>
      <c r="FW45" s="16"/>
      <c r="FX45" s="16"/>
      <c r="FY45" s="16"/>
    </row>
    <row r="46" spans="1:181" s="15" customFormat="1">
      <c r="A46" s="20" t="s">
        <v>132</v>
      </c>
      <c r="B46" s="50">
        <f t="shared" si="11"/>
        <v>2.2000000000000002</v>
      </c>
      <c r="C46" s="50" t="str">
        <f t="shared" si="9"/>
        <v>LM</v>
      </c>
      <c r="D46" s="50">
        <f t="shared" si="11"/>
        <v>0.3</v>
      </c>
      <c r="E46" s="50">
        <f t="shared" si="11"/>
        <v>0.6</v>
      </c>
      <c r="F46" s="50">
        <f t="shared" si="11"/>
        <v>0.1</v>
      </c>
      <c r="G46" s="50">
        <f t="shared" si="11"/>
        <v>0</v>
      </c>
      <c r="H46" s="50">
        <f t="shared" si="11"/>
        <v>0.4</v>
      </c>
      <c r="I46" s="50">
        <f t="shared" si="11"/>
        <v>0</v>
      </c>
      <c r="J46" s="78">
        <f t="shared" si="5"/>
        <v>1.4</v>
      </c>
      <c r="K46" s="50">
        <f t="shared" si="5"/>
        <v>0.2</v>
      </c>
      <c r="L46" s="50">
        <f t="shared" si="5"/>
        <v>1.6</v>
      </c>
      <c r="M46" s="50">
        <f t="shared" si="5"/>
        <v>0.4</v>
      </c>
      <c r="N46" s="50">
        <f t="shared" si="5"/>
        <v>4.8</v>
      </c>
      <c r="O46" s="50">
        <f t="shared" si="5"/>
        <v>0</v>
      </c>
      <c r="P46" s="76">
        <f t="shared" si="12"/>
        <v>7</v>
      </c>
      <c r="Q46" s="98">
        <f t="shared" si="8"/>
        <v>5.5833186018625396</v>
      </c>
      <c r="R46" s="53"/>
      <c r="S46" s="16"/>
      <c r="T46" s="1" t="s">
        <v>48</v>
      </c>
      <c r="U46" s="1">
        <v>10.44</v>
      </c>
      <c r="V46" s="1" t="s">
        <v>16</v>
      </c>
      <c r="W46" s="1">
        <v>1.00954692681404</v>
      </c>
      <c r="X46" s="1">
        <v>0.19670000948347499</v>
      </c>
      <c r="Y46" s="1">
        <v>0.677554142046212</v>
      </c>
      <c r="Z46" s="1">
        <v>7.5322431420585298E-2</v>
      </c>
      <c r="AA46" s="1">
        <v>2.61199799796317</v>
      </c>
      <c r="AB46" s="1">
        <v>0.17472531336335501</v>
      </c>
      <c r="AC46" s="1">
        <v>4.7458468210908302</v>
      </c>
      <c r="AD46" s="1">
        <v>1.2763636206776401</v>
      </c>
      <c r="AE46" s="1">
        <v>7.1500638185473697E-2</v>
      </c>
      <c r="AF46" s="1">
        <v>1.3050055679158701</v>
      </c>
      <c r="AG46" s="1">
        <v>1.9906608590808598E-3</v>
      </c>
      <c r="AH46" s="1">
        <v>0.17472531336335501</v>
      </c>
      <c r="AI46" s="1">
        <v>2.8295858010014201</v>
      </c>
      <c r="AJ46" s="1">
        <v>-1.9162610200894099</v>
      </c>
      <c r="AL46" s="16"/>
      <c r="AM46" s="16"/>
      <c r="AN46" s="16"/>
      <c r="AO46" s="16"/>
      <c r="AP46" s="16"/>
      <c r="AQ46" s="16"/>
      <c r="AR46" s="16"/>
      <c r="AS46" s="16"/>
      <c r="AT46" s="16"/>
      <c r="AU46" s="16"/>
      <c r="AV46" s="16"/>
      <c r="AW46" s="16"/>
      <c r="AX46" s="16"/>
      <c r="AY46" s="16"/>
      <c r="AZ46" s="16"/>
      <c r="BA46" s="16"/>
      <c r="BB46" s="16"/>
      <c r="BC46" s="16"/>
      <c r="BD46" s="16"/>
      <c r="BE46" s="16"/>
      <c r="BF46" s="16"/>
      <c r="BG46" s="16"/>
      <c r="BH46" s="16"/>
      <c r="BI46" s="16"/>
      <c r="BJ46" s="16"/>
      <c r="BK46" s="16"/>
      <c r="BL46" s="16"/>
      <c r="BM46" s="16"/>
      <c r="BN46" s="16"/>
      <c r="BO46" s="16"/>
      <c r="BP46" s="16"/>
      <c r="BQ46" s="16"/>
      <c r="BR46" s="16"/>
      <c r="BS46" s="16"/>
      <c r="BT46" s="16"/>
      <c r="BU46" s="16"/>
      <c r="BV46" s="16"/>
      <c r="BW46" s="16"/>
      <c r="BX46" s="16"/>
      <c r="BY46" s="16"/>
      <c r="BZ46" s="16"/>
      <c r="CA46" s="16"/>
      <c r="CB46" s="16"/>
      <c r="CC46" s="16"/>
      <c r="CD46" s="16"/>
      <c r="CE46" s="16"/>
      <c r="CF46" s="16"/>
      <c r="CG46" s="16"/>
      <c r="CH46" s="16"/>
      <c r="CI46" s="16"/>
      <c r="CJ46" s="16"/>
      <c r="CK46" s="16"/>
      <c r="CL46" s="16"/>
      <c r="CM46" s="16"/>
      <c r="CN46" s="16"/>
      <c r="CO46" s="16"/>
      <c r="CP46" s="16"/>
      <c r="CQ46" s="16"/>
      <c r="CR46" s="16"/>
      <c r="CS46" s="16"/>
      <c r="CT46" s="16"/>
      <c r="CU46" s="16"/>
      <c r="CV46" s="16"/>
      <c r="CW46" s="16"/>
      <c r="CX46" s="16"/>
      <c r="CY46" s="16"/>
      <c r="CZ46" s="16"/>
      <c r="DA46" s="16"/>
      <c r="DB46" s="16"/>
      <c r="DC46" s="16"/>
      <c r="DD46" s="16"/>
      <c r="DE46" s="16"/>
      <c r="DF46" s="16"/>
      <c r="DG46" s="16"/>
      <c r="DH46" s="16"/>
      <c r="DI46" s="16"/>
      <c r="DJ46" s="16"/>
      <c r="DK46" s="16"/>
      <c r="DL46" s="16"/>
      <c r="DM46" s="16"/>
      <c r="DN46" s="16"/>
      <c r="DO46" s="16"/>
      <c r="DP46" s="16"/>
      <c r="DQ46" s="16"/>
      <c r="DR46" s="16"/>
      <c r="DS46" s="16"/>
      <c r="DT46" s="16"/>
      <c r="DU46" s="16"/>
      <c r="DV46" s="16"/>
      <c r="DW46" s="16"/>
      <c r="DX46" s="16"/>
      <c r="DY46" s="16"/>
      <c r="DZ46" s="16"/>
      <c r="EA46" s="16"/>
      <c r="EB46" s="16"/>
      <c r="EC46" s="16"/>
      <c r="ED46" s="16"/>
      <c r="EE46" s="16"/>
      <c r="EF46" s="16"/>
      <c r="EG46" s="16"/>
      <c r="EH46" s="16"/>
      <c r="EI46" s="16"/>
      <c r="EJ46" s="16"/>
      <c r="EK46" s="16"/>
      <c r="EL46" s="16"/>
      <c r="EM46" s="16"/>
      <c r="EN46" s="16"/>
      <c r="EO46" s="16"/>
      <c r="EP46" s="16"/>
      <c r="EQ46" s="16"/>
      <c r="ER46" s="16"/>
      <c r="ES46" s="16"/>
      <c r="ET46" s="16"/>
      <c r="EU46" s="16"/>
      <c r="EV46" s="16"/>
      <c r="EW46" s="16"/>
      <c r="EX46" s="16"/>
      <c r="EY46" s="16"/>
      <c r="EZ46" s="16"/>
      <c r="FA46" s="16"/>
      <c r="FB46" s="16"/>
      <c r="FC46" s="16"/>
      <c r="FD46" s="16"/>
      <c r="FE46" s="16"/>
      <c r="FF46" s="16"/>
      <c r="FG46" s="16"/>
      <c r="FH46" s="16"/>
      <c r="FI46" s="16"/>
      <c r="FJ46" s="16"/>
      <c r="FK46" s="16"/>
      <c r="FL46" s="16"/>
      <c r="FM46" s="16"/>
      <c r="FN46" s="16"/>
      <c r="FO46" s="16"/>
      <c r="FP46" s="16"/>
      <c r="FQ46" s="16"/>
      <c r="FR46" s="16"/>
      <c r="FS46" s="16"/>
      <c r="FT46" s="16"/>
      <c r="FU46" s="16"/>
      <c r="FV46" s="16"/>
      <c r="FW46" s="16"/>
      <c r="FX46" s="16"/>
      <c r="FY46" s="16"/>
    </row>
    <row r="47" spans="1:181" s="15" customFormat="1">
      <c r="A47" s="19" t="s">
        <v>189</v>
      </c>
      <c r="B47" s="46">
        <f t="shared" si="11"/>
        <v>15</v>
      </c>
      <c r="C47" s="46" t="str">
        <f t="shared" si="9"/>
        <v>LI</v>
      </c>
      <c r="D47" s="46">
        <f t="shared" si="11"/>
        <v>1.5</v>
      </c>
      <c r="E47" s="46">
        <f t="shared" si="11"/>
        <v>0.6</v>
      </c>
      <c r="F47" s="46">
        <f t="shared" si="11"/>
        <v>0.1</v>
      </c>
      <c r="G47" s="46">
        <f t="shared" si="11"/>
        <v>0</v>
      </c>
      <c r="H47" s="46">
        <f t="shared" si="11"/>
        <v>0</v>
      </c>
      <c r="I47" s="46">
        <f t="shared" si="11"/>
        <v>0.1</v>
      </c>
      <c r="J47" s="78">
        <f t="shared" si="5"/>
        <v>2.2999999999999998</v>
      </c>
      <c r="K47" s="46">
        <f t="shared" si="5"/>
        <v>1.4</v>
      </c>
      <c r="L47" s="46">
        <f t="shared" si="5"/>
        <v>0.6</v>
      </c>
      <c r="M47" s="46">
        <f t="shared" si="5"/>
        <v>0.1</v>
      </c>
      <c r="N47" s="46">
        <f t="shared" si="5"/>
        <v>0</v>
      </c>
      <c r="O47" s="46">
        <f t="shared" si="5"/>
        <v>0.1</v>
      </c>
      <c r="P47" s="76">
        <f t="shared" si="12"/>
        <v>2.1</v>
      </c>
      <c r="Q47" s="99">
        <f t="shared" si="8"/>
        <v>-0.13321405458158</v>
      </c>
      <c r="R47" s="53"/>
      <c r="S47" s="16"/>
      <c r="T47" s="1" t="s">
        <v>47</v>
      </c>
      <c r="U47" s="1">
        <v>5.5250000000000004</v>
      </c>
      <c r="V47" s="1" t="s">
        <v>16</v>
      </c>
      <c r="W47" s="1">
        <v>3.00081506287379</v>
      </c>
      <c r="X47" s="1">
        <v>0.73220933737337102</v>
      </c>
      <c r="Y47" s="1">
        <v>0.92560252575998803</v>
      </c>
      <c r="Z47" s="1">
        <v>0.70852104860340603</v>
      </c>
      <c r="AA47" s="1">
        <v>1.97503455268524</v>
      </c>
      <c r="AB47" s="1">
        <v>0.29328696826734701</v>
      </c>
      <c r="AC47" s="1">
        <v>7.6354694955631404</v>
      </c>
      <c r="AD47" s="1">
        <v>3.0149202035577898</v>
      </c>
      <c r="AE47" s="1">
        <v>4.7803795507038102E-3</v>
      </c>
      <c r="AF47" s="1">
        <v>0.350961691545494</v>
      </c>
      <c r="AG47" s="1">
        <v>1.8409092899292101</v>
      </c>
      <c r="AH47" s="1">
        <v>0.29328696826734701</v>
      </c>
      <c r="AI47" s="1">
        <v>5.5048585328505402</v>
      </c>
      <c r="AJ47" s="1">
        <v>-2.1306109627126002</v>
      </c>
      <c r="AL47" s="16"/>
      <c r="AM47" s="16"/>
      <c r="AN47" s="16"/>
      <c r="AO47" s="16"/>
      <c r="AP47" s="16"/>
      <c r="AQ47" s="16"/>
      <c r="AR47" s="16"/>
      <c r="AS47" s="16"/>
      <c r="AT47" s="16"/>
      <c r="AU47" s="16"/>
      <c r="AV47" s="16"/>
      <c r="AW47" s="16"/>
      <c r="AX47" s="16"/>
      <c r="AY47" s="16"/>
      <c r="AZ47" s="16"/>
      <c r="BA47" s="16"/>
      <c r="BB47" s="16"/>
      <c r="BC47" s="16"/>
      <c r="BD47" s="16"/>
      <c r="BE47" s="16"/>
      <c r="BF47" s="16"/>
      <c r="BG47" s="16"/>
      <c r="BH47" s="16"/>
      <c r="BI47" s="16"/>
      <c r="BJ47" s="16"/>
      <c r="BK47" s="16"/>
      <c r="BL47" s="16"/>
      <c r="BM47" s="16"/>
      <c r="BN47" s="16"/>
      <c r="BO47" s="16"/>
      <c r="BP47" s="16"/>
      <c r="BQ47" s="16"/>
      <c r="BR47" s="16"/>
      <c r="BS47" s="16"/>
      <c r="BT47" s="16"/>
      <c r="BU47" s="16"/>
      <c r="BV47" s="16"/>
      <c r="BW47" s="16"/>
      <c r="BX47" s="16"/>
      <c r="BY47" s="16"/>
      <c r="BZ47" s="16"/>
      <c r="CA47" s="16"/>
      <c r="CB47" s="16"/>
      <c r="CC47" s="16"/>
      <c r="CD47" s="16"/>
      <c r="CE47" s="16"/>
      <c r="CF47" s="16"/>
      <c r="CG47" s="16"/>
      <c r="CH47" s="16"/>
      <c r="CI47" s="16"/>
      <c r="CJ47" s="16"/>
      <c r="CK47" s="16"/>
      <c r="CL47" s="16"/>
      <c r="CM47" s="16"/>
      <c r="CN47" s="16"/>
      <c r="CO47" s="16"/>
      <c r="CP47" s="16"/>
      <c r="CQ47" s="16"/>
      <c r="CR47" s="16"/>
      <c r="CS47" s="16"/>
      <c r="CT47" s="16"/>
      <c r="CU47" s="16"/>
      <c r="CV47" s="16"/>
      <c r="CW47" s="16"/>
      <c r="CX47" s="16"/>
      <c r="CY47" s="16"/>
      <c r="CZ47" s="16"/>
      <c r="DA47" s="16"/>
      <c r="DB47" s="16"/>
      <c r="DC47" s="16"/>
      <c r="DD47" s="16"/>
      <c r="DE47" s="16"/>
      <c r="DF47" s="16"/>
      <c r="DG47" s="16"/>
      <c r="DH47" s="16"/>
      <c r="DI47" s="16"/>
      <c r="DJ47" s="16"/>
      <c r="DK47" s="16"/>
      <c r="DL47" s="16"/>
      <c r="DM47" s="16"/>
      <c r="DN47" s="16"/>
      <c r="DO47" s="16"/>
      <c r="DP47" s="16"/>
      <c r="DQ47" s="16"/>
      <c r="DR47" s="16"/>
      <c r="DS47" s="16"/>
      <c r="DT47" s="16"/>
      <c r="DU47" s="16"/>
      <c r="DV47" s="16"/>
      <c r="DW47" s="16"/>
      <c r="DX47" s="16"/>
      <c r="DY47" s="16"/>
      <c r="DZ47" s="16"/>
      <c r="EA47" s="16"/>
      <c r="EB47" s="16"/>
      <c r="EC47" s="16"/>
      <c r="ED47" s="16"/>
      <c r="EE47" s="16"/>
      <c r="EF47" s="16"/>
      <c r="EG47" s="16"/>
      <c r="EH47" s="16"/>
      <c r="EI47" s="16"/>
      <c r="EJ47" s="16"/>
      <c r="EK47" s="16"/>
      <c r="EL47" s="16"/>
      <c r="EM47" s="16"/>
      <c r="EN47" s="16"/>
      <c r="EO47" s="16"/>
      <c r="EP47" s="16"/>
      <c r="EQ47" s="16"/>
      <c r="ER47" s="16"/>
      <c r="ES47" s="16"/>
      <c r="ET47" s="16"/>
      <c r="EU47" s="16"/>
      <c r="EV47" s="16"/>
      <c r="EW47" s="16"/>
      <c r="EX47" s="16"/>
      <c r="EY47" s="16"/>
      <c r="EZ47" s="16"/>
      <c r="FA47" s="16"/>
      <c r="FB47" s="16"/>
      <c r="FC47" s="16"/>
      <c r="FD47" s="16"/>
      <c r="FE47" s="16"/>
      <c r="FF47" s="16"/>
      <c r="FG47" s="16"/>
      <c r="FH47" s="16"/>
      <c r="FI47" s="16"/>
      <c r="FJ47" s="16"/>
      <c r="FK47" s="16"/>
      <c r="FL47" s="16"/>
      <c r="FM47" s="16"/>
      <c r="FN47" s="16"/>
      <c r="FO47" s="16"/>
      <c r="FP47" s="16"/>
      <c r="FQ47" s="16"/>
      <c r="FR47" s="16"/>
      <c r="FS47" s="16"/>
      <c r="FT47" s="16"/>
      <c r="FU47" s="16"/>
      <c r="FV47" s="16"/>
      <c r="FW47" s="16"/>
      <c r="FX47" s="16"/>
      <c r="FY47" s="16"/>
    </row>
    <row r="48" spans="1:181" s="15" customFormat="1">
      <c r="A48" s="18" t="s">
        <v>131</v>
      </c>
      <c r="B48" s="49">
        <f t="shared" si="11"/>
        <v>154.5</v>
      </c>
      <c r="C48" s="49" t="str">
        <f t="shared" si="9"/>
        <v>LI</v>
      </c>
      <c r="D48" s="49">
        <f t="shared" si="11"/>
        <v>0.6</v>
      </c>
      <c r="E48" s="49">
        <f t="shared" si="11"/>
        <v>0.1</v>
      </c>
      <c r="F48" s="49">
        <f t="shared" si="11"/>
        <v>0.2</v>
      </c>
      <c r="G48" s="49">
        <f t="shared" si="11"/>
        <v>0.1</v>
      </c>
      <c r="H48" s="49">
        <f t="shared" si="11"/>
        <v>0.2</v>
      </c>
      <c r="I48" s="49">
        <f t="shared" si="11"/>
        <v>0.1</v>
      </c>
      <c r="J48" s="78">
        <f t="shared" si="5"/>
        <v>1.3</v>
      </c>
      <c r="K48" s="49">
        <f t="shared" si="5"/>
        <v>0.7</v>
      </c>
      <c r="L48" s="49">
        <f t="shared" si="5"/>
        <v>0.2</v>
      </c>
      <c r="M48" s="49">
        <f t="shared" si="5"/>
        <v>0</v>
      </c>
      <c r="N48" s="49">
        <f t="shared" si="5"/>
        <v>0</v>
      </c>
      <c r="O48" s="49">
        <f t="shared" si="5"/>
        <v>0.1</v>
      </c>
      <c r="P48" s="76">
        <f t="shared" si="12"/>
        <v>1</v>
      </c>
      <c r="Q48" s="95">
        <f t="shared" si="8"/>
        <v>-0.35902799800659502</v>
      </c>
      <c r="R48" s="53"/>
      <c r="S48" s="16"/>
      <c r="T48" s="1" t="s">
        <v>64</v>
      </c>
      <c r="U48" s="1">
        <v>9.7970000000000006</v>
      </c>
      <c r="V48" s="1" t="s">
        <v>14</v>
      </c>
      <c r="W48" s="1">
        <v>0.37462235647494002</v>
      </c>
      <c r="X48" s="1">
        <v>0.13710820876667101</v>
      </c>
      <c r="Y48" s="1">
        <v>9.8157494018999605E-2</v>
      </c>
      <c r="Z48" s="1">
        <v>0.106343249208043</v>
      </c>
      <c r="AA48" s="1">
        <v>0.55443166852491499</v>
      </c>
      <c r="AB48" s="1">
        <v>3.5113599563049498E-2</v>
      </c>
      <c r="AC48" s="1">
        <v>1.30577657655662</v>
      </c>
      <c r="AD48" s="1">
        <v>0.194573373380483</v>
      </c>
      <c r="AE48" s="1">
        <v>0.118128094159441</v>
      </c>
      <c r="AF48" s="1">
        <v>0.166667635187462</v>
      </c>
      <c r="AG48" s="1">
        <v>1.47954948963863E-2</v>
      </c>
      <c r="AH48" s="1">
        <v>3.5113599563049498E-2</v>
      </c>
      <c r="AI48" s="1">
        <v>0.52927819718682201</v>
      </c>
      <c r="AJ48" s="1">
        <v>-0.77649837936979804</v>
      </c>
      <c r="AL48" s="16"/>
      <c r="AM48" s="16"/>
      <c r="AN48" s="16"/>
      <c r="AO48" s="16"/>
      <c r="AP48" s="16"/>
      <c r="AQ48" s="16"/>
      <c r="AR48" s="16"/>
      <c r="AS48" s="16"/>
      <c r="AT48" s="16"/>
      <c r="AU48" s="16"/>
      <c r="AV48" s="16"/>
      <c r="AW48" s="16"/>
      <c r="AX48" s="16"/>
      <c r="AY48" s="16"/>
      <c r="AZ48" s="16"/>
      <c r="BA48" s="16"/>
      <c r="BB48" s="16"/>
      <c r="BC48" s="16"/>
      <c r="BD48" s="16"/>
      <c r="BE48" s="16"/>
      <c r="BF48" s="16"/>
      <c r="BG48" s="16"/>
      <c r="BH48" s="16"/>
      <c r="BI48" s="16"/>
      <c r="BJ48" s="16"/>
      <c r="BK48" s="16"/>
      <c r="BL48" s="16"/>
      <c r="BM48" s="16"/>
      <c r="BN48" s="16"/>
      <c r="BO48" s="16"/>
      <c r="BP48" s="16"/>
      <c r="BQ48" s="16"/>
      <c r="BR48" s="16"/>
      <c r="BS48" s="16"/>
      <c r="BT48" s="16"/>
      <c r="BU48" s="16"/>
      <c r="BV48" s="16"/>
      <c r="BW48" s="16"/>
      <c r="BX48" s="16"/>
      <c r="BY48" s="16"/>
      <c r="BZ48" s="16"/>
      <c r="CA48" s="16"/>
      <c r="CB48" s="16"/>
      <c r="CC48" s="16"/>
      <c r="CD48" s="16"/>
      <c r="CE48" s="16"/>
      <c r="CF48" s="16"/>
      <c r="CG48" s="16"/>
      <c r="CH48" s="16"/>
      <c r="CI48" s="16"/>
      <c r="CJ48" s="16"/>
      <c r="CK48" s="16"/>
      <c r="CL48" s="16"/>
      <c r="CM48" s="16"/>
      <c r="CN48" s="16"/>
      <c r="CO48" s="16"/>
      <c r="CP48" s="16"/>
      <c r="CQ48" s="16"/>
      <c r="CR48" s="16"/>
      <c r="CS48" s="16"/>
      <c r="CT48" s="16"/>
      <c r="CU48" s="16"/>
      <c r="CV48" s="16"/>
      <c r="CW48" s="16"/>
      <c r="CX48" s="16"/>
      <c r="CY48" s="16"/>
      <c r="CZ48" s="16"/>
      <c r="DA48" s="16"/>
      <c r="DB48" s="16"/>
      <c r="DC48" s="16"/>
      <c r="DD48" s="16"/>
      <c r="DE48" s="16"/>
      <c r="DF48" s="16"/>
      <c r="DG48" s="16"/>
      <c r="DH48" s="16"/>
      <c r="DI48" s="16"/>
      <c r="DJ48" s="16"/>
      <c r="DK48" s="16"/>
      <c r="DL48" s="16"/>
      <c r="DM48" s="16"/>
      <c r="DN48" s="16"/>
      <c r="DO48" s="16"/>
      <c r="DP48" s="16"/>
      <c r="DQ48" s="16"/>
      <c r="DR48" s="16"/>
      <c r="DS48" s="16"/>
      <c r="DT48" s="16"/>
      <c r="DU48" s="16"/>
      <c r="DV48" s="16"/>
      <c r="DW48" s="16"/>
      <c r="DX48" s="16"/>
      <c r="DY48" s="16"/>
      <c r="DZ48" s="16"/>
      <c r="EA48" s="16"/>
      <c r="EB48" s="16"/>
      <c r="EC48" s="16"/>
      <c r="ED48" s="16"/>
      <c r="EE48" s="16"/>
      <c r="EF48" s="16"/>
      <c r="EG48" s="16"/>
      <c r="EH48" s="16"/>
      <c r="EI48" s="16"/>
      <c r="EJ48" s="16"/>
      <c r="EK48" s="16"/>
      <c r="EL48" s="16"/>
      <c r="EM48" s="16"/>
      <c r="EN48" s="16"/>
      <c r="EO48" s="16"/>
      <c r="EP48" s="16"/>
      <c r="EQ48" s="16"/>
      <c r="ER48" s="16"/>
      <c r="ES48" s="16"/>
      <c r="ET48" s="16"/>
      <c r="EU48" s="16"/>
      <c r="EV48" s="16"/>
      <c r="EW48" s="16"/>
      <c r="EX48" s="16"/>
      <c r="EY48" s="16"/>
      <c r="EZ48" s="16"/>
      <c r="FA48" s="16"/>
      <c r="FB48" s="16"/>
      <c r="FC48" s="16"/>
      <c r="FD48" s="16"/>
      <c r="FE48" s="16"/>
      <c r="FF48" s="16"/>
      <c r="FG48" s="16"/>
      <c r="FH48" s="16"/>
      <c r="FI48" s="16"/>
      <c r="FJ48" s="16"/>
      <c r="FK48" s="16"/>
      <c r="FL48" s="16"/>
      <c r="FM48" s="16"/>
      <c r="FN48" s="16"/>
      <c r="FO48" s="16"/>
      <c r="FP48" s="16"/>
      <c r="FQ48" s="16"/>
      <c r="FR48" s="16"/>
      <c r="FS48" s="16"/>
      <c r="FT48" s="16"/>
      <c r="FU48" s="16"/>
      <c r="FV48" s="16"/>
      <c r="FW48" s="16"/>
      <c r="FX48" s="16"/>
      <c r="FY48" s="16"/>
    </row>
    <row r="49" spans="1:181" s="15" customFormat="1">
      <c r="A49" s="19" t="s">
        <v>130</v>
      </c>
      <c r="B49" s="49">
        <f t="shared" si="11"/>
        <v>10.3</v>
      </c>
      <c r="C49" s="49" t="str">
        <f t="shared" si="9"/>
        <v>LI</v>
      </c>
      <c r="D49" s="49">
        <f t="shared" si="11"/>
        <v>0.4</v>
      </c>
      <c r="E49" s="49">
        <f t="shared" si="11"/>
        <v>0.1</v>
      </c>
      <c r="F49" s="49">
        <f t="shared" si="11"/>
        <v>0.2</v>
      </c>
      <c r="G49" s="49">
        <f t="shared" si="11"/>
        <v>0</v>
      </c>
      <c r="H49" s="49">
        <f t="shared" si="11"/>
        <v>0</v>
      </c>
      <c r="I49" s="49">
        <f t="shared" si="11"/>
        <v>0</v>
      </c>
      <c r="J49" s="78">
        <f t="shared" si="5"/>
        <v>0.8</v>
      </c>
      <c r="K49" s="49">
        <f t="shared" si="5"/>
        <v>0.5</v>
      </c>
      <c r="L49" s="49">
        <f t="shared" si="5"/>
        <v>0.1</v>
      </c>
      <c r="M49" s="49">
        <f t="shared" si="5"/>
        <v>0</v>
      </c>
      <c r="N49" s="49">
        <f t="shared" si="5"/>
        <v>0</v>
      </c>
      <c r="O49" s="49">
        <f t="shared" si="5"/>
        <v>0</v>
      </c>
      <c r="P49" s="76">
        <f t="shared" si="12"/>
        <v>0.6</v>
      </c>
      <c r="Q49" s="95">
        <f t="shared" si="8"/>
        <v>-0.17815555450266299</v>
      </c>
      <c r="R49" s="53"/>
      <c r="S49" s="16"/>
      <c r="T49" s="1" t="s">
        <v>72</v>
      </c>
      <c r="U49" s="1">
        <v>14.262</v>
      </c>
      <c r="V49" s="1" t="s">
        <v>14</v>
      </c>
      <c r="W49" s="1">
        <v>0.346938836460149</v>
      </c>
      <c r="X49" s="1">
        <v>0.33585325933388499</v>
      </c>
      <c r="Y49" s="1">
        <v>0.21900253401638201</v>
      </c>
      <c r="Z49" s="1">
        <v>0.16862009350235399</v>
      </c>
      <c r="AA49" s="1">
        <v>0.63902021169140599</v>
      </c>
      <c r="AB49" s="1">
        <v>7.2674568400926606E-2</v>
      </c>
      <c r="AC49" s="1">
        <v>1.7821095034051</v>
      </c>
      <c r="AD49" s="1">
        <v>0.40070580566352998</v>
      </c>
      <c r="AE49" s="1">
        <v>0.33255815832324498</v>
      </c>
      <c r="AF49" s="1">
        <v>1.16834565378455</v>
      </c>
      <c r="AG49" s="1">
        <v>0.16993821771412701</v>
      </c>
      <c r="AH49" s="1">
        <v>7.2674568400926606E-2</v>
      </c>
      <c r="AI49" s="1">
        <v>2.14422240388638</v>
      </c>
      <c r="AJ49" s="1">
        <v>0.36211290048127998</v>
      </c>
      <c r="AL49" s="16"/>
      <c r="AM49" s="16"/>
      <c r="AN49" s="16"/>
      <c r="AO49" s="16"/>
      <c r="AP49" s="16"/>
      <c r="AQ49" s="16"/>
      <c r="AR49" s="16"/>
      <c r="AS49" s="16"/>
      <c r="AT49" s="16"/>
      <c r="AU49" s="16"/>
      <c r="AV49" s="16"/>
      <c r="AW49" s="16"/>
      <c r="AX49" s="16"/>
      <c r="AY49" s="16"/>
      <c r="AZ49" s="16"/>
      <c r="BA49" s="16"/>
      <c r="BB49" s="16"/>
      <c r="BC49" s="16"/>
      <c r="BD49" s="16"/>
      <c r="BE49" s="16"/>
      <c r="BF49" s="16"/>
      <c r="BG49" s="16"/>
      <c r="BH49" s="16"/>
      <c r="BI49" s="16"/>
      <c r="BJ49" s="16"/>
      <c r="BK49" s="16"/>
      <c r="BL49" s="16"/>
      <c r="BM49" s="16"/>
      <c r="BN49" s="16"/>
      <c r="BO49" s="16"/>
      <c r="BP49" s="16"/>
      <c r="BQ49" s="16"/>
      <c r="BR49" s="16"/>
      <c r="BS49" s="16"/>
      <c r="BT49" s="16"/>
      <c r="BU49" s="16"/>
      <c r="BV49" s="16"/>
      <c r="BW49" s="16"/>
      <c r="BX49" s="16"/>
      <c r="BY49" s="16"/>
      <c r="BZ49" s="16"/>
      <c r="CA49" s="16"/>
      <c r="CB49" s="16"/>
      <c r="CC49" s="16"/>
      <c r="CD49" s="16"/>
      <c r="CE49" s="16"/>
      <c r="CF49" s="16"/>
      <c r="CG49" s="16"/>
      <c r="CH49" s="16"/>
      <c r="CI49" s="16"/>
      <c r="CJ49" s="16"/>
      <c r="CK49" s="16"/>
      <c r="CL49" s="16"/>
      <c r="CM49" s="16"/>
      <c r="CN49" s="16"/>
      <c r="CO49" s="16"/>
      <c r="CP49" s="16"/>
      <c r="CQ49" s="16"/>
      <c r="CR49" s="16"/>
      <c r="CS49" s="16"/>
      <c r="CT49" s="16"/>
      <c r="CU49" s="16"/>
      <c r="CV49" s="16"/>
      <c r="CW49" s="16"/>
      <c r="CX49" s="16"/>
      <c r="CY49" s="16"/>
      <c r="CZ49" s="16"/>
      <c r="DA49" s="16"/>
      <c r="DB49" s="16"/>
      <c r="DC49" s="16"/>
      <c r="DD49" s="16"/>
      <c r="DE49" s="16"/>
      <c r="DF49" s="16"/>
      <c r="DG49" s="16"/>
      <c r="DH49" s="16"/>
      <c r="DI49" s="16"/>
      <c r="DJ49" s="16"/>
      <c r="DK49" s="16"/>
      <c r="DL49" s="16"/>
      <c r="DM49" s="16"/>
      <c r="DN49" s="16"/>
      <c r="DO49" s="16"/>
      <c r="DP49" s="16"/>
      <c r="DQ49" s="16"/>
      <c r="DR49" s="16"/>
      <c r="DS49" s="16"/>
      <c r="DT49" s="16"/>
      <c r="DU49" s="16"/>
      <c r="DV49" s="16"/>
      <c r="DW49" s="16"/>
      <c r="DX49" s="16"/>
      <c r="DY49" s="16"/>
      <c r="DZ49" s="16"/>
      <c r="EA49" s="16"/>
      <c r="EB49" s="16"/>
      <c r="EC49" s="16"/>
      <c r="ED49" s="16"/>
      <c r="EE49" s="16"/>
      <c r="EF49" s="16"/>
      <c r="EG49" s="16"/>
      <c r="EH49" s="16"/>
      <c r="EI49" s="16"/>
      <c r="EJ49" s="16"/>
      <c r="EK49" s="16"/>
      <c r="EL49" s="16"/>
      <c r="EM49" s="16"/>
      <c r="EN49" s="16"/>
      <c r="EO49" s="16"/>
      <c r="EP49" s="16"/>
      <c r="EQ49" s="16"/>
      <c r="ER49" s="16"/>
      <c r="ES49" s="16"/>
      <c r="ET49" s="16"/>
      <c r="EU49" s="16"/>
      <c r="EV49" s="16"/>
      <c r="EW49" s="16"/>
      <c r="EX49" s="16"/>
      <c r="EY49" s="16"/>
      <c r="EZ49" s="16"/>
      <c r="FA49" s="16"/>
      <c r="FB49" s="16"/>
      <c r="FC49" s="16"/>
      <c r="FD49" s="16"/>
      <c r="FE49" s="16"/>
      <c r="FF49" s="16"/>
      <c r="FG49" s="16"/>
      <c r="FH49" s="16"/>
      <c r="FI49" s="16"/>
      <c r="FJ49" s="16"/>
      <c r="FK49" s="16"/>
      <c r="FL49" s="16"/>
      <c r="FM49" s="16"/>
      <c r="FN49" s="16"/>
      <c r="FO49" s="16"/>
      <c r="FP49" s="16"/>
      <c r="FQ49" s="16"/>
      <c r="FR49" s="16"/>
      <c r="FS49" s="16"/>
      <c r="FT49" s="16"/>
      <c r="FU49" s="16"/>
      <c r="FV49" s="16"/>
      <c r="FW49" s="16"/>
      <c r="FX49" s="16"/>
      <c r="FY49" s="16"/>
    </row>
    <row r="50" spans="1:181" s="15" customFormat="1">
      <c r="A50" s="19" t="s">
        <v>129</v>
      </c>
      <c r="B50" s="46">
        <f t="shared" si="11"/>
        <v>12.1</v>
      </c>
      <c r="C50" s="46" t="str">
        <f t="shared" si="9"/>
        <v>LI</v>
      </c>
      <c r="D50" s="46">
        <f t="shared" si="11"/>
        <v>0.7</v>
      </c>
      <c r="E50" s="46">
        <f t="shared" si="11"/>
        <v>0.3</v>
      </c>
      <c r="F50" s="46">
        <f t="shared" si="11"/>
        <v>0.2</v>
      </c>
      <c r="G50" s="46">
        <f t="shared" si="11"/>
        <v>0.1</v>
      </c>
      <c r="H50" s="46">
        <f t="shared" si="11"/>
        <v>0.2</v>
      </c>
      <c r="I50" s="46">
        <f t="shared" si="11"/>
        <v>0</v>
      </c>
      <c r="J50" s="78">
        <f t="shared" si="5"/>
        <v>1.6</v>
      </c>
      <c r="K50" s="46">
        <f t="shared" si="5"/>
        <v>0.5</v>
      </c>
      <c r="L50" s="46">
        <f t="shared" si="5"/>
        <v>0.2</v>
      </c>
      <c r="M50" s="46">
        <f t="shared" si="5"/>
        <v>0.5</v>
      </c>
      <c r="N50" s="46">
        <f t="shared" si="5"/>
        <v>0.2</v>
      </c>
      <c r="O50" s="46">
        <f t="shared" si="5"/>
        <v>0</v>
      </c>
      <c r="P50" s="76">
        <f t="shared" si="12"/>
        <v>1.4</v>
      </c>
      <c r="Q50" s="99">
        <f t="shared" si="8"/>
        <v>-0.13023632202061999</v>
      </c>
      <c r="R50" s="53"/>
      <c r="S50" s="16"/>
      <c r="T50" s="1" t="s">
        <v>150</v>
      </c>
      <c r="U50" s="1">
        <v>79.715999999999994</v>
      </c>
      <c r="V50" s="1" t="s">
        <v>14</v>
      </c>
      <c r="W50" s="1">
        <v>0.54522302912186005</v>
      </c>
      <c r="X50" s="1">
        <v>6.6856852320365395E-2</v>
      </c>
      <c r="Y50" s="1">
        <v>0.16652734713805301</v>
      </c>
      <c r="Z50" s="1">
        <v>5.2771945955686198E-2</v>
      </c>
      <c r="AA50" s="1">
        <v>0.55290227399987502</v>
      </c>
      <c r="AB50" s="1">
        <v>0.18166385905975699</v>
      </c>
      <c r="AC50" s="1">
        <v>1.5659453075956</v>
      </c>
      <c r="AD50" s="1">
        <v>0.47039058095886699</v>
      </c>
      <c r="AE50" s="1">
        <v>4.6831042149452802E-4</v>
      </c>
      <c r="AF50" s="1">
        <v>4.7908361365195401E-4</v>
      </c>
      <c r="AG50" s="1">
        <v>2.05774506732141E-2</v>
      </c>
      <c r="AH50" s="1">
        <v>0.18166385905975699</v>
      </c>
      <c r="AI50" s="1">
        <v>0.67357928472698503</v>
      </c>
      <c r="AJ50" s="1">
        <v>-0.89236602286861499</v>
      </c>
      <c r="AL50" s="16"/>
      <c r="AM50" s="16"/>
      <c r="AN50" s="16"/>
      <c r="AO50" s="16"/>
      <c r="AP50" s="16"/>
      <c r="AQ50" s="16"/>
      <c r="AR50" s="16"/>
      <c r="AS50" s="16"/>
      <c r="AT50" s="16"/>
      <c r="AU50" s="16"/>
      <c r="AV50" s="16"/>
      <c r="AW50" s="16"/>
      <c r="AX50" s="16"/>
      <c r="AY50" s="16"/>
      <c r="AZ50" s="16"/>
      <c r="BA50" s="16"/>
      <c r="BB50" s="16"/>
      <c r="BC50" s="16"/>
      <c r="BD50" s="16"/>
      <c r="BE50" s="16"/>
      <c r="BF50" s="16"/>
      <c r="BG50" s="16"/>
      <c r="BH50" s="16"/>
      <c r="BI50" s="16"/>
      <c r="BJ50" s="16"/>
      <c r="BK50" s="16"/>
      <c r="BL50" s="16"/>
      <c r="BM50" s="16"/>
      <c r="BN50" s="16"/>
      <c r="BO50" s="16"/>
      <c r="BP50" s="16"/>
      <c r="BQ50" s="16"/>
      <c r="BR50" s="16"/>
      <c r="BS50" s="16"/>
      <c r="BT50" s="16"/>
      <c r="BU50" s="16"/>
      <c r="BV50" s="16"/>
      <c r="BW50" s="16"/>
      <c r="BX50" s="16"/>
      <c r="BY50" s="16"/>
      <c r="BZ50" s="16"/>
      <c r="CA50" s="16"/>
      <c r="CB50" s="16"/>
      <c r="CC50" s="16"/>
      <c r="CD50" s="16"/>
      <c r="CE50" s="16"/>
      <c r="CF50" s="16"/>
      <c r="CG50" s="16"/>
      <c r="CH50" s="16"/>
      <c r="CI50" s="16"/>
      <c r="CJ50" s="16"/>
      <c r="CK50" s="16"/>
      <c r="CL50" s="16"/>
      <c r="CM50" s="16"/>
      <c r="CN50" s="16"/>
      <c r="CO50" s="16"/>
      <c r="CP50" s="16"/>
      <c r="CQ50" s="16"/>
      <c r="CR50" s="16"/>
      <c r="CS50" s="16"/>
      <c r="CT50" s="16"/>
      <c r="CU50" s="16"/>
      <c r="CV50" s="16"/>
      <c r="CW50" s="16"/>
      <c r="CX50" s="16"/>
      <c r="CY50" s="16"/>
      <c r="CZ50" s="16"/>
      <c r="DA50" s="16"/>
      <c r="DB50" s="16"/>
      <c r="DC50" s="16"/>
      <c r="DD50" s="16"/>
      <c r="DE50" s="16"/>
      <c r="DF50" s="16"/>
      <c r="DG50" s="16"/>
      <c r="DH50" s="16"/>
      <c r="DI50" s="16"/>
      <c r="DJ50" s="16"/>
      <c r="DK50" s="16"/>
      <c r="DL50" s="16"/>
      <c r="DM50" s="16"/>
      <c r="DN50" s="16"/>
      <c r="DO50" s="16"/>
      <c r="DP50" s="16"/>
      <c r="DQ50" s="16"/>
      <c r="DR50" s="16"/>
      <c r="DS50" s="16"/>
      <c r="DT50" s="16"/>
      <c r="DU50" s="16"/>
      <c r="DV50" s="16"/>
      <c r="DW50" s="16"/>
      <c r="DX50" s="16"/>
      <c r="DY50" s="16"/>
      <c r="DZ50" s="16"/>
      <c r="EA50" s="16"/>
      <c r="EB50" s="16"/>
      <c r="EC50" s="16"/>
      <c r="ED50" s="16"/>
      <c r="EE50" s="16"/>
      <c r="EF50" s="16"/>
      <c r="EG50" s="16"/>
      <c r="EH50" s="16"/>
      <c r="EI50" s="16"/>
      <c r="EJ50" s="16"/>
      <c r="EK50" s="16"/>
      <c r="EL50" s="16"/>
      <c r="EM50" s="16"/>
      <c r="EN50" s="16"/>
      <c r="EO50" s="16"/>
      <c r="EP50" s="16"/>
      <c r="EQ50" s="16"/>
      <c r="ER50" s="16"/>
      <c r="ES50" s="16"/>
      <c r="ET50" s="16"/>
      <c r="EU50" s="16"/>
      <c r="EV50" s="16"/>
      <c r="EW50" s="16"/>
      <c r="EX50" s="16"/>
      <c r="EY50" s="16"/>
      <c r="EZ50" s="16"/>
      <c r="FA50" s="16"/>
      <c r="FB50" s="16"/>
      <c r="FC50" s="16"/>
      <c r="FD50" s="16"/>
      <c r="FE50" s="16"/>
      <c r="FF50" s="16"/>
      <c r="FG50" s="16"/>
      <c r="FH50" s="16"/>
      <c r="FI50" s="16"/>
      <c r="FJ50" s="16"/>
      <c r="FK50" s="16"/>
      <c r="FL50" s="16"/>
      <c r="FM50" s="16"/>
      <c r="FN50" s="16"/>
      <c r="FO50" s="16"/>
      <c r="FP50" s="16"/>
      <c r="FQ50" s="16"/>
      <c r="FR50" s="16"/>
      <c r="FS50" s="16"/>
      <c r="FT50" s="16"/>
      <c r="FU50" s="16"/>
      <c r="FV50" s="16"/>
      <c r="FW50" s="16"/>
      <c r="FX50" s="16"/>
      <c r="FY50" s="16"/>
    </row>
    <row r="51" spans="1:181" s="15" customFormat="1">
      <c r="A51" s="18" t="s">
        <v>128</v>
      </c>
      <c r="B51" s="49">
        <f t="shared" si="11"/>
        <v>5.7</v>
      </c>
      <c r="C51" s="49" t="str">
        <f t="shared" si="9"/>
        <v>LI</v>
      </c>
      <c r="D51" s="49">
        <f t="shared" si="11"/>
        <v>0.3</v>
      </c>
      <c r="E51" s="49">
        <f t="shared" si="11"/>
        <v>0.1</v>
      </c>
      <c r="F51" s="49">
        <f t="shared" si="11"/>
        <v>0.4</v>
      </c>
      <c r="G51" s="49">
        <f t="shared" si="11"/>
        <v>0.1</v>
      </c>
      <c r="H51" s="49">
        <f t="shared" si="11"/>
        <v>0.1</v>
      </c>
      <c r="I51" s="49">
        <f t="shared" si="11"/>
        <v>0.1</v>
      </c>
      <c r="J51" s="78">
        <f t="shared" si="5"/>
        <v>1.1000000000000001</v>
      </c>
      <c r="K51" s="49">
        <f t="shared" si="5"/>
        <v>0.6</v>
      </c>
      <c r="L51" s="49">
        <f t="shared" si="5"/>
        <v>0.4</v>
      </c>
      <c r="M51" s="49">
        <f t="shared" si="5"/>
        <v>0.2</v>
      </c>
      <c r="N51" s="49">
        <f t="shared" si="5"/>
        <v>0.2</v>
      </c>
      <c r="O51" s="49">
        <f t="shared" si="5"/>
        <v>0.1</v>
      </c>
      <c r="P51" s="76">
        <f t="shared" si="12"/>
        <v>1.4</v>
      </c>
      <c r="Q51" s="95">
        <f t="shared" si="8"/>
        <v>0.29897141564089003</v>
      </c>
      <c r="R51" s="53"/>
      <c r="S51" s="16"/>
      <c r="T51" s="1" t="s">
        <v>63</v>
      </c>
      <c r="U51" s="1">
        <v>6.16</v>
      </c>
      <c r="V51" s="1" t="s">
        <v>14</v>
      </c>
      <c r="W51" s="1">
        <v>0.49627243247557701</v>
      </c>
      <c r="X51" s="1">
        <v>0.29324312620436199</v>
      </c>
      <c r="Y51" s="1">
        <v>0.40711861288510298</v>
      </c>
      <c r="Z51" s="1">
        <v>0.19961479453637701</v>
      </c>
      <c r="AA51" s="1">
        <v>0.57682938672349104</v>
      </c>
      <c r="AB51" s="1">
        <v>4.0446406652812399E-2</v>
      </c>
      <c r="AC51" s="1">
        <v>2.0135247594777201</v>
      </c>
      <c r="AD51" s="1">
        <v>0.29726027740135202</v>
      </c>
      <c r="AE51" s="1">
        <v>0.11233304620482901</v>
      </c>
      <c r="AF51" s="1">
        <v>4.4735845499005403E-2</v>
      </c>
      <c r="AG51" s="1">
        <v>0.112471514886878</v>
      </c>
      <c r="AH51" s="1">
        <v>4.0446406652812399E-2</v>
      </c>
      <c r="AI51" s="1">
        <v>0.60724709064487803</v>
      </c>
      <c r="AJ51" s="1">
        <v>-1.40627766883284</v>
      </c>
      <c r="AL51" s="16"/>
      <c r="AM51" s="16"/>
      <c r="AN51" s="16"/>
      <c r="AO51" s="16"/>
      <c r="AP51" s="16"/>
      <c r="AQ51" s="16"/>
      <c r="AR51" s="16"/>
      <c r="AS51" s="16"/>
      <c r="AT51" s="16"/>
      <c r="AU51" s="16"/>
      <c r="AV51" s="16"/>
      <c r="AW51" s="16"/>
      <c r="AX51" s="16"/>
      <c r="AY51" s="16"/>
      <c r="AZ51" s="16"/>
      <c r="BA51" s="16"/>
      <c r="BB51" s="16"/>
      <c r="BC51" s="16"/>
      <c r="BD51" s="16"/>
      <c r="BE51" s="16"/>
      <c r="BF51" s="16"/>
      <c r="BG51" s="16"/>
      <c r="BH51" s="16"/>
      <c r="BI51" s="16"/>
      <c r="BJ51" s="16"/>
      <c r="BK51" s="16"/>
      <c r="BL51" s="16"/>
      <c r="BM51" s="16"/>
      <c r="BN51" s="16"/>
      <c r="BO51" s="16"/>
      <c r="BP51" s="16"/>
      <c r="BQ51" s="16"/>
      <c r="BR51" s="16"/>
      <c r="BS51" s="16"/>
      <c r="BT51" s="16"/>
      <c r="BU51" s="16"/>
      <c r="BV51" s="16"/>
      <c r="BW51" s="16"/>
      <c r="BX51" s="16"/>
      <c r="BY51" s="16"/>
      <c r="BZ51" s="16"/>
      <c r="CA51" s="16"/>
      <c r="CB51" s="16"/>
      <c r="CC51" s="16"/>
      <c r="CD51" s="16"/>
      <c r="CE51" s="16"/>
      <c r="CF51" s="16"/>
      <c r="CG51" s="16"/>
      <c r="CH51" s="16"/>
      <c r="CI51" s="16"/>
      <c r="CJ51" s="16"/>
      <c r="CK51" s="16"/>
      <c r="CL51" s="16"/>
      <c r="CM51" s="16"/>
      <c r="CN51" s="16"/>
      <c r="CO51" s="16"/>
      <c r="CP51" s="16"/>
      <c r="CQ51" s="16"/>
      <c r="CR51" s="16"/>
      <c r="CS51" s="16"/>
      <c r="CT51" s="16"/>
      <c r="CU51" s="16"/>
      <c r="CV51" s="16"/>
      <c r="CW51" s="16"/>
      <c r="CX51" s="16"/>
      <c r="CY51" s="16"/>
      <c r="CZ51" s="16"/>
      <c r="DA51" s="16"/>
      <c r="DB51" s="16"/>
      <c r="DC51" s="16"/>
      <c r="DD51" s="16"/>
      <c r="DE51" s="16"/>
      <c r="DF51" s="16"/>
      <c r="DG51" s="16"/>
      <c r="DH51" s="16"/>
      <c r="DI51" s="16"/>
      <c r="DJ51" s="16"/>
      <c r="DK51" s="16"/>
      <c r="DL51" s="16"/>
      <c r="DM51" s="16"/>
      <c r="DN51" s="16"/>
      <c r="DO51" s="16"/>
      <c r="DP51" s="16"/>
      <c r="DQ51" s="16"/>
      <c r="DR51" s="16"/>
      <c r="DS51" s="16"/>
      <c r="DT51" s="16"/>
      <c r="DU51" s="16"/>
      <c r="DV51" s="16"/>
      <c r="DW51" s="16"/>
      <c r="DX51" s="16"/>
      <c r="DY51" s="16"/>
      <c r="DZ51" s="16"/>
      <c r="EA51" s="16"/>
      <c r="EB51" s="16"/>
      <c r="EC51" s="16"/>
      <c r="ED51" s="16"/>
      <c r="EE51" s="16"/>
      <c r="EF51" s="16"/>
      <c r="EG51" s="16"/>
      <c r="EH51" s="16"/>
      <c r="EI51" s="16"/>
      <c r="EJ51" s="16"/>
      <c r="EK51" s="16"/>
      <c r="EL51" s="16"/>
      <c r="EM51" s="16"/>
      <c r="EN51" s="16"/>
      <c r="EO51" s="16"/>
      <c r="EP51" s="16"/>
      <c r="EQ51" s="16"/>
      <c r="ER51" s="16"/>
      <c r="ES51" s="16"/>
      <c r="ET51" s="16"/>
      <c r="EU51" s="16"/>
      <c r="EV51" s="16"/>
      <c r="EW51" s="16"/>
      <c r="EX51" s="16"/>
      <c r="EY51" s="16"/>
      <c r="EZ51" s="16"/>
      <c r="FA51" s="16"/>
      <c r="FB51" s="16"/>
      <c r="FC51" s="16"/>
      <c r="FD51" s="16"/>
      <c r="FE51" s="16"/>
      <c r="FF51" s="16"/>
      <c r="FG51" s="16"/>
      <c r="FH51" s="16"/>
      <c r="FI51" s="16"/>
      <c r="FJ51" s="16"/>
      <c r="FK51" s="16"/>
      <c r="FL51" s="16"/>
      <c r="FM51" s="16"/>
      <c r="FN51" s="16"/>
      <c r="FO51" s="16"/>
      <c r="FP51" s="16"/>
      <c r="FQ51" s="16"/>
      <c r="FR51" s="16"/>
      <c r="FS51" s="16"/>
      <c r="FT51" s="16"/>
      <c r="FU51" s="16"/>
      <c r="FV51" s="16"/>
      <c r="FW51" s="16"/>
      <c r="FX51" s="16"/>
      <c r="FY51" s="16"/>
    </row>
    <row r="52" spans="1:181" s="15" customFormat="1">
      <c r="A52" s="20" t="s">
        <v>127</v>
      </c>
      <c r="B52" s="50">
        <f t="shared" si="11"/>
        <v>49.8</v>
      </c>
      <c r="C52" s="50" t="str">
        <f t="shared" si="9"/>
        <v>UM</v>
      </c>
      <c r="D52" s="50">
        <f t="shared" si="11"/>
        <v>0.4</v>
      </c>
      <c r="E52" s="50">
        <f t="shared" si="11"/>
        <v>0.2</v>
      </c>
      <c r="F52" s="50">
        <f t="shared" si="11"/>
        <v>0.3</v>
      </c>
      <c r="G52" s="50">
        <f t="shared" si="11"/>
        <v>0.1</v>
      </c>
      <c r="H52" s="50">
        <f t="shared" si="11"/>
        <v>1.6</v>
      </c>
      <c r="I52" s="50">
        <f t="shared" si="11"/>
        <v>0</v>
      </c>
      <c r="J52" s="78">
        <f t="shared" si="5"/>
        <v>2.6</v>
      </c>
      <c r="K52" s="50">
        <f t="shared" si="5"/>
        <v>0.3</v>
      </c>
      <c r="L52" s="50">
        <f t="shared" si="5"/>
        <v>0.6</v>
      </c>
      <c r="M52" s="50">
        <f t="shared" si="5"/>
        <v>0</v>
      </c>
      <c r="N52" s="50">
        <f t="shared" si="5"/>
        <v>0.2</v>
      </c>
      <c r="O52" s="50">
        <f t="shared" si="5"/>
        <v>0</v>
      </c>
      <c r="P52" s="76">
        <f t="shared" si="12"/>
        <v>1.2</v>
      </c>
      <c r="Q52" s="98">
        <f t="shared" si="8"/>
        <v>-1.35338672898624</v>
      </c>
      <c r="R52" s="53"/>
      <c r="S52" s="16"/>
      <c r="T52" s="1" t="s">
        <v>149</v>
      </c>
      <c r="U52" s="1">
        <v>5.0979999999999999</v>
      </c>
      <c r="V52" s="1" t="s">
        <v>60</v>
      </c>
      <c r="W52" s="1">
        <v>0.151917293360401</v>
      </c>
      <c r="X52" s="1">
        <v>0.224562253920296</v>
      </c>
      <c r="Y52" s="1">
        <v>0.19276413950952401</v>
      </c>
      <c r="Z52" s="1">
        <v>1.0894388197064999E-2</v>
      </c>
      <c r="AA52" s="1">
        <v>2.2977315821130499E-2</v>
      </c>
      <c r="AB52" s="1">
        <v>3.9282011235644503E-2</v>
      </c>
      <c r="AC52" s="1">
        <v>0.64239740204406104</v>
      </c>
      <c r="AD52" s="1">
        <v>0.132149498177278</v>
      </c>
      <c r="AE52" s="1">
        <v>0.22495985174175001</v>
      </c>
      <c r="AF52" s="1">
        <v>0.10156658173684199</v>
      </c>
      <c r="AG52" s="1">
        <v>0.97702541893081996</v>
      </c>
      <c r="AH52" s="1">
        <v>3.9282011235644503E-2</v>
      </c>
      <c r="AI52" s="1">
        <v>1.47498336182233</v>
      </c>
      <c r="AJ52" s="1">
        <v>0.83258595977826899</v>
      </c>
      <c r="AL52" s="16"/>
      <c r="AM52" s="16"/>
      <c r="AN52" s="16"/>
      <c r="AO52" s="16"/>
      <c r="AP52" s="16"/>
      <c r="AQ52" s="16"/>
      <c r="AR52" s="16"/>
      <c r="AS52" s="16"/>
      <c r="AT52" s="16"/>
      <c r="AU52" s="16"/>
      <c r="AV52" s="16"/>
      <c r="AW52" s="16"/>
      <c r="AX52" s="16"/>
      <c r="AY52" s="16"/>
      <c r="AZ52" s="16"/>
      <c r="BA52" s="16"/>
      <c r="BB52" s="16"/>
      <c r="BC52" s="16"/>
      <c r="BD52" s="16"/>
      <c r="BE52" s="16"/>
      <c r="BF52" s="16"/>
      <c r="BG52" s="16"/>
      <c r="BH52" s="16"/>
      <c r="BI52" s="16"/>
      <c r="BJ52" s="16"/>
      <c r="BK52" s="16"/>
      <c r="BL52" s="16"/>
      <c r="BM52" s="16"/>
      <c r="BN52" s="16"/>
      <c r="BO52" s="16"/>
      <c r="BP52" s="16"/>
      <c r="BQ52" s="16"/>
      <c r="BR52" s="16"/>
      <c r="BS52" s="16"/>
      <c r="BT52" s="16"/>
      <c r="BU52" s="16"/>
      <c r="BV52" s="16"/>
      <c r="BW52" s="16"/>
      <c r="BX52" s="16"/>
      <c r="BY52" s="16"/>
      <c r="BZ52" s="16"/>
      <c r="CA52" s="16"/>
      <c r="CB52" s="16"/>
      <c r="CC52" s="16"/>
      <c r="CD52" s="16"/>
      <c r="CE52" s="16"/>
      <c r="CF52" s="16"/>
      <c r="CG52" s="16"/>
      <c r="CH52" s="16"/>
      <c r="CI52" s="16"/>
      <c r="CJ52" s="16"/>
      <c r="CK52" s="16"/>
      <c r="CL52" s="16"/>
      <c r="CM52" s="16"/>
      <c r="CN52" s="16"/>
      <c r="CO52" s="16"/>
      <c r="CP52" s="16"/>
      <c r="CQ52" s="16"/>
      <c r="CR52" s="16"/>
      <c r="CS52" s="16"/>
      <c r="CT52" s="16"/>
      <c r="CU52" s="16"/>
      <c r="CV52" s="16"/>
      <c r="CW52" s="16"/>
      <c r="CX52" s="16"/>
      <c r="CY52" s="16"/>
      <c r="CZ52" s="16"/>
      <c r="DA52" s="16"/>
      <c r="DB52" s="16"/>
      <c r="DC52" s="16"/>
      <c r="DD52" s="16"/>
      <c r="DE52" s="16"/>
      <c r="DF52" s="16"/>
      <c r="DG52" s="16"/>
      <c r="DH52" s="16"/>
      <c r="DI52" s="16"/>
      <c r="DJ52" s="16"/>
      <c r="DK52" s="16"/>
      <c r="DL52" s="16"/>
      <c r="DM52" s="16"/>
      <c r="DN52" s="16"/>
      <c r="DO52" s="16"/>
      <c r="DP52" s="16"/>
      <c r="DQ52" s="16"/>
      <c r="DR52" s="16"/>
      <c r="DS52" s="16"/>
      <c r="DT52" s="16"/>
      <c r="DU52" s="16"/>
      <c r="DV52" s="16"/>
      <c r="DW52" s="16"/>
      <c r="DX52" s="16"/>
      <c r="DY52" s="16"/>
      <c r="DZ52" s="16"/>
      <c r="EA52" s="16"/>
      <c r="EB52" s="16"/>
      <c r="EC52" s="16"/>
      <c r="ED52" s="16"/>
      <c r="EE52" s="16"/>
      <c r="EF52" s="16"/>
      <c r="EG52" s="16"/>
      <c r="EH52" s="16"/>
      <c r="EI52" s="16"/>
      <c r="EJ52" s="16"/>
      <c r="EK52" s="16"/>
      <c r="EL52" s="16"/>
      <c r="EM52" s="16"/>
      <c r="EN52" s="16"/>
      <c r="EO52" s="16"/>
      <c r="EP52" s="16"/>
      <c r="EQ52" s="16"/>
      <c r="ER52" s="16"/>
      <c r="ES52" s="16"/>
      <c r="ET52" s="16"/>
      <c r="EU52" s="16"/>
      <c r="EV52" s="16"/>
      <c r="EW52" s="16"/>
      <c r="EX52" s="16"/>
      <c r="EY52" s="16"/>
      <c r="EZ52" s="16"/>
      <c r="FA52" s="16"/>
      <c r="FB52" s="16"/>
      <c r="FC52" s="16"/>
      <c r="FD52" s="16"/>
      <c r="FE52" s="16"/>
      <c r="FF52" s="16"/>
      <c r="FG52" s="16"/>
      <c r="FH52" s="16"/>
      <c r="FI52" s="16"/>
      <c r="FJ52" s="16"/>
      <c r="FK52" s="16"/>
      <c r="FL52" s="16"/>
      <c r="FM52" s="16"/>
      <c r="FN52" s="16"/>
      <c r="FO52" s="16"/>
      <c r="FP52" s="16"/>
      <c r="FQ52" s="16"/>
      <c r="FR52" s="16"/>
      <c r="FS52" s="16"/>
      <c r="FT52" s="16"/>
      <c r="FU52" s="16"/>
      <c r="FV52" s="16"/>
      <c r="FW52" s="16"/>
      <c r="FX52" s="16"/>
      <c r="FY52" s="16"/>
    </row>
    <row r="53" spans="1:181" s="15" customFormat="1">
      <c r="A53" s="19" t="s">
        <v>126</v>
      </c>
      <c r="B53" s="46">
        <f t="shared" si="11"/>
        <v>42.5</v>
      </c>
      <c r="C53" s="46" t="str">
        <f t="shared" si="9"/>
        <v>LM</v>
      </c>
      <c r="D53" s="46">
        <f t="shared" si="11"/>
        <v>0.5</v>
      </c>
      <c r="E53" s="46">
        <f t="shared" si="11"/>
        <v>0.8</v>
      </c>
      <c r="F53" s="46">
        <f t="shared" si="11"/>
        <v>0.2</v>
      </c>
      <c r="G53" s="46">
        <f t="shared" si="11"/>
        <v>0</v>
      </c>
      <c r="H53" s="46">
        <f t="shared" si="11"/>
        <v>0.1</v>
      </c>
      <c r="I53" s="46">
        <f t="shared" si="11"/>
        <v>0</v>
      </c>
      <c r="J53" s="78">
        <f t="shared" si="5"/>
        <v>1.6</v>
      </c>
      <c r="K53" s="46">
        <f t="shared" si="5"/>
        <v>0.4</v>
      </c>
      <c r="L53" s="46">
        <f t="shared" si="5"/>
        <v>0.8</v>
      </c>
      <c r="M53" s="46">
        <f t="shared" si="5"/>
        <v>0.9</v>
      </c>
      <c r="N53" s="46">
        <f t="shared" si="5"/>
        <v>0.1</v>
      </c>
      <c r="O53" s="46">
        <f t="shared" si="5"/>
        <v>0</v>
      </c>
      <c r="P53" s="76">
        <f t="shared" si="12"/>
        <v>2.2999999999999998</v>
      </c>
      <c r="Q53" s="99">
        <f t="shared" si="8"/>
        <v>0.68010800600285004</v>
      </c>
      <c r="R53" s="53"/>
      <c r="S53" s="16"/>
      <c r="T53" s="1" t="s">
        <v>46</v>
      </c>
      <c r="U53" s="1">
        <v>1.3420000000000001</v>
      </c>
      <c r="V53" s="1" t="s">
        <v>16</v>
      </c>
      <c r="W53" s="1">
        <v>1.02064103052389</v>
      </c>
      <c r="X53" s="1">
        <v>0.127925943397731</v>
      </c>
      <c r="Y53" s="1">
        <v>1.8211029238885199</v>
      </c>
      <c r="Z53" s="1">
        <v>0.18986833680052601</v>
      </c>
      <c r="AA53" s="1">
        <v>1.7017917562117399</v>
      </c>
      <c r="AB53" s="1">
        <v>0.145778722401153</v>
      </c>
      <c r="AC53" s="1">
        <v>5.0071087132235697</v>
      </c>
      <c r="AD53" s="1">
        <v>1.3690832910599</v>
      </c>
      <c r="AE53" s="1">
        <v>0.22178515521860601</v>
      </c>
      <c r="AF53" s="1">
        <v>3.8494505224664399</v>
      </c>
      <c r="AG53" s="1">
        <v>4.1070648317010603</v>
      </c>
      <c r="AH53" s="1">
        <v>0.145778722401153</v>
      </c>
      <c r="AI53" s="1">
        <v>9.6931625228471603</v>
      </c>
      <c r="AJ53" s="1">
        <v>4.6860538096235897</v>
      </c>
      <c r="AL53" s="16"/>
      <c r="AM53" s="16"/>
      <c r="AN53" s="16"/>
      <c r="AO53" s="16"/>
      <c r="AP53" s="16"/>
      <c r="AQ53" s="16"/>
      <c r="AR53" s="16"/>
      <c r="AS53" s="16"/>
      <c r="AT53" s="16"/>
      <c r="AU53" s="16"/>
      <c r="AV53" s="16"/>
      <c r="AW53" s="16"/>
      <c r="AX53" s="16"/>
      <c r="AY53" s="16"/>
      <c r="AZ53" s="16"/>
      <c r="BA53" s="16"/>
      <c r="BB53" s="16"/>
      <c r="BC53" s="16"/>
      <c r="BD53" s="16"/>
      <c r="BE53" s="16"/>
      <c r="BF53" s="16"/>
      <c r="BG53" s="16"/>
      <c r="BH53" s="16"/>
      <c r="BI53" s="16"/>
      <c r="BJ53" s="16"/>
      <c r="BK53" s="16"/>
      <c r="BL53" s="16"/>
      <c r="BM53" s="16"/>
      <c r="BN53" s="16"/>
      <c r="BO53" s="16"/>
      <c r="BP53" s="16"/>
      <c r="BQ53" s="16"/>
      <c r="BR53" s="16"/>
      <c r="BS53" s="16"/>
      <c r="BT53" s="16"/>
      <c r="BU53" s="16"/>
      <c r="BV53" s="16"/>
      <c r="BW53" s="16"/>
      <c r="BX53" s="16"/>
      <c r="BY53" s="16"/>
      <c r="BZ53" s="16"/>
      <c r="CA53" s="16"/>
      <c r="CB53" s="16"/>
      <c r="CC53" s="16"/>
      <c r="CD53" s="16"/>
      <c r="CE53" s="16"/>
      <c r="CF53" s="16"/>
      <c r="CG53" s="16"/>
      <c r="CH53" s="16"/>
      <c r="CI53" s="16"/>
      <c r="CJ53" s="16"/>
      <c r="CK53" s="16"/>
      <c r="CL53" s="16"/>
      <c r="CM53" s="16"/>
      <c r="CN53" s="16"/>
      <c r="CO53" s="16"/>
      <c r="CP53" s="16"/>
      <c r="CQ53" s="16"/>
      <c r="CR53" s="16"/>
      <c r="CS53" s="16"/>
      <c r="CT53" s="16"/>
      <c r="CU53" s="16"/>
      <c r="CV53" s="16"/>
      <c r="CW53" s="16"/>
      <c r="CX53" s="16"/>
      <c r="CY53" s="16"/>
      <c r="CZ53" s="16"/>
      <c r="DA53" s="16"/>
      <c r="DB53" s="16"/>
      <c r="DC53" s="16"/>
      <c r="DD53" s="16"/>
      <c r="DE53" s="16"/>
      <c r="DF53" s="16"/>
      <c r="DG53" s="16"/>
      <c r="DH53" s="16"/>
      <c r="DI53" s="16"/>
      <c r="DJ53" s="16"/>
      <c r="DK53" s="16"/>
      <c r="DL53" s="16"/>
      <c r="DM53" s="16"/>
      <c r="DN53" s="16"/>
      <c r="DO53" s="16"/>
      <c r="DP53" s="16"/>
      <c r="DQ53" s="16"/>
      <c r="DR53" s="16"/>
      <c r="DS53" s="16"/>
      <c r="DT53" s="16"/>
      <c r="DU53" s="16"/>
      <c r="DV53" s="16"/>
      <c r="DW53" s="16"/>
      <c r="DX53" s="16"/>
      <c r="DY53" s="16"/>
      <c r="DZ53" s="16"/>
      <c r="EA53" s="16"/>
      <c r="EB53" s="16"/>
      <c r="EC53" s="16"/>
      <c r="ED53" s="16"/>
      <c r="EE53" s="16"/>
      <c r="EF53" s="16"/>
      <c r="EG53" s="16"/>
      <c r="EH53" s="16"/>
      <c r="EI53" s="16"/>
      <c r="EJ53" s="16"/>
      <c r="EK53" s="16"/>
      <c r="EL53" s="16"/>
      <c r="EM53" s="16"/>
      <c r="EN53" s="16"/>
      <c r="EO53" s="16"/>
      <c r="EP53" s="16"/>
      <c r="EQ53" s="16"/>
      <c r="ER53" s="16"/>
      <c r="ES53" s="16"/>
      <c r="ET53" s="16"/>
      <c r="EU53" s="16"/>
      <c r="EV53" s="16"/>
      <c r="EW53" s="16"/>
      <c r="EX53" s="16"/>
      <c r="EY53" s="16"/>
      <c r="EZ53" s="16"/>
      <c r="FA53" s="16"/>
      <c r="FB53" s="16"/>
      <c r="FC53" s="16"/>
      <c r="FD53" s="16"/>
      <c r="FE53" s="16"/>
      <c r="FF53" s="16"/>
      <c r="FG53" s="16"/>
      <c r="FH53" s="16"/>
      <c r="FI53" s="16"/>
      <c r="FJ53" s="16"/>
      <c r="FK53" s="16"/>
      <c r="FL53" s="16"/>
      <c r="FM53" s="16"/>
      <c r="FN53" s="16"/>
      <c r="FO53" s="16"/>
      <c r="FP53" s="16"/>
      <c r="FQ53" s="16"/>
      <c r="FR53" s="16"/>
      <c r="FS53" s="16"/>
      <c r="FT53" s="16"/>
      <c r="FU53" s="16"/>
      <c r="FV53" s="16"/>
      <c r="FW53" s="16"/>
      <c r="FX53" s="16"/>
      <c r="FY53" s="16"/>
    </row>
    <row r="54" spans="1:181" s="15" customFormat="1">
      <c r="A54" s="18" t="s">
        <v>125</v>
      </c>
      <c r="B54" s="49">
        <f t="shared" si="11"/>
        <v>43.5</v>
      </c>
      <c r="C54" s="49" t="str">
        <f t="shared" si="9"/>
        <v>LI</v>
      </c>
      <c r="D54" s="49">
        <f t="shared" si="11"/>
        <v>0.4</v>
      </c>
      <c r="E54" s="49">
        <f t="shared" si="11"/>
        <v>0.4</v>
      </c>
      <c r="F54" s="49">
        <f t="shared" si="11"/>
        <v>0.2</v>
      </c>
      <c r="G54" s="49">
        <f t="shared" si="11"/>
        <v>0.1</v>
      </c>
      <c r="H54" s="49">
        <f t="shared" si="11"/>
        <v>0.1</v>
      </c>
      <c r="I54" s="49">
        <f t="shared" si="11"/>
        <v>0.1</v>
      </c>
      <c r="J54" s="78">
        <f t="shared" si="5"/>
        <v>1.2</v>
      </c>
      <c r="K54" s="49">
        <f t="shared" si="5"/>
        <v>0.4</v>
      </c>
      <c r="L54" s="49">
        <f t="shared" si="5"/>
        <v>0.4</v>
      </c>
      <c r="M54" s="49">
        <f t="shared" si="5"/>
        <v>0.1</v>
      </c>
      <c r="N54" s="49">
        <f t="shared" si="5"/>
        <v>0.1</v>
      </c>
      <c r="O54" s="49">
        <f t="shared" si="5"/>
        <v>0.1</v>
      </c>
      <c r="P54" s="76">
        <f t="shared" si="12"/>
        <v>1</v>
      </c>
      <c r="Q54" s="95">
        <f t="shared" si="8"/>
        <v>-0.19042354423642099</v>
      </c>
      <c r="R54" s="53"/>
      <c r="S54" s="16"/>
      <c r="T54" s="1" t="s">
        <v>148</v>
      </c>
      <c r="U54" s="1">
        <v>81.188000000000002</v>
      </c>
      <c r="V54" s="1" t="s">
        <v>60</v>
      </c>
      <c r="W54" s="1">
        <v>0.43259947883765898</v>
      </c>
      <c r="X54" s="1">
        <v>0.12356412252393199</v>
      </c>
      <c r="Y54" s="1">
        <v>0.49073210147871699</v>
      </c>
      <c r="Z54" s="1">
        <v>1.42291792224976E-3</v>
      </c>
      <c r="AA54" s="1">
        <v>4.92463992518214E-2</v>
      </c>
      <c r="AB54" s="1">
        <v>6.3630164111581594E-2</v>
      </c>
      <c r="AC54" s="1">
        <v>1.16119518412596</v>
      </c>
      <c r="AD54" s="1">
        <v>0.38956447508254999</v>
      </c>
      <c r="AE54" s="1">
        <v>0.12612320040473099</v>
      </c>
      <c r="AF54" s="1">
        <v>5.1635492312722298E-2</v>
      </c>
      <c r="AG54" s="1">
        <v>4.7204221609102197E-2</v>
      </c>
      <c r="AH54" s="1">
        <v>6.3630164111581594E-2</v>
      </c>
      <c r="AI54" s="1">
        <v>0.67815755352068696</v>
      </c>
      <c r="AJ54" s="1">
        <v>-0.48303763060527299</v>
      </c>
      <c r="AL54" s="16"/>
      <c r="AM54" s="16"/>
      <c r="AN54" s="16"/>
      <c r="AO54" s="16"/>
      <c r="AP54" s="16"/>
      <c r="AQ54" s="16"/>
      <c r="AR54" s="16"/>
      <c r="AS54" s="16"/>
      <c r="AT54" s="16"/>
      <c r="AU54" s="16"/>
      <c r="AV54" s="16"/>
      <c r="AW54" s="16"/>
      <c r="AX54" s="16"/>
      <c r="AY54" s="16"/>
      <c r="AZ54" s="16"/>
      <c r="BA54" s="16"/>
      <c r="BB54" s="16"/>
      <c r="BC54" s="16"/>
      <c r="BD54" s="16"/>
      <c r="BE54" s="16"/>
      <c r="BF54" s="16"/>
      <c r="BG54" s="16"/>
      <c r="BH54" s="16"/>
      <c r="BI54" s="16"/>
      <c r="BJ54" s="16"/>
      <c r="BK54" s="16"/>
      <c r="BL54" s="16"/>
      <c r="BM54" s="16"/>
      <c r="BN54" s="16"/>
      <c r="BO54" s="16"/>
      <c r="BP54" s="16"/>
      <c r="BQ54" s="16"/>
      <c r="BR54" s="16"/>
      <c r="BS54" s="16"/>
      <c r="BT54" s="16"/>
      <c r="BU54" s="16"/>
      <c r="BV54" s="16"/>
      <c r="BW54" s="16"/>
      <c r="BX54" s="16"/>
      <c r="BY54" s="16"/>
      <c r="BZ54" s="16"/>
      <c r="CA54" s="16"/>
      <c r="CB54" s="16"/>
      <c r="CC54" s="16"/>
      <c r="CD54" s="16"/>
      <c r="CE54" s="16"/>
      <c r="CF54" s="16"/>
      <c r="CG54" s="16"/>
      <c r="CH54" s="16"/>
      <c r="CI54" s="16"/>
      <c r="CJ54" s="16"/>
      <c r="CK54" s="16"/>
      <c r="CL54" s="16"/>
      <c r="CM54" s="16"/>
      <c r="CN54" s="16"/>
      <c r="CO54" s="16"/>
      <c r="CP54" s="16"/>
      <c r="CQ54" s="16"/>
      <c r="CR54" s="16"/>
      <c r="CS54" s="16"/>
      <c r="CT54" s="16"/>
      <c r="CU54" s="16"/>
      <c r="CV54" s="16"/>
      <c r="CW54" s="16"/>
      <c r="CX54" s="16"/>
      <c r="CY54" s="16"/>
      <c r="CZ54" s="16"/>
      <c r="DA54" s="16"/>
      <c r="DB54" s="16"/>
      <c r="DC54" s="16"/>
      <c r="DD54" s="16"/>
      <c r="DE54" s="16"/>
      <c r="DF54" s="16"/>
      <c r="DG54" s="16"/>
      <c r="DH54" s="16"/>
      <c r="DI54" s="16"/>
      <c r="DJ54" s="16"/>
      <c r="DK54" s="16"/>
      <c r="DL54" s="16"/>
      <c r="DM54" s="16"/>
      <c r="DN54" s="16"/>
      <c r="DO54" s="16"/>
      <c r="DP54" s="16"/>
      <c r="DQ54" s="16"/>
      <c r="DR54" s="16"/>
      <c r="DS54" s="16"/>
      <c r="DT54" s="16"/>
      <c r="DU54" s="16"/>
      <c r="DV54" s="16"/>
      <c r="DW54" s="16"/>
      <c r="DX54" s="16"/>
      <c r="DY54" s="16"/>
      <c r="DZ54" s="16"/>
      <c r="EA54" s="16"/>
      <c r="EB54" s="16"/>
      <c r="EC54" s="16"/>
      <c r="ED54" s="16"/>
      <c r="EE54" s="16"/>
      <c r="EF54" s="16"/>
      <c r="EG54" s="16"/>
      <c r="EH54" s="16"/>
      <c r="EI54" s="16"/>
      <c r="EJ54" s="16"/>
      <c r="EK54" s="16"/>
      <c r="EL54" s="16"/>
      <c r="EM54" s="16"/>
      <c r="EN54" s="16"/>
      <c r="EO54" s="16"/>
      <c r="EP54" s="16"/>
      <c r="EQ54" s="16"/>
      <c r="ER54" s="16"/>
      <c r="ES54" s="16"/>
      <c r="ET54" s="16"/>
      <c r="EU54" s="16"/>
      <c r="EV54" s="16"/>
      <c r="EW54" s="16"/>
      <c r="EX54" s="16"/>
      <c r="EY54" s="16"/>
      <c r="EZ54" s="16"/>
      <c r="FA54" s="16"/>
      <c r="FB54" s="16"/>
      <c r="FC54" s="16"/>
      <c r="FD54" s="16"/>
      <c r="FE54" s="16"/>
      <c r="FF54" s="16"/>
      <c r="FG54" s="16"/>
      <c r="FH54" s="16"/>
      <c r="FI54" s="16"/>
      <c r="FJ54" s="16"/>
      <c r="FK54" s="16"/>
      <c r="FL54" s="16"/>
      <c r="FM54" s="16"/>
      <c r="FN54" s="16"/>
      <c r="FO54" s="16"/>
      <c r="FP54" s="16"/>
      <c r="FQ54" s="16"/>
      <c r="FR54" s="16"/>
      <c r="FS54" s="16"/>
      <c r="FT54" s="16"/>
      <c r="FU54" s="16"/>
      <c r="FV54" s="16"/>
      <c r="FW54" s="16"/>
      <c r="FX54" s="16"/>
      <c r="FY54" s="16"/>
    </row>
    <row r="55" spans="1:181" s="15" customFormat="1">
      <c r="A55" s="19" t="s">
        <v>124</v>
      </c>
      <c r="B55" s="49">
        <f t="shared" si="11"/>
        <v>5.9</v>
      </c>
      <c r="C55" s="49" t="str">
        <f t="shared" si="9"/>
        <v>LI</v>
      </c>
      <c r="D55" s="49">
        <f t="shared" si="11"/>
        <v>0.4</v>
      </c>
      <c r="E55" s="49">
        <f t="shared" si="11"/>
        <v>0.1</v>
      </c>
      <c r="F55" s="49">
        <f t="shared" si="11"/>
        <v>0.3</v>
      </c>
      <c r="G55" s="49">
        <f t="shared" si="11"/>
        <v>0.1</v>
      </c>
      <c r="H55" s="49">
        <f t="shared" si="11"/>
        <v>0.1</v>
      </c>
      <c r="I55" s="49">
        <f t="shared" ref="D55:I59" si="13">ROUND(HLOOKUP(I$7,$U$7:$AJ$168,MATCH($A55,$T$7:$T$168,0),0),1)</f>
        <v>0</v>
      </c>
      <c r="J55" s="78">
        <f t="shared" si="5"/>
        <v>1</v>
      </c>
      <c r="K55" s="49">
        <f t="shared" si="5"/>
        <v>0.4</v>
      </c>
      <c r="L55" s="49">
        <f t="shared" si="5"/>
        <v>0.1</v>
      </c>
      <c r="M55" s="49">
        <f t="shared" si="5"/>
        <v>0</v>
      </c>
      <c r="N55" s="49">
        <f t="shared" si="5"/>
        <v>0</v>
      </c>
      <c r="O55" s="49">
        <f t="shared" si="5"/>
        <v>0</v>
      </c>
      <c r="P55" s="76">
        <f t="shared" si="12"/>
        <v>0.7</v>
      </c>
      <c r="Q55" s="95">
        <f t="shared" si="8"/>
        <v>-0.35397868968740698</v>
      </c>
      <c r="R55" s="53"/>
      <c r="S55" s="16"/>
      <c r="T55" s="1" t="s">
        <v>45</v>
      </c>
      <c r="U55" s="1">
        <v>5.3419999999999996</v>
      </c>
      <c r="V55" s="1" t="s">
        <v>16</v>
      </c>
      <c r="W55" s="1">
        <v>1.2063428442995201</v>
      </c>
      <c r="X55" s="1">
        <v>0.19792577852527399</v>
      </c>
      <c r="Y55" s="1">
        <v>0</v>
      </c>
      <c r="Z55" s="1">
        <v>0.43714849395731897</v>
      </c>
      <c r="AA55" s="1">
        <v>3.5695106727911998</v>
      </c>
      <c r="AB55" s="1">
        <v>0.21705300758794099</v>
      </c>
      <c r="AC55" s="1">
        <v>5.6279807971612499</v>
      </c>
      <c r="AD55" s="1">
        <v>1.3262966862288801</v>
      </c>
      <c r="AE55" s="1">
        <v>6.1430697299160002E-2</v>
      </c>
      <c r="AF55" s="1">
        <v>9.3331405948631598</v>
      </c>
      <c r="AG55" s="1">
        <v>2.4646307109731902</v>
      </c>
      <c r="AH55" s="1">
        <v>0.21705300758794099</v>
      </c>
      <c r="AI55" s="1">
        <v>13.402551696952299</v>
      </c>
      <c r="AJ55" s="1">
        <v>7.7745708997910503</v>
      </c>
      <c r="AL55" s="16"/>
      <c r="AM55" s="16"/>
      <c r="AN55" s="16"/>
      <c r="AO55" s="16"/>
      <c r="AP55" s="16"/>
      <c r="AQ55" s="16"/>
      <c r="AR55" s="16"/>
      <c r="AS55" s="16"/>
      <c r="AT55" s="16"/>
      <c r="AU55" s="16"/>
      <c r="AV55" s="16"/>
      <c r="AW55" s="16"/>
      <c r="AX55" s="16"/>
      <c r="AY55" s="16"/>
      <c r="AZ55" s="16"/>
      <c r="BA55" s="16"/>
      <c r="BB55" s="16"/>
      <c r="BC55" s="16"/>
      <c r="BD55" s="16"/>
      <c r="BE55" s="16"/>
      <c r="BF55" s="16"/>
      <c r="BG55" s="16"/>
      <c r="BH55" s="16"/>
      <c r="BI55" s="16"/>
      <c r="BJ55" s="16"/>
      <c r="BK55" s="16"/>
      <c r="BL55" s="16"/>
      <c r="BM55" s="16"/>
      <c r="BN55" s="16"/>
      <c r="BO55" s="16"/>
      <c r="BP55" s="16"/>
      <c r="BQ55" s="16"/>
      <c r="BR55" s="16"/>
      <c r="BS55" s="16"/>
      <c r="BT55" s="16"/>
      <c r="BU55" s="16"/>
      <c r="BV55" s="16"/>
      <c r="BW55" s="16"/>
      <c r="BX55" s="16"/>
      <c r="BY55" s="16"/>
      <c r="BZ55" s="16"/>
      <c r="CA55" s="16"/>
      <c r="CB55" s="16"/>
      <c r="CC55" s="16"/>
      <c r="CD55" s="16"/>
      <c r="CE55" s="16"/>
      <c r="CF55" s="16"/>
      <c r="CG55" s="16"/>
      <c r="CH55" s="16"/>
      <c r="CI55" s="16"/>
      <c r="CJ55" s="16"/>
      <c r="CK55" s="16"/>
      <c r="CL55" s="16"/>
      <c r="CM55" s="16"/>
      <c r="CN55" s="16"/>
      <c r="CO55" s="16"/>
      <c r="CP55" s="16"/>
      <c r="CQ55" s="16"/>
      <c r="CR55" s="16"/>
      <c r="CS55" s="16"/>
      <c r="CT55" s="16"/>
      <c r="CU55" s="16"/>
      <c r="CV55" s="16"/>
      <c r="CW55" s="16"/>
      <c r="CX55" s="16"/>
      <c r="CY55" s="16"/>
      <c r="CZ55" s="16"/>
      <c r="DA55" s="16"/>
      <c r="DB55" s="16"/>
      <c r="DC55" s="16"/>
      <c r="DD55" s="16"/>
      <c r="DE55" s="16"/>
      <c r="DF55" s="16"/>
      <c r="DG55" s="16"/>
      <c r="DH55" s="16"/>
      <c r="DI55" s="16"/>
      <c r="DJ55" s="16"/>
      <c r="DK55" s="16"/>
      <c r="DL55" s="16"/>
      <c r="DM55" s="16"/>
      <c r="DN55" s="16"/>
      <c r="DO55" s="16"/>
      <c r="DP55" s="16"/>
      <c r="DQ55" s="16"/>
      <c r="DR55" s="16"/>
      <c r="DS55" s="16"/>
      <c r="DT55" s="16"/>
      <c r="DU55" s="16"/>
      <c r="DV55" s="16"/>
      <c r="DW55" s="16"/>
      <c r="DX55" s="16"/>
      <c r="DY55" s="16"/>
      <c r="DZ55" s="16"/>
      <c r="EA55" s="16"/>
      <c r="EB55" s="16"/>
      <c r="EC55" s="16"/>
      <c r="ED55" s="16"/>
      <c r="EE55" s="16"/>
      <c r="EF55" s="16"/>
      <c r="EG55" s="16"/>
      <c r="EH55" s="16"/>
      <c r="EI55" s="16"/>
      <c r="EJ55" s="16"/>
      <c r="EK55" s="16"/>
      <c r="EL55" s="16"/>
      <c r="EM55" s="16"/>
      <c r="EN55" s="16"/>
      <c r="EO55" s="16"/>
      <c r="EP55" s="16"/>
      <c r="EQ55" s="16"/>
      <c r="ER55" s="16"/>
      <c r="ES55" s="16"/>
      <c r="ET55" s="16"/>
      <c r="EU55" s="16"/>
      <c r="EV55" s="16"/>
      <c r="EW55" s="16"/>
      <c r="EX55" s="16"/>
      <c r="EY55" s="16"/>
      <c r="EZ55" s="16"/>
      <c r="FA55" s="16"/>
      <c r="FB55" s="16"/>
      <c r="FC55" s="16"/>
      <c r="FD55" s="16"/>
      <c r="FE55" s="16"/>
      <c r="FF55" s="16"/>
      <c r="FG55" s="16"/>
      <c r="FH55" s="16"/>
      <c r="FI55" s="16"/>
      <c r="FJ55" s="16"/>
      <c r="FK55" s="16"/>
      <c r="FL55" s="16"/>
      <c r="FM55" s="16"/>
      <c r="FN55" s="16"/>
      <c r="FO55" s="16"/>
      <c r="FP55" s="16"/>
      <c r="FQ55" s="16"/>
      <c r="FR55" s="16"/>
      <c r="FS55" s="16"/>
      <c r="FT55" s="16"/>
      <c r="FU55" s="16"/>
      <c r="FV55" s="16"/>
      <c r="FW55" s="16"/>
      <c r="FX55" s="16"/>
      <c r="FY55" s="16"/>
    </row>
    <row r="56" spans="1:181" s="15" customFormat="1">
      <c r="A56" s="20" t="s">
        <v>123</v>
      </c>
      <c r="B56" s="50">
        <f t="shared" si="11"/>
        <v>10.4</v>
      </c>
      <c r="C56" s="50" t="str">
        <f t="shared" si="9"/>
        <v>LM</v>
      </c>
      <c r="D56" s="50">
        <f t="shared" si="13"/>
        <v>0.6</v>
      </c>
      <c r="E56" s="50">
        <f t="shared" si="13"/>
        <v>0.1</v>
      </c>
      <c r="F56" s="50">
        <f t="shared" si="13"/>
        <v>0.2</v>
      </c>
      <c r="G56" s="50">
        <f t="shared" si="13"/>
        <v>0.1</v>
      </c>
      <c r="H56" s="50">
        <f t="shared" si="13"/>
        <v>0.6</v>
      </c>
      <c r="I56" s="50">
        <f t="shared" si="13"/>
        <v>0</v>
      </c>
      <c r="J56" s="78">
        <f t="shared" si="5"/>
        <v>1.7</v>
      </c>
      <c r="K56" s="50">
        <f t="shared" si="5"/>
        <v>0.6</v>
      </c>
      <c r="L56" s="50">
        <f t="shared" si="5"/>
        <v>0.1</v>
      </c>
      <c r="M56" s="50">
        <f t="shared" si="5"/>
        <v>0.1</v>
      </c>
      <c r="N56" s="50">
        <f t="shared" si="5"/>
        <v>0.2</v>
      </c>
      <c r="O56" s="50">
        <f t="shared" si="5"/>
        <v>0</v>
      </c>
      <c r="P56" s="76">
        <f t="shared" si="12"/>
        <v>1</v>
      </c>
      <c r="Q56" s="98">
        <f t="shared" si="8"/>
        <v>-0.68405615927667995</v>
      </c>
      <c r="R56" s="53"/>
      <c r="S56" s="16"/>
      <c r="T56" s="1" t="s">
        <v>44</v>
      </c>
      <c r="U56" s="1">
        <v>62.445</v>
      </c>
      <c r="V56" s="1" t="s">
        <v>16</v>
      </c>
      <c r="W56" s="1">
        <v>1.33405022101867</v>
      </c>
      <c r="X56" s="1">
        <v>0.42607154479006198</v>
      </c>
      <c r="Y56" s="1">
        <v>0.58438509783939796</v>
      </c>
      <c r="Z56" s="1">
        <v>0.24561301977140601</v>
      </c>
      <c r="AA56" s="1">
        <v>2.0092481301977099</v>
      </c>
      <c r="AB56" s="1">
        <v>0.27169199800178201</v>
      </c>
      <c r="AC56" s="1">
        <v>4.8710600116190204</v>
      </c>
      <c r="AD56" s="1">
        <v>2.17163296553858</v>
      </c>
      <c r="AE56" s="1">
        <v>0.16431241360242399</v>
      </c>
      <c r="AF56" s="1">
        <v>0.94516232480803197</v>
      </c>
      <c r="AG56" s="1">
        <v>0.15563955095647999</v>
      </c>
      <c r="AH56" s="1">
        <v>0.27169199800178201</v>
      </c>
      <c r="AI56" s="1">
        <v>3.70843925290729</v>
      </c>
      <c r="AJ56" s="1">
        <v>-1.1626207587117301</v>
      </c>
      <c r="AL56" s="16"/>
      <c r="AM56" s="16"/>
      <c r="AN56" s="16"/>
      <c r="AO56" s="16"/>
      <c r="AP56" s="16"/>
      <c r="AQ56" s="16"/>
      <c r="AR56" s="16"/>
      <c r="AS56" s="16"/>
      <c r="AT56" s="16"/>
      <c r="AU56" s="16"/>
      <c r="AV56" s="16"/>
      <c r="AW56" s="16"/>
      <c r="AX56" s="16"/>
      <c r="AY56" s="16"/>
      <c r="AZ56" s="16"/>
      <c r="BA56" s="16"/>
      <c r="BB56" s="16"/>
      <c r="BC56" s="16"/>
      <c r="BD56" s="16"/>
      <c r="BE56" s="16"/>
      <c r="BF56" s="16"/>
      <c r="BG56" s="16"/>
      <c r="BH56" s="16"/>
      <c r="BI56" s="16"/>
      <c r="BJ56" s="16"/>
      <c r="BK56" s="16"/>
      <c r="BL56" s="16"/>
      <c r="BM56" s="16"/>
      <c r="BN56" s="16"/>
      <c r="BO56" s="16"/>
      <c r="BP56" s="16"/>
      <c r="BQ56" s="16"/>
      <c r="BR56" s="16"/>
      <c r="BS56" s="16"/>
      <c r="BT56" s="16"/>
      <c r="BU56" s="16"/>
      <c r="BV56" s="16"/>
      <c r="BW56" s="16"/>
      <c r="BX56" s="16"/>
      <c r="BY56" s="16"/>
      <c r="BZ56" s="16"/>
      <c r="CA56" s="16"/>
      <c r="CB56" s="16"/>
      <c r="CC56" s="16"/>
      <c r="CD56" s="16"/>
      <c r="CE56" s="16"/>
      <c r="CF56" s="16"/>
      <c r="CG56" s="16"/>
      <c r="CH56" s="16"/>
      <c r="CI56" s="16"/>
      <c r="CJ56" s="16"/>
      <c r="CK56" s="16"/>
      <c r="CL56" s="16"/>
      <c r="CM56" s="16"/>
      <c r="CN56" s="16"/>
      <c r="CO56" s="16"/>
      <c r="CP56" s="16"/>
      <c r="CQ56" s="16"/>
      <c r="CR56" s="16"/>
      <c r="CS56" s="16"/>
      <c r="CT56" s="16"/>
      <c r="CU56" s="16"/>
      <c r="CV56" s="16"/>
      <c r="CW56" s="16"/>
      <c r="CX56" s="16"/>
      <c r="CY56" s="16"/>
      <c r="CZ56" s="16"/>
      <c r="DA56" s="16"/>
      <c r="DB56" s="16"/>
      <c r="DC56" s="16"/>
      <c r="DD56" s="16"/>
      <c r="DE56" s="16"/>
      <c r="DF56" s="16"/>
      <c r="DG56" s="16"/>
      <c r="DH56" s="16"/>
      <c r="DI56" s="16"/>
      <c r="DJ56" s="16"/>
      <c r="DK56" s="16"/>
      <c r="DL56" s="16"/>
      <c r="DM56" s="16"/>
      <c r="DN56" s="16"/>
      <c r="DO56" s="16"/>
      <c r="DP56" s="16"/>
      <c r="DQ56" s="16"/>
      <c r="DR56" s="16"/>
      <c r="DS56" s="16"/>
      <c r="DT56" s="16"/>
      <c r="DU56" s="16"/>
      <c r="DV56" s="16"/>
      <c r="DW56" s="16"/>
      <c r="DX56" s="16"/>
      <c r="DY56" s="16"/>
      <c r="DZ56" s="16"/>
      <c r="EA56" s="16"/>
      <c r="EB56" s="16"/>
      <c r="EC56" s="16"/>
      <c r="ED56" s="16"/>
      <c r="EE56" s="16"/>
      <c r="EF56" s="16"/>
      <c r="EG56" s="16"/>
      <c r="EH56" s="16"/>
      <c r="EI56" s="16"/>
      <c r="EJ56" s="16"/>
      <c r="EK56" s="16"/>
      <c r="EL56" s="16"/>
      <c r="EM56" s="16"/>
      <c r="EN56" s="16"/>
      <c r="EO56" s="16"/>
      <c r="EP56" s="16"/>
      <c r="EQ56" s="16"/>
      <c r="ER56" s="16"/>
      <c r="ES56" s="16"/>
      <c r="ET56" s="16"/>
      <c r="EU56" s="16"/>
      <c r="EV56" s="16"/>
      <c r="EW56" s="16"/>
      <c r="EX56" s="16"/>
      <c r="EY56" s="16"/>
      <c r="EZ56" s="16"/>
      <c r="FA56" s="16"/>
      <c r="FB56" s="16"/>
      <c r="FC56" s="16"/>
      <c r="FD56" s="16"/>
      <c r="FE56" s="16"/>
      <c r="FF56" s="16"/>
      <c r="FG56" s="16"/>
      <c r="FH56" s="16"/>
      <c r="FI56" s="16"/>
      <c r="FJ56" s="16"/>
      <c r="FK56" s="16"/>
      <c r="FL56" s="16"/>
      <c r="FM56" s="16"/>
      <c r="FN56" s="16"/>
      <c r="FO56" s="16"/>
      <c r="FP56" s="16"/>
      <c r="FQ56" s="16"/>
      <c r="FR56" s="16"/>
      <c r="FS56" s="16"/>
      <c r="FT56" s="16"/>
      <c r="FU56" s="16"/>
      <c r="FV56" s="16"/>
      <c r="FW56" s="16"/>
      <c r="FX56" s="16"/>
      <c r="FY56" s="16"/>
    </row>
    <row r="57" spans="1:181" s="15" customFormat="1">
      <c r="A57" s="19" t="s">
        <v>122</v>
      </c>
      <c r="B57" s="46">
        <f t="shared" si="11"/>
        <v>32.4</v>
      </c>
      <c r="C57" s="46" t="str">
        <f t="shared" si="9"/>
        <v>LI</v>
      </c>
      <c r="D57" s="46">
        <f t="shared" si="13"/>
        <v>0.5</v>
      </c>
      <c r="E57" s="46">
        <f t="shared" si="13"/>
        <v>0.2</v>
      </c>
      <c r="F57" s="46">
        <f t="shared" si="13"/>
        <v>0.5</v>
      </c>
      <c r="G57" s="46">
        <f t="shared" si="13"/>
        <v>0.2</v>
      </c>
      <c r="H57" s="46">
        <f t="shared" si="13"/>
        <v>0.1</v>
      </c>
      <c r="I57" s="46">
        <f t="shared" si="13"/>
        <v>0.1</v>
      </c>
      <c r="J57" s="78">
        <f t="shared" si="5"/>
        <v>1.5</v>
      </c>
      <c r="K57" s="46">
        <f t="shared" si="5"/>
        <v>0.6</v>
      </c>
      <c r="L57" s="46">
        <f t="shared" si="5"/>
        <v>0.2</v>
      </c>
      <c r="M57" s="46">
        <f t="shared" si="5"/>
        <v>0</v>
      </c>
      <c r="N57" s="46">
        <f t="shared" si="5"/>
        <v>0</v>
      </c>
      <c r="O57" s="46">
        <f t="shared" si="5"/>
        <v>0.1</v>
      </c>
      <c r="P57" s="76">
        <f t="shared" si="12"/>
        <v>0.9</v>
      </c>
      <c r="Q57" s="99">
        <f t="shared" si="8"/>
        <v>-0.63697878419698495</v>
      </c>
      <c r="R57" s="53"/>
      <c r="S57" s="16"/>
      <c r="T57" s="1" t="s">
        <v>147</v>
      </c>
      <c r="U57" s="1">
        <v>1.6819999999999999</v>
      </c>
      <c r="V57" s="1" t="s">
        <v>60</v>
      </c>
      <c r="W57" s="1">
        <v>0.85595332942114899</v>
      </c>
      <c r="X57" s="1">
        <v>0.15886457425096201</v>
      </c>
      <c r="Y57" s="1">
        <v>0.201659656754376</v>
      </c>
      <c r="Z57" s="1">
        <v>9.5234818352842504E-2</v>
      </c>
      <c r="AA57" s="1">
        <v>0.118772597668252</v>
      </c>
      <c r="AB57" s="1">
        <v>5.4201244243445301E-2</v>
      </c>
      <c r="AC57" s="1">
        <v>1.4846862206910301</v>
      </c>
      <c r="AD57" s="1">
        <v>0.48361982636253298</v>
      </c>
      <c r="AE57" s="1">
        <v>6.8474587836597905E-2</v>
      </c>
      <c r="AF57" s="1">
        <v>0.20943834599796499</v>
      </c>
      <c r="AG57" s="1">
        <v>0.374780784812203</v>
      </c>
      <c r="AH57" s="1">
        <v>5.4201244243445301E-2</v>
      </c>
      <c r="AI57" s="1">
        <v>1.1905147892527399</v>
      </c>
      <c r="AJ57" s="1">
        <v>-0.29417143143829</v>
      </c>
      <c r="AL57" s="16"/>
      <c r="AM57" s="16"/>
      <c r="AN57" s="16"/>
      <c r="AO57" s="16"/>
      <c r="AP57" s="16"/>
      <c r="AQ57" s="16"/>
      <c r="AR57" s="16"/>
      <c r="AS57" s="16"/>
      <c r="AT57" s="16"/>
      <c r="AU57" s="16"/>
      <c r="AV57" s="16"/>
      <c r="AW57" s="16"/>
      <c r="AX57" s="16"/>
      <c r="AY57" s="16"/>
      <c r="AZ57" s="16"/>
      <c r="BA57" s="16"/>
      <c r="BB57" s="16"/>
      <c r="BC57" s="16"/>
      <c r="BD57" s="16"/>
      <c r="BE57" s="16"/>
      <c r="BF57" s="16"/>
      <c r="BG57" s="16"/>
      <c r="BH57" s="16"/>
      <c r="BI57" s="16"/>
      <c r="BJ57" s="16"/>
      <c r="BK57" s="16"/>
      <c r="BL57" s="16"/>
      <c r="BM57" s="16"/>
      <c r="BN57" s="16"/>
      <c r="BO57" s="16"/>
      <c r="BP57" s="16"/>
      <c r="BQ57" s="16"/>
      <c r="BR57" s="16"/>
      <c r="BS57" s="16"/>
      <c r="BT57" s="16"/>
      <c r="BU57" s="16"/>
      <c r="BV57" s="16"/>
      <c r="BW57" s="16"/>
      <c r="BX57" s="16"/>
      <c r="BY57" s="16"/>
      <c r="BZ57" s="16"/>
      <c r="CA57" s="16"/>
      <c r="CB57" s="16"/>
      <c r="CC57" s="16"/>
      <c r="CD57" s="16"/>
      <c r="CE57" s="16"/>
      <c r="CF57" s="16"/>
      <c r="CG57" s="16"/>
      <c r="CH57" s="16"/>
      <c r="CI57" s="16"/>
      <c r="CJ57" s="16"/>
      <c r="CK57" s="16"/>
      <c r="CL57" s="16"/>
      <c r="CM57" s="16"/>
      <c r="CN57" s="16"/>
      <c r="CO57" s="16"/>
      <c r="CP57" s="16"/>
      <c r="CQ57" s="16"/>
      <c r="CR57" s="16"/>
      <c r="CS57" s="16"/>
      <c r="CT57" s="16"/>
      <c r="CU57" s="16"/>
      <c r="CV57" s="16"/>
      <c r="CW57" s="16"/>
      <c r="CX57" s="16"/>
      <c r="CY57" s="16"/>
      <c r="CZ57" s="16"/>
      <c r="DA57" s="16"/>
      <c r="DB57" s="16"/>
      <c r="DC57" s="16"/>
      <c r="DD57" s="16"/>
      <c r="DE57" s="16"/>
      <c r="DF57" s="16"/>
      <c r="DG57" s="16"/>
      <c r="DH57" s="16"/>
      <c r="DI57" s="16"/>
      <c r="DJ57" s="16"/>
      <c r="DK57" s="16"/>
      <c r="DL57" s="16"/>
      <c r="DM57" s="16"/>
      <c r="DN57" s="16"/>
      <c r="DO57" s="16"/>
      <c r="DP57" s="16"/>
      <c r="DQ57" s="16"/>
      <c r="DR57" s="16"/>
      <c r="DS57" s="16"/>
      <c r="DT57" s="16"/>
      <c r="DU57" s="16"/>
      <c r="DV57" s="16"/>
      <c r="DW57" s="16"/>
      <c r="DX57" s="16"/>
      <c r="DY57" s="16"/>
      <c r="DZ57" s="16"/>
      <c r="EA57" s="16"/>
      <c r="EB57" s="16"/>
      <c r="EC57" s="16"/>
      <c r="ED57" s="16"/>
      <c r="EE57" s="16"/>
      <c r="EF57" s="16"/>
      <c r="EG57" s="16"/>
      <c r="EH57" s="16"/>
      <c r="EI57" s="16"/>
      <c r="EJ57" s="16"/>
      <c r="EK57" s="16"/>
      <c r="EL57" s="16"/>
      <c r="EM57" s="16"/>
      <c r="EN57" s="16"/>
      <c r="EO57" s="16"/>
      <c r="EP57" s="16"/>
      <c r="EQ57" s="16"/>
      <c r="ER57" s="16"/>
      <c r="ES57" s="16"/>
      <c r="ET57" s="16"/>
      <c r="EU57" s="16"/>
      <c r="EV57" s="16"/>
      <c r="EW57" s="16"/>
      <c r="EX57" s="16"/>
      <c r="EY57" s="16"/>
      <c r="EZ57" s="16"/>
      <c r="FA57" s="16"/>
      <c r="FB57" s="16"/>
      <c r="FC57" s="16"/>
      <c r="FD57" s="16"/>
      <c r="FE57" s="16"/>
      <c r="FF57" s="16"/>
      <c r="FG57" s="16"/>
      <c r="FH57" s="16"/>
      <c r="FI57" s="16"/>
      <c r="FJ57" s="16"/>
      <c r="FK57" s="16"/>
      <c r="FL57" s="16"/>
      <c r="FM57" s="16"/>
      <c r="FN57" s="16"/>
      <c r="FO57" s="16"/>
      <c r="FP57" s="16"/>
      <c r="FQ57" s="16"/>
      <c r="FR57" s="16"/>
      <c r="FS57" s="16"/>
      <c r="FT57" s="16"/>
      <c r="FU57" s="16"/>
      <c r="FV57" s="16"/>
      <c r="FW57" s="16"/>
      <c r="FX57" s="16"/>
      <c r="FY57" s="16"/>
    </row>
    <row r="58" spans="1:181" s="15" customFormat="1">
      <c r="A58" s="19" t="s">
        <v>121</v>
      </c>
      <c r="B58" s="46">
        <f t="shared" si="11"/>
        <v>12.7</v>
      </c>
      <c r="C58" s="46" t="str">
        <f t="shared" si="9"/>
        <v>LI</v>
      </c>
      <c r="D58" s="46">
        <f t="shared" si="13"/>
        <v>0.2</v>
      </c>
      <c r="E58" s="46">
        <f t="shared" si="13"/>
        <v>0.2</v>
      </c>
      <c r="F58" s="46">
        <f t="shared" si="13"/>
        <v>0.3</v>
      </c>
      <c r="G58" s="46">
        <f t="shared" si="13"/>
        <v>0</v>
      </c>
      <c r="H58" s="46">
        <f t="shared" si="13"/>
        <v>0.1</v>
      </c>
      <c r="I58" s="46">
        <f t="shared" si="13"/>
        <v>0</v>
      </c>
      <c r="J58" s="78">
        <f t="shared" si="5"/>
        <v>0.9</v>
      </c>
      <c r="K58" s="46">
        <f t="shared" si="5"/>
        <v>0.1</v>
      </c>
      <c r="L58" s="46">
        <f t="shared" si="5"/>
        <v>1.1000000000000001</v>
      </c>
      <c r="M58" s="46">
        <f t="shared" si="5"/>
        <v>1.1000000000000001</v>
      </c>
      <c r="N58" s="46">
        <f t="shared" si="5"/>
        <v>0</v>
      </c>
      <c r="O58" s="46">
        <f t="shared" si="5"/>
        <v>0</v>
      </c>
      <c r="P58" s="76">
        <f t="shared" si="12"/>
        <v>2.2999999999999998</v>
      </c>
      <c r="Q58" s="99">
        <f t="shared" si="8"/>
        <v>1.41983058188349</v>
      </c>
      <c r="R58" s="53"/>
      <c r="S58" s="16"/>
      <c r="T58" s="1" t="s">
        <v>43</v>
      </c>
      <c r="U58" s="1">
        <v>82.405000000000001</v>
      </c>
      <c r="V58" s="1" t="s">
        <v>16</v>
      </c>
      <c r="W58" s="1">
        <v>1.2739013209932699</v>
      </c>
      <c r="X58" s="1">
        <v>0.26019465648145201</v>
      </c>
      <c r="Y58" s="1">
        <v>0.338189191058761</v>
      </c>
      <c r="Z58" s="1">
        <v>0.103660958598484</v>
      </c>
      <c r="AA58" s="1">
        <v>2.2953005129626201</v>
      </c>
      <c r="AB58" s="1">
        <v>0.20221002462750601</v>
      </c>
      <c r="AC58" s="1">
        <v>4.4734566647220904</v>
      </c>
      <c r="AD58" s="1">
        <v>1.14292370827326</v>
      </c>
      <c r="AE58" s="1">
        <v>5.3929359154908499E-2</v>
      </c>
      <c r="AF58" s="1">
        <v>0.65857899672075304</v>
      </c>
      <c r="AG58" s="1">
        <v>7.5372271950707295E-2</v>
      </c>
      <c r="AH58" s="1">
        <v>0.20221002462750601</v>
      </c>
      <c r="AI58" s="1">
        <v>2.1330143607271399</v>
      </c>
      <c r="AJ58" s="1">
        <v>-2.34044230399495</v>
      </c>
      <c r="AL58" s="16"/>
      <c r="AM58" s="16"/>
      <c r="AN58" s="16"/>
      <c r="AO58" s="16"/>
      <c r="AP58" s="16"/>
      <c r="AQ58" s="16"/>
      <c r="AR58" s="16"/>
      <c r="AS58" s="16"/>
      <c r="AT58" s="16"/>
      <c r="AU58" s="16"/>
      <c r="AV58" s="16"/>
      <c r="AW58" s="16"/>
      <c r="AX58" s="16"/>
      <c r="AY58" s="16"/>
      <c r="AZ58" s="16"/>
      <c r="BA58" s="16"/>
      <c r="BB58" s="16"/>
      <c r="BC58" s="16"/>
      <c r="BD58" s="16"/>
      <c r="BE58" s="16"/>
      <c r="BF58" s="16"/>
      <c r="BG58" s="16"/>
      <c r="BH58" s="16"/>
      <c r="BI58" s="16"/>
      <c r="BJ58" s="16"/>
      <c r="BK58" s="16"/>
      <c r="BL58" s="16"/>
      <c r="BM58" s="16"/>
      <c r="BN58" s="16"/>
      <c r="BO58" s="16"/>
      <c r="BP58" s="16"/>
      <c r="BQ58" s="16"/>
      <c r="BR58" s="16"/>
      <c r="BS58" s="16"/>
      <c r="BT58" s="16"/>
      <c r="BU58" s="16"/>
      <c r="BV58" s="16"/>
      <c r="BW58" s="16"/>
      <c r="BX58" s="16"/>
      <c r="BY58" s="16"/>
      <c r="BZ58" s="16"/>
      <c r="CA58" s="16"/>
      <c r="CB58" s="16"/>
      <c r="CC58" s="16"/>
      <c r="CD58" s="16"/>
      <c r="CE58" s="16"/>
      <c r="CF58" s="16"/>
      <c r="CG58" s="16"/>
      <c r="CH58" s="16"/>
      <c r="CI58" s="16"/>
      <c r="CJ58" s="16"/>
      <c r="CK58" s="16"/>
      <c r="CL58" s="16"/>
      <c r="CM58" s="16"/>
      <c r="CN58" s="16"/>
      <c r="CO58" s="16"/>
      <c r="CP58" s="16"/>
      <c r="CQ58" s="16"/>
      <c r="CR58" s="16"/>
      <c r="CS58" s="16"/>
      <c r="CT58" s="16"/>
      <c r="CU58" s="16"/>
      <c r="CV58" s="16"/>
      <c r="CW58" s="16"/>
      <c r="CX58" s="16"/>
      <c r="CY58" s="16"/>
      <c r="CZ58" s="16"/>
      <c r="DA58" s="16"/>
      <c r="DB58" s="16"/>
      <c r="DC58" s="16"/>
      <c r="DD58" s="16"/>
      <c r="DE58" s="16"/>
      <c r="DF58" s="16"/>
      <c r="DG58" s="16"/>
      <c r="DH58" s="16"/>
      <c r="DI58" s="16"/>
      <c r="DJ58" s="16"/>
      <c r="DK58" s="16"/>
      <c r="DL58" s="16"/>
      <c r="DM58" s="16"/>
      <c r="DN58" s="16"/>
      <c r="DO58" s="16"/>
      <c r="DP58" s="16"/>
      <c r="DQ58" s="16"/>
      <c r="DR58" s="16"/>
      <c r="DS58" s="16"/>
      <c r="DT58" s="16"/>
      <c r="DU58" s="16"/>
      <c r="DV58" s="16"/>
      <c r="DW58" s="16"/>
      <c r="DX58" s="16"/>
      <c r="DY58" s="16"/>
      <c r="DZ58" s="16"/>
      <c r="EA58" s="16"/>
      <c r="EB58" s="16"/>
      <c r="EC58" s="16"/>
      <c r="ED58" s="16"/>
      <c r="EE58" s="16"/>
      <c r="EF58" s="16"/>
      <c r="EG58" s="16"/>
      <c r="EH58" s="16"/>
      <c r="EI58" s="16"/>
      <c r="EJ58" s="16"/>
      <c r="EK58" s="16"/>
      <c r="EL58" s="16"/>
      <c r="EM58" s="16"/>
      <c r="EN58" s="16"/>
      <c r="EO58" s="16"/>
      <c r="EP58" s="16"/>
      <c r="EQ58" s="16"/>
      <c r="ER58" s="16"/>
      <c r="ES58" s="16"/>
      <c r="ET58" s="16"/>
      <c r="EU58" s="16"/>
      <c r="EV58" s="16"/>
      <c r="EW58" s="16"/>
      <c r="EX58" s="16"/>
      <c r="EY58" s="16"/>
      <c r="EZ58" s="16"/>
      <c r="FA58" s="16"/>
      <c r="FB58" s="16"/>
      <c r="FC58" s="16"/>
      <c r="FD58" s="16"/>
      <c r="FE58" s="16"/>
      <c r="FF58" s="16"/>
      <c r="FG58" s="16"/>
      <c r="FH58" s="16"/>
      <c r="FI58" s="16"/>
      <c r="FJ58" s="16"/>
      <c r="FK58" s="16"/>
      <c r="FL58" s="16"/>
      <c r="FM58" s="16"/>
      <c r="FN58" s="16"/>
      <c r="FO58" s="16"/>
      <c r="FP58" s="16"/>
      <c r="FQ58" s="16"/>
      <c r="FR58" s="16"/>
      <c r="FS58" s="16"/>
      <c r="FT58" s="16"/>
      <c r="FU58" s="16"/>
      <c r="FV58" s="16"/>
      <c r="FW58" s="16"/>
      <c r="FX58" s="16"/>
      <c r="FY58" s="16"/>
    </row>
    <row r="59" spans="1:181" s="15" customFormat="1">
      <c r="A59" s="18" t="s">
        <v>120</v>
      </c>
      <c r="B59" s="49">
        <f t="shared" si="11"/>
        <v>12.5</v>
      </c>
      <c r="C59" s="49" t="str">
        <f t="shared" si="9"/>
        <v>LI</v>
      </c>
      <c r="D59" s="49">
        <f t="shared" si="13"/>
        <v>0.3</v>
      </c>
      <c r="E59" s="49">
        <f t="shared" si="13"/>
        <v>0.4</v>
      </c>
      <c r="F59" s="49">
        <f t="shared" si="13"/>
        <v>0.3</v>
      </c>
      <c r="G59" s="49">
        <f t="shared" si="13"/>
        <v>0</v>
      </c>
      <c r="H59" s="49">
        <f t="shared" si="13"/>
        <v>0.3</v>
      </c>
      <c r="I59" s="49">
        <f t="shared" si="13"/>
        <v>0</v>
      </c>
      <c r="J59" s="78">
        <f t="shared" si="5"/>
        <v>1.3</v>
      </c>
      <c r="K59" s="49">
        <f t="shared" si="5"/>
        <v>0.2</v>
      </c>
      <c r="L59" s="49">
        <f t="shared" si="5"/>
        <v>0.4</v>
      </c>
      <c r="M59" s="49">
        <f t="shared" si="5"/>
        <v>0.1</v>
      </c>
      <c r="N59" s="49">
        <f t="shared" si="5"/>
        <v>0</v>
      </c>
      <c r="O59" s="49">
        <f t="shared" si="5"/>
        <v>0</v>
      </c>
      <c r="P59" s="76">
        <f t="shared" si="12"/>
        <v>0.8</v>
      </c>
      <c r="Q59" s="95">
        <f t="shared" si="8"/>
        <v>-0.501669843693485</v>
      </c>
      <c r="R59" s="53"/>
      <c r="S59" s="16"/>
      <c r="T59" s="1" t="s">
        <v>146</v>
      </c>
      <c r="U59" s="1">
        <v>23.824000000000002</v>
      </c>
      <c r="V59" s="1" t="s">
        <v>60</v>
      </c>
      <c r="W59" s="1">
        <v>0.57281431117721104</v>
      </c>
      <c r="X59" s="1">
        <v>9.1928032955276406E-2</v>
      </c>
      <c r="Y59" s="1">
        <v>0.60838671327039395</v>
      </c>
      <c r="Z59" s="1">
        <v>0.17080965141747001</v>
      </c>
      <c r="AA59" s="1">
        <v>0.226200724194529</v>
      </c>
      <c r="AB59" s="1">
        <v>7.4878814408602404E-2</v>
      </c>
      <c r="AC59" s="1">
        <v>1.7450182474234801</v>
      </c>
      <c r="AD59" s="1">
        <v>0.72524780895373397</v>
      </c>
      <c r="AE59" s="1">
        <v>0.27556772817113301</v>
      </c>
      <c r="AF59" s="1">
        <v>0.163976165687343</v>
      </c>
      <c r="AG59" s="1">
        <v>5.4896316413093199E-2</v>
      </c>
      <c r="AH59" s="1">
        <v>7.4878814408602404E-2</v>
      </c>
      <c r="AI59" s="1">
        <v>1.29456683363391</v>
      </c>
      <c r="AJ59" s="1">
        <v>-0.45045141378956999</v>
      </c>
      <c r="AL59" s="16"/>
      <c r="AM59" s="16"/>
      <c r="AN59" s="16"/>
      <c r="AO59" s="16"/>
      <c r="AP59" s="16"/>
      <c r="AQ59" s="16"/>
      <c r="AR59" s="16"/>
      <c r="AS59" s="16"/>
      <c r="AT59" s="16"/>
      <c r="AU59" s="16"/>
      <c r="AV59" s="16"/>
      <c r="AW59" s="16"/>
      <c r="AX59" s="16"/>
      <c r="AY59" s="16"/>
      <c r="AZ59" s="16"/>
      <c r="BA59" s="16"/>
      <c r="BB59" s="16"/>
      <c r="BC59" s="16"/>
      <c r="BD59" s="16"/>
      <c r="BE59" s="16"/>
      <c r="BF59" s="16"/>
      <c r="BG59" s="16"/>
      <c r="BH59" s="16"/>
      <c r="BI59" s="16"/>
      <c r="BJ59" s="16"/>
      <c r="BK59" s="16"/>
      <c r="BL59" s="16"/>
      <c r="BM59" s="16"/>
      <c r="BN59" s="16"/>
      <c r="BO59" s="16"/>
      <c r="BP59" s="16"/>
      <c r="BQ59" s="16"/>
      <c r="BR59" s="16"/>
      <c r="BS59" s="16"/>
      <c r="BT59" s="16"/>
      <c r="BU59" s="16"/>
      <c r="BV59" s="16"/>
      <c r="BW59" s="16"/>
      <c r="BX59" s="16"/>
      <c r="BY59" s="16"/>
      <c r="BZ59" s="16"/>
      <c r="CA59" s="16"/>
      <c r="CB59" s="16"/>
      <c r="CC59" s="16"/>
      <c r="CD59" s="16"/>
      <c r="CE59" s="16"/>
      <c r="CF59" s="16"/>
      <c r="CG59" s="16"/>
      <c r="CH59" s="16"/>
      <c r="CI59" s="16"/>
      <c r="CJ59" s="16"/>
      <c r="CK59" s="16"/>
      <c r="CL59" s="16"/>
      <c r="CM59" s="16"/>
      <c r="CN59" s="16"/>
      <c r="CO59" s="16"/>
      <c r="CP59" s="16"/>
      <c r="CQ59" s="16"/>
      <c r="CR59" s="16"/>
      <c r="CS59" s="16"/>
      <c r="CT59" s="16"/>
      <c r="CU59" s="16"/>
      <c r="CV59" s="16"/>
      <c r="CW59" s="16"/>
      <c r="CX59" s="16"/>
      <c r="CY59" s="16"/>
      <c r="CZ59" s="16"/>
      <c r="DA59" s="16"/>
      <c r="DB59" s="16"/>
      <c r="DC59" s="16"/>
      <c r="DD59" s="16"/>
      <c r="DE59" s="16"/>
      <c r="DF59" s="16"/>
      <c r="DG59" s="16"/>
      <c r="DH59" s="16"/>
      <c r="DI59" s="16"/>
      <c r="DJ59" s="16"/>
      <c r="DK59" s="16"/>
      <c r="DL59" s="16"/>
      <c r="DM59" s="16"/>
      <c r="DN59" s="16"/>
      <c r="DO59" s="16"/>
      <c r="DP59" s="16"/>
      <c r="DQ59" s="16"/>
      <c r="DR59" s="16"/>
      <c r="DS59" s="16"/>
      <c r="DT59" s="16"/>
      <c r="DU59" s="16"/>
      <c r="DV59" s="16"/>
      <c r="DW59" s="16"/>
      <c r="DX59" s="16"/>
      <c r="DY59" s="16"/>
      <c r="DZ59" s="16"/>
      <c r="EA59" s="16"/>
      <c r="EB59" s="16"/>
      <c r="EC59" s="16"/>
      <c r="ED59" s="16"/>
      <c r="EE59" s="16"/>
      <c r="EF59" s="16"/>
      <c r="EG59" s="16"/>
      <c r="EH59" s="16"/>
      <c r="EI59" s="16"/>
      <c r="EJ59" s="16"/>
      <c r="EK59" s="16"/>
      <c r="EL59" s="16"/>
      <c r="EM59" s="16"/>
      <c r="EN59" s="16"/>
      <c r="EO59" s="16"/>
      <c r="EP59" s="16"/>
      <c r="EQ59" s="16"/>
      <c r="ER59" s="16"/>
      <c r="ES59" s="16"/>
      <c r="ET59" s="16"/>
      <c r="EU59" s="16"/>
      <c r="EV59" s="16"/>
      <c r="EW59" s="16"/>
      <c r="EX59" s="16"/>
      <c r="EY59" s="16"/>
      <c r="EZ59" s="16"/>
      <c r="FA59" s="16"/>
      <c r="FB59" s="16"/>
      <c r="FC59" s="16"/>
      <c r="FD59" s="16"/>
      <c r="FE59" s="16"/>
      <c r="FF59" s="16"/>
      <c r="FG59" s="16"/>
      <c r="FH59" s="16"/>
      <c r="FI59" s="16"/>
      <c r="FJ59" s="16"/>
      <c r="FK59" s="16"/>
      <c r="FL59" s="16"/>
      <c r="FM59" s="16"/>
      <c r="FN59" s="16"/>
      <c r="FO59" s="16"/>
      <c r="FP59" s="16"/>
      <c r="FQ59" s="16"/>
      <c r="FR59" s="16"/>
      <c r="FS59" s="16"/>
      <c r="FT59" s="16"/>
      <c r="FU59" s="16"/>
      <c r="FV59" s="16"/>
      <c r="FW59" s="16"/>
      <c r="FX59" s="16"/>
      <c r="FY59" s="16"/>
    </row>
    <row r="60" spans="1:181" s="15" customFormat="1">
      <c r="A60" s="89"/>
      <c r="B60" s="90"/>
      <c r="C60" s="90"/>
      <c r="D60" s="90"/>
      <c r="E60" s="90"/>
      <c r="F60" s="90"/>
      <c r="G60" s="90"/>
      <c r="H60" s="90"/>
      <c r="I60" s="90"/>
      <c r="J60" s="91"/>
      <c r="K60" s="90"/>
      <c r="L60" s="90"/>
      <c r="M60" s="90"/>
      <c r="N60" s="90"/>
      <c r="O60" s="90"/>
      <c r="P60" s="91"/>
      <c r="Q60" s="100"/>
      <c r="R60" s="53"/>
      <c r="S60" s="16"/>
      <c r="T60" s="1" t="s">
        <v>42</v>
      </c>
      <c r="U60" s="1">
        <v>11.327</v>
      </c>
      <c r="V60" s="1" t="s">
        <v>16</v>
      </c>
      <c r="W60" s="1">
        <v>1.0663531285719401</v>
      </c>
      <c r="X60" s="1">
        <v>0.57986578378855702</v>
      </c>
      <c r="Y60" s="1">
        <v>0.31677451398015199</v>
      </c>
      <c r="Z60" s="1">
        <v>0.39597199026048002</v>
      </c>
      <c r="AA60" s="1">
        <v>2.2111650215121199</v>
      </c>
      <c r="AB60" s="1">
        <v>0.12837952700751801</v>
      </c>
      <c r="AC60" s="1">
        <v>4.6985099651207696</v>
      </c>
      <c r="AD60" s="1">
        <v>1.54551844393034</v>
      </c>
      <c r="AE60" s="1">
        <v>0.13276238185377001</v>
      </c>
      <c r="AF60" s="1">
        <v>0.22045421255309</v>
      </c>
      <c r="AG60" s="1">
        <v>0.219249696324778</v>
      </c>
      <c r="AH60" s="1">
        <v>0.12837952700751801</v>
      </c>
      <c r="AI60" s="1">
        <v>2.2463642616695001</v>
      </c>
      <c r="AJ60" s="1">
        <v>-2.4521457034512699</v>
      </c>
      <c r="AL60" s="16"/>
      <c r="AM60" s="16"/>
      <c r="AN60" s="16"/>
      <c r="AO60" s="16"/>
      <c r="AP60" s="16"/>
      <c r="AQ60" s="16"/>
      <c r="AR60" s="16"/>
      <c r="AS60" s="16"/>
      <c r="AT60" s="16"/>
      <c r="AU60" s="16"/>
      <c r="AV60" s="16"/>
      <c r="AW60" s="16"/>
      <c r="AX60" s="16"/>
      <c r="AY60" s="16"/>
      <c r="AZ60" s="16"/>
      <c r="BA60" s="16"/>
      <c r="BB60" s="16"/>
      <c r="BC60" s="16"/>
      <c r="BD60" s="16"/>
      <c r="BE60" s="16"/>
      <c r="BF60" s="16"/>
      <c r="BG60" s="16"/>
      <c r="BH60" s="16"/>
      <c r="BI60" s="16"/>
      <c r="BJ60" s="16"/>
      <c r="BK60" s="16"/>
      <c r="BL60" s="16"/>
      <c r="BM60" s="16"/>
      <c r="BN60" s="16"/>
      <c r="BO60" s="16"/>
      <c r="BP60" s="16"/>
      <c r="BQ60" s="16"/>
      <c r="BR60" s="16"/>
      <c r="BS60" s="16"/>
      <c r="BT60" s="16"/>
      <c r="BU60" s="16"/>
      <c r="BV60" s="16"/>
      <c r="BW60" s="16"/>
      <c r="BX60" s="16"/>
      <c r="BY60" s="16"/>
      <c r="BZ60" s="16"/>
      <c r="CA60" s="16"/>
      <c r="CB60" s="16"/>
      <c r="CC60" s="16"/>
      <c r="CD60" s="16"/>
      <c r="CE60" s="16"/>
      <c r="CF60" s="16"/>
      <c r="CG60" s="16"/>
      <c r="CH60" s="16"/>
      <c r="CI60" s="16"/>
      <c r="CJ60" s="16"/>
      <c r="CK60" s="16"/>
      <c r="CL60" s="16"/>
      <c r="CM60" s="16"/>
      <c r="CN60" s="16"/>
      <c r="CO60" s="16"/>
      <c r="CP60" s="16"/>
      <c r="CQ60" s="16"/>
      <c r="CR60" s="16"/>
      <c r="CS60" s="16"/>
      <c r="CT60" s="16"/>
      <c r="CU60" s="16"/>
      <c r="CV60" s="16"/>
      <c r="CW60" s="16"/>
      <c r="CX60" s="16"/>
      <c r="CY60" s="16"/>
      <c r="CZ60" s="16"/>
      <c r="DA60" s="16"/>
      <c r="DB60" s="16"/>
      <c r="DC60" s="16"/>
      <c r="DD60" s="16"/>
      <c r="DE60" s="16"/>
      <c r="DF60" s="16"/>
      <c r="DG60" s="16"/>
      <c r="DH60" s="16"/>
      <c r="DI60" s="16"/>
      <c r="DJ60" s="16"/>
      <c r="DK60" s="16"/>
      <c r="DL60" s="16"/>
      <c r="DM60" s="16"/>
      <c r="DN60" s="16"/>
      <c r="DO60" s="16"/>
      <c r="DP60" s="16"/>
      <c r="DQ60" s="16"/>
      <c r="DR60" s="16"/>
      <c r="DS60" s="16"/>
      <c r="DT60" s="16"/>
      <c r="DU60" s="16"/>
      <c r="DV60" s="16"/>
      <c r="DW60" s="16"/>
      <c r="DX60" s="16"/>
      <c r="DY60" s="16"/>
      <c r="DZ60" s="16"/>
      <c r="EA60" s="16"/>
      <c r="EB60" s="16"/>
      <c r="EC60" s="16"/>
      <c r="ED60" s="16"/>
      <c r="EE60" s="16"/>
      <c r="EF60" s="16"/>
      <c r="EG60" s="16"/>
      <c r="EH60" s="16"/>
      <c r="EI60" s="16"/>
      <c r="EJ60" s="16"/>
      <c r="EK60" s="16"/>
      <c r="EL60" s="16"/>
      <c r="EM60" s="16"/>
      <c r="EN60" s="16"/>
      <c r="EO60" s="16"/>
      <c r="EP60" s="16"/>
      <c r="EQ60" s="16"/>
      <c r="ER60" s="16"/>
      <c r="ES60" s="16"/>
      <c r="ET60" s="16"/>
      <c r="EU60" s="16"/>
      <c r="EV60" s="16"/>
      <c r="EW60" s="16"/>
      <c r="EX60" s="16"/>
      <c r="EY60" s="16"/>
      <c r="EZ60" s="16"/>
      <c r="FA60" s="16"/>
      <c r="FB60" s="16"/>
      <c r="FC60" s="16"/>
      <c r="FD60" s="16"/>
      <c r="FE60" s="16"/>
      <c r="FF60" s="16"/>
      <c r="FG60" s="16"/>
      <c r="FH60" s="16"/>
      <c r="FI60" s="16"/>
      <c r="FJ60" s="16"/>
      <c r="FK60" s="16"/>
      <c r="FL60" s="16"/>
      <c r="FM60" s="16"/>
      <c r="FN60" s="16"/>
      <c r="FO60" s="16"/>
      <c r="FP60" s="16"/>
      <c r="FQ60" s="16"/>
      <c r="FR60" s="16"/>
      <c r="FS60" s="16"/>
      <c r="FT60" s="16"/>
      <c r="FU60" s="16"/>
      <c r="FV60" s="16"/>
      <c r="FW60" s="16"/>
      <c r="FX60" s="16"/>
      <c r="FY60" s="16"/>
    </row>
    <row r="61" spans="1:181" s="15" customFormat="1">
      <c r="A61" s="21" t="s">
        <v>98</v>
      </c>
      <c r="B61" s="48">
        <f>ROUND(HLOOKUP(B$7,$U$7:$AJ$168,MATCH($A61,$T$7:$T$168,0),0),1)</f>
        <v>3760.7</v>
      </c>
      <c r="C61" s="48"/>
      <c r="D61" s="48">
        <f t="shared" ref="D61:I76" si="14">ROUND(HLOOKUP(D$7,$U$7:$AJ$168,MATCH($A61,$T$7:$T$168,0),0),1)</f>
        <v>0.5</v>
      </c>
      <c r="E61" s="48">
        <f t="shared" si="14"/>
        <v>0.1</v>
      </c>
      <c r="F61" s="48">
        <f t="shared" si="14"/>
        <v>0.1</v>
      </c>
      <c r="G61" s="48">
        <f t="shared" si="14"/>
        <v>0.1</v>
      </c>
      <c r="H61" s="48">
        <f t="shared" si="14"/>
        <v>0.8</v>
      </c>
      <c r="I61" s="48">
        <f t="shared" si="14"/>
        <v>0.1</v>
      </c>
      <c r="J61" s="78">
        <f t="shared" si="5"/>
        <v>1.6</v>
      </c>
      <c r="K61" s="48">
        <f t="shared" si="5"/>
        <v>0.4</v>
      </c>
      <c r="L61" s="48">
        <f t="shared" si="5"/>
        <v>0.1</v>
      </c>
      <c r="M61" s="48">
        <f t="shared" si="5"/>
        <v>0.2</v>
      </c>
      <c r="N61" s="48">
        <f t="shared" si="5"/>
        <v>0.1</v>
      </c>
      <c r="O61" s="48">
        <f t="shared" si="5"/>
        <v>0.1</v>
      </c>
      <c r="P61" s="76">
        <f t="shared" si="5"/>
        <v>0.9</v>
      </c>
      <c r="Q61" s="97">
        <f>ROUND(HLOOKUP(Q$7,$U$7:$AJ$168,MATCH($A61,$T$7:$T$168,0),0),1)</f>
        <v>0.1</v>
      </c>
      <c r="R61" s="53"/>
      <c r="S61" s="16"/>
      <c r="T61" s="1" t="s">
        <v>62</v>
      </c>
      <c r="U61" s="1">
        <v>14.034000000000001</v>
      </c>
      <c r="V61" s="1" t="s">
        <v>14</v>
      </c>
      <c r="W61" s="1">
        <v>0.41905417082827601</v>
      </c>
      <c r="X61" s="1">
        <v>0.235277632157876</v>
      </c>
      <c r="Y61" s="1">
        <v>0.54268042715360398</v>
      </c>
      <c r="Z61" s="1">
        <v>5.2498047051142402E-2</v>
      </c>
      <c r="AA61" s="1">
        <v>0.510729286733835</v>
      </c>
      <c r="AB61" s="1">
        <v>5.6498385671223603E-2</v>
      </c>
      <c r="AC61" s="1">
        <v>1.8167379495959599</v>
      </c>
      <c r="AD61" s="1">
        <v>0.38673689903452402</v>
      </c>
      <c r="AE61" s="1">
        <v>0.18661195093099001</v>
      </c>
      <c r="AF61" s="1">
        <v>0.36511501851968498</v>
      </c>
      <c r="AG61" s="1">
        <v>4.2792834691155898E-2</v>
      </c>
      <c r="AH61" s="1">
        <v>5.6498385671223603E-2</v>
      </c>
      <c r="AI61" s="1">
        <v>1.0377550888475799</v>
      </c>
      <c r="AJ61" s="1">
        <v>-0.77898286074837997</v>
      </c>
      <c r="AL61" s="16"/>
      <c r="AM61" s="16"/>
      <c r="AN61" s="16"/>
      <c r="AO61" s="16"/>
      <c r="AP61" s="16"/>
      <c r="AQ61" s="16"/>
      <c r="AR61" s="16"/>
      <c r="AS61" s="16"/>
      <c r="AT61" s="16"/>
      <c r="AU61" s="16"/>
      <c r="AV61" s="16"/>
      <c r="AW61" s="16"/>
      <c r="AX61" s="16"/>
      <c r="AY61" s="16"/>
      <c r="AZ61" s="16"/>
      <c r="BA61" s="16"/>
      <c r="BB61" s="16"/>
      <c r="BC61" s="16"/>
      <c r="BD61" s="16"/>
      <c r="BE61" s="16"/>
      <c r="BF61" s="16"/>
      <c r="BG61" s="16"/>
      <c r="BH61" s="16"/>
      <c r="BI61" s="16"/>
      <c r="BJ61" s="16"/>
      <c r="BK61" s="16"/>
      <c r="BL61" s="16"/>
      <c r="BM61" s="16"/>
      <c r="BN61" s="16"/>
      <c r="BO61" s="16"/>
      <c r="BP61" s="16"/>
      <c r="BQ61" s="16"/>
      <c r="BR61" s="16"/>
      <c r="BS61" s="16"/>
      <c r="BT61" s="16"/>
      <c r="BU61" s="16"/>
      <c r="BV61" s="16"/>
      <c r="BW61" s="16"/>
      <c r="BX61" s="16"/>
      <c r="BY61" s="16"/>
      <c r="BZ61" s="16"/>
      <c r="CA61" s="16"/>
      <c r="CB61" s="16"/>
      <c r="CC61" s="16"/>
      <c r="CD61" s="16"/>
      <c r="CE61" s="16"/>
      <c r="CF61" s="16"/>
      <c r="CG61" s="16"/>
      <c r="CH61" s="16"/>
      <c r="CI61" s="16"/>
      <c r="CJ61" s="16"/>
      <c r="CK61" s="16"/>
      <c r="CL61" s="16"/>
      <c r="CM61" s="16"/>
      <c r="CN61" s="16"/>
      <c r="CO61" s="16"/>
      <c r="CP61" s="16"/>
      <c r="CQ61" s="16"/>
      <c r="CR61" s="16"/>
      <c r="CS61" s="16"/>
      <c r="CT61" s="16"/>
      <c r="CU61" s="16"/>
      <c r="CV61" s="16"/>
      <c r="CW61" s="16"/>
      <c r="CX61" s="16"/>
      <c r="CY61" s="16"/>
      <c r="CZ61" s="16"/>
      <c r="DA61" s="16"/>
      <c r="DB61" s="16"/>
      <c r="DC61" s="16"/>
      <c r="DD61" s="16"/>
      <c r="DE61" s="16"/>
      <c r="DF61" s="16"/>
      <c r="DG61" s="16"/>
      <c r="DH61" s="16"/>
      <c r="DI61" s="16"/>
      <c r="DJ61" s="16"/>
      <c r="DK61" s="16"/>
      <c r="DL61" s="16"/>
      <c r="DM61" s="16"/>
      <c r="DN61" s="16"/>
      <c r="DO61" s="16"/>
      <c r="DP61" s="16"/>
      <c r="DQ61" s="16"/>
      <c r="DR61" s="16"/>
      <c r="DS61" s="16"/>
      <c r="DT61" s="16"/>
      <c r="DU61" s="16"/>
      <c r="DV61" s="16"/>
      <c r="DW61" s="16"/>
      <c r="DX61" s="16"/>
      <c r="DY61" s="16"/>
      <c r="DZ61" s="16"/>
      <c r="EA61" s="16"/>
      <c r="EB61" s="16"/>
      <c r="EC61" s="16"/>
      <c r="ED61" s="16"/>
      <c r="EE61" s="16"/>
      <c r="EF61" s="16"/>
      <c r="EG61" s="16"/>
      <c r="EH61" s="16"/>
      <c r="EI61" s="16"/>
      <c r="EJ61" s="16"/>
      <c r="EK61" s="16"/>
      <c r="EL61" s="16"/>
      <c r="EM61" s="16"/>
      <c r="EN61" s="16"/>
      <c r="EO61" s="16"/>
      <c r="EP61" s="16"/>
      <c r="EQ61" s="16"/>
      <c r="ER61" s="16"/>
      <c r="ES61" s="16"/>
      <c r="ET61" s="16"/>
      <c r="EU61" s="16"/>
      <c r="EV61" s="16"/>
      <c r="EW61" s="16"/>
      <c r="EX61" s="16"/>
      <c r="EY61" s="16"/>
      <c r="EZ61" s="16"/>
      <c r="FA61" s="16"/>
      <c r="FB61" s="16"/>
      <c r="FC61" s="16"/>
      <c r="FD61" s="16"/>
      <c r="FE61" s="16"/>
      <c r="FF61" s="16"/>
      <c r="FG61" s="16"/>
      <c r="FH61" s="16"/>
      <c r="FI61" s="16"/>
      <c r="FJ61" s="16"/>
      <c r="FK61" s="16"/>
      <c r="FL61" s="16"/>
      <c r="FM61" s="16"/>
      <c r="FN61" s="16"/>
      <c r="FO61" s="16"/>
      <c r="FP61" s="16"/>
      <c r="FQ61" s="16"/>
      <c r="FR61" s="16"/>
      <c r="FS61" s="16"/>
      <c r="FT61" s="16"/>
      <c r="FU61" s="16"/>
      <c r="FV61" s="16"/>
      <c r="FW61" s="16"/>
      <c r="FX61" s="16"/>
      <c r="FY61" s="16"/>
    </row>
    <row r="62" spans="1:181" s="15" customFormat="1">
      <c r="A62" s="18" t="s">
        <v>97</v>
      </c>
      <c r="B62" s="49">
        <f t="shared" ref="B62:B83" si="15">ROUND(HLOOKUP(B$7,$U$7:$AJ$168,MATCH($A62,$T$7:$T$168,0),0),1)</f>
        <v>21.9</v>
      </c>
      <c r="C62" s="49" t="str">
        <f t="shared" ref="C62:C83" si="16">HLOOKUP(C$7,$U$7:$AJ$168,MATCH($A62,$T$7:$T$168,0),0)</f>
        <v>HI</v>
      </c>
      <c r="D62" s="49">
        <f t="shared" si="14"/>
        <v>1.2</v>
      </c>
      <c r="E62" s="49">
        <f t="shared" si="14"/>
        <v>0.7</v>
      </c>
      <c r="F62" s="49">
        <f t="shared" si="14"/>
        <v>1</v>
      </c>
      <c r="G62" s="49">
        <f t="shared" si="14"/>
        <v>0.2</v>
      </c>
      <c r="H62" s="49">
        <f t="shared" si="14"/>
        <v>2.4</v>
      </c>
      <c r="I62" s="49">
        <f t="shared" si="14"/>
        <v>0</v>
      </c>
      <c r="J62" s="78">
        <f t="shared" si="5"/>
        <v>5.4</v>
      </c>
      <c r="K62" s="49">
        <f t="shared" ref="K62:O83" si="17">ROUND(HLOOKUP(K$7,$U$7:$AJ$168,MATCH($A62,$T$7:$T$168,0),0),1)</f>
        <v>2.2999999999999998</v>
      </c>
      <c r="L62" s="49">
        <f t="shared" si="17"/>
        <v>5.9</v>
      </c>
      <c r="M62" s="49">
        <f t="shared" si="17"/>
        <v>2.5</v>
      </c>
      <c r="N62" s="49">
        <f t="shared" si="17"/>
        <v>3.6</v>
      </c>
      <c r="O62" s="49">
        <f t="shared" si="17"/>
        <v>0</v>
      </c>
      <c r="P62" s="76">
        <f t="shared" ref="P62:P83" si="18">ROUND(HLOOKUP(P$7,$U$7:$AJ$168,MATCH($A62,$T$7:$T$168,0),0),1)</f>
        <v>14.3</v>
      </c>
      <c r="Q62" s="95">
        <f t="shared" ref="Q62:Q83" si="19">HLOOKUP(Q$7,$U$7:$AJ$168,MATCH($A62,$T$7:$T$168,0),0)</f>
        <v>8.9368027291468106</v>
      </c>
      <c r="R62" s="53"/>
      <c r="S62" s="16"/>
      <c r="T62" s="1" t="s">
        <v>145</v>
      </c>
      <c r="U62" s="1">
        <v>9.7609999999999992</v>
      </c>
      <c r="V62" s="1" t="s">
        <v>60</v>
      </c>
      <c r="W62" s="1">
        <v>0.60964862661999797</v>
      </c>
      <c r="X62" s="1">
        <v>0.38758543779766103</v>
      </c>
      <c r="Y62" s="1">
        <v>0.50576652561327995</v>
      </c>
      <c r="Z62" s="1">
        <v>4.2333240937441598E-2</v>
      </c>
      <c r="AA62" s="1">
        <v>9.6928562623530806E-2</v>
      </c>
      <c r="AB62" s="1">
        <v>7.3767676129226106E-2</v>
      </c>
      <c r="AC62" s="1">
        <v>1.7160300697211399</v>
      </c>
      <c r="AD62" s="1">
        <v>0.68686071042757701</v>
      </c>
      <c r="AE62" s="1">
        <v>0.89553903979016503</v>
      </c>
      <c r="AF62" s="1">
        <v>0.74423105516708599</v>
      </c>
      <c r="AG62" s="1">
        <v>0.50989201111210103</v>
      </c>
      <c r="AH62" s="1">
        <v>7.3767676129226106E-2</v>
      </c>
      <c r="AI62" s="1">
        <v>2.9102904926261601</v>
      </c>
      <c r="AJ62" s="1">
        <v>1.19426042290502</v>
      </c>
      <c r="AL62" s="16"/>
      <c r="AM62" s="16"/>
      <c r="AN62" s="16"/>
      <c r="AO62" s="16"/>
      <c r="AP62" s="16"/>
      <c r="AQ62" s="16"/>
      <c r="AR62" s="16"/>
      <c r="AS62" s="16"/>
      <c r="AT62" s="16"/>
      <c r="AU62" s="16"/>
      <c r="AV62" s="16"/>
      <c r="AW62" s="16"/>
      <c r="AX62" s="16"/>
      <c r="AY62" s="16"/>
      <c r="AZ62" s="16"/>
      <c r="BA62" s="16"/>
      <c r="BB62" s="16"/>
      <c r="BC62" s="16"/>
      <c r="BD62" s="16"/>
      <c r="BE62" s="16"/>
      <c r="BF62" s="16"/>
      <c r="BG62" s="16"/>
      <c r="BH62" s="16"/>
      <c r="BI62" s="16"/>
      <c r="BJ62" s="16"/>
      <c r="BK62" s="16"/>
      <c r="BL62" s="16"/>
      <c r="BM62" s="16"/>
      <c r="BN62" s="16"/>
      <c r="BO62" s="16"/>
      <c r="BP62" s="16"/>
      <c r="BQ62" s="16"/>
      <c r="BR62" s="16"/>
      <c r="BS62" s="16"/>
      <c r="BT62" s="16"/>
      <c r="BU62" s="16"/>
      <c r="BV62" s="16"/>
      <c r="BW62" s="16"/>
      <c r="BX62" s="16"/>
      <c r="BY62" s="16"/>
      <c r="BZ62" s="16"/>
      <c r="CA62" s="16"/>
      <c r="CB62" s="16"/>
      <c r="CC62" s="16"/>
      <c r="CD62" s="16"/>
      <c r="CE62" s="16"/>
      <c r="CF62" s="16"/>
      <c r="CG62" s="16"/>
      <c r="CH62" s="16"/>
      <c r="CI62" s="16"/>
      <c r="CJ62" s="16"/>
      <c r="CK62" s="16"/>
      <c r="CL62" s="16"/>
      <c r="CM62" s="16"/>
      <c r="CN62" s="16"/>
      <c r="CO62" s="16"/>
      <c r="CP62" s="16"/>
      <c r="CQ62" s="16"/>
      <c r="CR62" s="16"/>
      <c r="CS62" s="16"/>
      <c r="CT62" s="16"/>
      <c r="CU62" s="16"/>
      <c r="CV62" s="16"/>
      <c r="CW62" s="16"/>
      <c r="CX62" s="16"/>
      <c r="CY62" s="16"/>
      <c r="CZ62" s="16"/>
      <c r="DA62" s="16"/>
      <c r="DB62" s="16"/>
      <c r="DC62" s="16"/>
      <c r="DD62" s="16"/>
      <c r="DE62" s="16"/>
      <c r="DF62" s="16"/>
      <c r="DG62" s="16"/>
      <c r="DH62" s="16"/>
      <c r="DI62" s="16"/>
      <c r="DJ62" s="16"/>
      <c r="DK62" s="16"/>
      <c r="DL62" s="16"/>
      <c r="DM62" s="16"/>
      <c r="DN62" s="16"/>
      <c r="DO62" s="16"/>
      <c r="DP62" s="16"/>
      <c r="DQ62" s="16"/>
      <c r="DR62" s="16"/>
      <c r="DS62" s="16"/>
      <c r="DT62" s="16"/>
      <c r="DU62" s="16"/>
      <c r="DV62" s="16"/>
      <c r="DW62" s="16"/>
      <c r="DX62" s="16"/>
      <c r="DY62" s="16"/>
      <c r="DZ62" s="16"/>
      <c r="EA62" s="16"/>
      <c r="EB62" s="16"/>
      <c r="EC62" s="16"/>
      <c r="ED62" s="16"/>
      <c r="EE62" s="16"/>
      <c r="EF62" s="16"/>
      <c r="EG62" s="16"/>
      <c r="EH62" s="16"/>
      <c r="EI62" s="16"/>
      <c r="EJ62" s="16"/>
      <c r="EK62" s="16"/>
      <c r="EL62" s="16"/>
      <c r="EM62" s="16"/>
      <c r="EN62" s="16"/>
      <c r="EO62" s="16"/>
      <c r="EP62" s="16"/>
      <c r="EQ62" s="16"/>
      <c r="ER62" s="16"/>
      <c r="ES62" s="16"/>
      <c r="ET62" s="16"/>
      <c r="EU62" s="16"/>
      <c r="EV62" s="16"/>
      <c r="EW62" s="16"/>
      <c r="EX62" s="16"/>
      <c r="EY62" s="16"/>
      <c r="EZ62" s="16"/>
      <c r="FA62" s="16"/>
      <c r="FB62" s="16"/>
      <c r="FC62" s="16"/>
      <c r="FD62" s="16"/>
      <c r="FE62" s="16"/>
      <c r="FF62" s="16"/>
      <c r="FG62" s="16"/>
      <c r="FH62" s="16"/>
      <c r="FI62" s="16"/>
      <c r="FJ62" s="16"/>
      <c r="FK62" s="16"/>
      <c r="FL62" s="16"/>
      <c r="FM62" s="16"/>
      <c r="FN62" s="16"/>
      <c r="FO62" s="16"/>
      <c r="FP62" s="16"/>
      <c r="FQ62" s="16"/>
      <c r="FR62" s="16"/>
      <c r="FS62" s="16"/>
      <c r="FT62" s="16"/>
      <c r="FU62" s="16"/>
      <c r="FV62" s="16"/>
      <c r="FW62" s="16"/>
      <c r="FX62" s="16"/>
      <c r="FY62" s="16"/>
    </row>
    <row r="63" spans="1:181" s="15" customFormat="1">
      <c r="A63" s="18" t="s">
        <v>96</v>
      </c>
      <c r="B63" s="49">
        <f t="shared" si="15"/>
        <v>147</v>
      </c>
      <c r="C63" s="49" t="str">
        <f t="shared" si="16"/>
        <v>LI</v>
      </c>
      <c r="D63" s="49">
        <f t="shared" si="14"/>
        <v>0.4</v>
      </c>
      <c r="E63" s="49">
        <f t="shared" si="14"/>
        <v>0</v>
      </c>
      <c r="F63" s="49">
        <f t="shared" si="14"/>
        <v>0.1</v>
      </c>
      <c r="G63" s="49">
        <f t="shared" si="14"/>
        <v>0</v>
      </c>
      <c r="H63" s="49">
        <f t="shared" si="14"/>
        <v>0.2</v>
      </c>
      <c r="I63" s="49">
        <f t="shared" si="14"/>
        <v>0.1</v>
      </c>
      <c r="J63" s="78">
        <f t="shared" ref="J63:J83" si="20">ROUND(HLOOKUP(J$7,$U$7:$AJ$168,MATCH($A63,$T$7:$T$168,0),0),1)</f>
        <v>0.7</v>
      </c>
      <c r="K63" s="49">
        <f t="shared" si="17"/>
        <v>0.3</v>
      </c>
      <c r="L63" s="49">
        <f t="shared" si="17"/>
        <v>0</v>
      </c>
      <c r="M63" s="49">
        <f t="shared" si="17"/>
        <v>0</v>
      </c>
      <c r="N63" s="49">
        <f t="shared" si="17"/>
        <v>0.1</v>
      </c>
      <c r="O63" s="49">
        <f t="shared" si="17"/>
        <v>0.1</v>
      </c>
      <c r="P63" s="76">
        <f t="shared" si="18"/>
        <v>0.4</v>
      </c>
      <c r="Q63" s="95">
        <f t="shared" si="19"/>
        <v>-0.30727295979178498</v>
      </c>
      <c r="R63" s="53"/>
      <c r="S63" s="16"/>
      <c r="T63" s="1" t="s">
        <v>144</v>
      </c>
      <c r="U63" s="1">
        <v>1.484</v>
      </c>
      <c r="V63" s="1" t="s">
        <v>60</v>
      </c>
      <c r="W63" s="1">
        <v>0.199089694080615</v>
      </c>
      <c r="X63" s="1">
        <v>0.41173573310178802</v>
      </c>
      <c r="Y63" s="1">
        <v>0.16863988790512699</v>
      </c>
      <c r="Z63" s="1">
        <v>1.08675842592866E-2</v>
      </c>
      <c r="AA63" s="1">
        <v>7.5127414216924995E-2</v>
      </c>
      <c r="AB63" s="1">
        <v>5.0885132320877199E-2</v>
      </c>
      <c r="AC63" s="1">
        <v>0.91634544588461897</v>
      </c>
      <c r="AD63" s="1">
        <v>0.45887559889297402</v>
      </c>
      <c r="AE63" s="1">
        <v>0.405003575311147</v>
      </c>
      <c r="AF63" s="1">
        <v>0.37792534546600898</v>
      </c>
      <c r="AG63" s="1">
        <v>2.0382366199313702</v>
      </c>
      <c r="AH63" s="1">
        <v>5.0885132320877199E-2</v>
      </c>
      <c r="AI63" s="1">
        <v>3.33092627192238</v>
      </c>
      <c r="AJ63" s="1">
        <v>2.4145808260377599</v>
      </c>
      <c r="AL63" s="16"/>
      <c r="AM63" s="16"/>
      <c r="AN63" s="16"/>
      <c r="AO63" s="16"/>
      <c r="AP63" s="16"/>
      <c r="AQ63" s="16"/>
      <c r="AR63" s="16"/>
      <c r="AS63" s="16"/>
      <c r="AT63" s="16"/>
      <c r="AU63" s="16"/>
      <c r="AV63" s="16"/>
      <c r="AW63" s="16"/>
      <c r="AX63" s="16"/>
      <c r="AY63" s="16"/>
      <c r="AZ63" s="16"/>
      <c r="BA63" s="16"/>
      <c r="BB63" s="16"/>
      <c r="BC63" s="16"/>
      <c r="BD63" s="16"/>
      <c r="BE63" s="16"/>
      <c r="BF63" s="16"/>
      <c r="BG63" s="16"/>
      <c r="BH63" s="16"/>
      <c r="BI63" s="16"/>
      <c r="BJ63" s="16"/>
      <c r="BK63" s="16"/>
      <c r="BL63" s="16"/>
      <c r="BM63" s="16"/>
      <c r="BN63" s="16"/>
      <c r="BO63" s="16"/>
      <c r="BP63" s="16"/>
      <c r="BQ63" s="16"/>
      <c r="BR63" s="16"/>
      <c r="BS63" s="16"/>
      <c r="BT63" s="16"/>
      <c r="BU63" s="16"/>
      <c r="BV63" s="16"/>
      <c r="BW63" s="16"/>
      <c r="BX63" s="16"/>
      <c r="BY63" s="16"/>
      <c r="BZ63" s="16"/>
      <c r="CA63" s="16"/>
      <c r="CB63" s="16"/>
      <c r="CC63" s="16"/>
      <c r="CD63" s="16"/>
      <c r="CE63" s="16"/>
      <c r="CF63" s="16"/>
      <c r="CG63" s="16"/>
      <c r="CH63" s="16"/>
      <c r="CI63" s="16"/>
      <c r="CJ63" s="16"/>
      <c r="CK63" s="16"/>
      <c r="CL63" s="16"/>
      <c r="CM63" s="16"/>
      <c r="CN63" s="16"/>
      <c r="CO63" s="16"/>
      <c r="CP63" s="16"/>
      <c r="CQ63" s="16"/>
      <c r="CR63" s="16"/>
      <c r="CS63" s="16"/>
      <c r="CT63" s="16"/>
      <c r="CU63" s="16"/>
      <c r="CV63" s="16"/>
      <c r="CW63" s="16"/>
      <c r="CX63" s="16"/>
      <c r="CY63" s="16"/>
      <c r="CZ63" s="16"/>
      <c r="DA63" s="16"/>
      <c r="DB63" s="16"/>
      <c r="DC63" s="16"/>
      <c r="DD63" s="16"/>
      <c r="DE63" s="16"/>
      <c r="DF63" s="16"/>
      <c r="DG63" s="16"/>
      <c r="DH63" s="16"/>
      <c r="DI63" s="16"/>
      <c r="DJ63" s="16"/>
      <c r="DK63" s="16"/>
      <c r="DL63" s="16"/>
      <c r="DM63" s="16"/>
      <c r="DN63" s="16"/>
      <c r="DO63" s="16"/>
      <c r="DP63" s="16"/>
      <c r="DQ63" s="16"/>
      <c r="DR63" s="16"/>
      <c r="DS63" s="16"/>
      <c r="DT63" s="16"/>
      <c r="DU63" s="16"/>
      <c r="DV63" s="16"/>
      <c r="DW63" s="16"/>
      <c r="DX63" s="16"/>
      <c r="DY63" s="16"/>
      <c r="DZ63" s="16"/>
      <c r="EA63" s="16"/>
      <c r="EB63" s="16"/>
      <c r="EC63" s="16"/>
      <c r="ED63" s="16"/>
      <c r="EE63" s="16"/>
      <c r="EF63" s="16"/>
      <c r="EG63" s="16"/>
      <c r="EH63" s="16"/>
      <c r="EI63" s="16"/>
      <c r="EJ63" s="16"/>
      <c r="EK63" s="16"/>
      <c r="EL63" s="16"/>
      <c r="EM63" s="16"/>
      <c r="EN63" s="16"/>
      <c r="EO63" s="16"/>
      <c r="EP63" s="16"/>
      <c r="EQ63" s="16"/>
      <c r="ER63" s="16"/>
      <c r="ES63" s="16"/>
      <c r="ET63" s="16"/>
      <c r="EU63" s="16"/>
      <c r="EV63" s="16"/>
      <c r="EW63" s="16"/>
      <c r="EX63" s="16"/>
      <c r="EY63" s="16"/>
      <c r="EZ63" s="16"/>
      <c r="FA63" s="16"/>
      <c r="FB63" s="16"/>
      <c r="FC63" s="16"/>
      <c r="FD63" s="16"/>
      <c r="FE63" s="16"/>
      <c r="FF63" s="16"/>
      <c r="FG63" s="16"/>
      <c r="FH63" s="16"/>
      <c r="FI63" s="16"/>
      <c r="FJ63" s="16"/>
      <c r="FK63" s="16"/>
      <c r="FL63" s="16"/>
      <c r="FM63" s="16"/>
      <c r="FN63" s="16"/>
      <c r="FO63" s="16"/>
      <c r="FP63" s="16"/>
      <c r="FQ63" s="16"/>
      <c r="FR63" s="16"/>
      <c r="FS63" s="16"/>
      <c r="FT63" s="16"/>
      <c r="FU63" s="16"/>
      <c r="FV63" s="16"/>
      <c r="FW63" s="16"/>
      <c r="FX63" s="16"/>
      <c r="FY63" s="16"/>
    </row>
    <row r="64" spans="1:181" s="15" customFormat="1">
      <c r="A64" s="18" t="s">
        <v>95</v>
      </c>
      <c r="B64" s="49">
        <f t="shared" si="15"/>
        <v>14</v>
      </c>
      <c r="C64" s="49" t="str">
        <f t="shared" si="16"/>
        <v>LI</v>
      </c>
      <c r="D64" s="49">
        <f t="shared" si="14"/>
        <v>0.6</v>
      </c>
      <c r="E64" s="49">
        <f t="shared" si="14"/>
        <v>0</v>
      </c>
      <c r="F64" s="49">
        <f t="shared" si="14"/>
        <v>0.2</v>
      </c>
      <c r="G64" s="49">
        <f t="shared" si="14"/>
        <v>0.1</v>
      </c>
      <c r="H64" s="49">
        <f t="shared" si="14"/>
        <v>0.2</v>
      </c>
      <c r="I64" s="49">
        <f t="shared" si="14"/>
        <v>0</v>
      </c>
      <c r="J64" s="78">
        <f t="shared" si="20"/>
        <v>1.1000000000000001</v>
      </c>
      <c r="K64" s="49">
        <f t="shared" si="17"/>
        <v>0.5</v>
      </c>
      <c r="L64" s="49">
        <f t="shared" si="17"/>
        <v>0.1</v>
      </c>
      <c r="M64" s="49">
        <f t="shared" si="17"/>
        <v>0.2</v>
      </c>
      <c r="N64" s="49">
        <f t="shared" si="17"/>
        <v>0.1</v>
      </c>
      <c r="O64" s="49">
        <f t="shared" si="17"/>
        <v>0</v>
      </c>
      <c r="P64" s="76">
        <f t="shared" si="18"/>
        <v>1</v>
      </c>
      <c r="Q64" s="95">
        <f t="shared" si="19"/>
        <v>-9.0416990790219906E-2</v>
      </c>
      <c r="R64" s="53"/>
      <c r="S64" s="16"/>
      <c r="T64" s="1" t="s">
        <v>61</v>
      </c>
      <c r="U64" s="1">
        <v>9.8640000000000008</v>
      </c>
      <c r="V64" s="1" t="s">
        <v>60</v>
      </c>
      <c r="W64" s="1">
        <v>0.30485133107016998</v>
      </c>
      <c r="X64" s="1">
        <v>6.3832672613451796E-2</v>
      </c>
      <c r="Y64" s="1">
        <v>0.101341930268581</v>
      </c>
      <c r="Z64" s="1">
        <v>2.3109865639239599E-2</v>
      </c>
      <c r="AA64" s="1">
        <v>9.6139935215980299E-2</v>
      </c>
      <c r="AB64" s="1">
        <v>3.11177649078315E-2</v>
      </c>
      <c r="AC64" s="1">
        <v>0.62039349971525404</v>
      </c>
      <c r="AD64" s="1">
        <v>0.22313158031323399</v>
      </c>
      <c r="AE64" s="1">
        <v>3.3910842749966599E-2</v>
      </c>
      <c r="AF64" s="1">
        <v>8.5009467098932402E-3</v>
      </c>
      <c r="AG64" s="1">
        <v>1.46031374728485E-2</v>
      </c>
      <c r="AH64" s="1">
        <v>3.11177649078315E-2</v>
      </c>
      <c r="AI64" s="1">
        <v>0.311264272153774</v>
      </c>
      <c r="AJ64" s="1">
        <v>-0.30912922756147998</v>
      </c>
      <c r="AL64" s="16"/>
      <c r="AM64" s="16"/>
      <c r="AN64" s="16"/>
      <c r="AO64" s="16"/>
      <c r="AP64" s="16"/>
      <c r="AQ64" s="16"/>
      <c r="AR64" s="16"/>
      <c r="AS64" s="16"/>
      <c r="AT64" s="16"/>
      <c r="AU64" s="16"/>
      <c r="AV64" s="16"/>
      <c r="AW64" s="16"/>
      <c r="AX64" s="16"/>
      <c r="AY64" s="16"/>
      <c r="AZ64" s="16"/>
      <c r="BA64" s="16"/>
      <c r="BB64" s="16"/>
      <c r="BC64" s="16"/>
      <c r="BD64" s="16"/>
      <c r="BE64" s="16"/>
      <c r="BF64" s="16"/>
      <c r="BG64" s="16"/>
      <c r="BH64" s="16"/>
      <c r="BI64" s="16"/>
      <c r="BJ64" s="16"/>
      <c r="BK64" s="16"/>
      <c r="BL64" s="16"/>
      <c r="BM64" s="16"/>
      <c r="BN64" s="16"/>
      <c r="BO64" s="16"/>
      <c r="BP64" s="16"/>
      <c r="BQ64" s="16"/>
      <c r="BR64" s="16"/>
      <c r="BS64" s="16"/>
      <c r="BT64" s="16"/>
      <c r="BU64" s="16"/>
      <c r="BV64" s="16"/>
      <c r="BW64" s="16"/>
      <c r="BX64" s="16"/>
      <c r="BY64" s="16"/>
      <c r="BZ64" s="16"/>
      <c r="CA64" s="16"/>
      <c r="CB64" s="16"/>
      <c r="CC64" s="16"/>
      <c r="CD64" s="16"/>
      <c r="CE64" s="16"/>
      <c r="CF64" s="16"/>
      <c r="CG64" s="16"/>
      <c r="CH64" s="16"/>
      <c r="CI64" s="16"/>
      <c r="CJ64" s="16"/>
      <c r="CK64" s="16"/>
      <c r="CL64" s="16"/>
      <c r="CM64" s="16"/>
      <c r="CN64" s="16"/>
      <c r="CO64" s="16"/>
      <c r="CP64" s="16"/>
      <c r="CQ64" s="16"/>
      <c r="CR64" s="16"/>
      <c r="CS64" s="16"/>
      <c r="CT64" s="16"/>
      <c r="CU64" s="16"/>
      <c r="CV64" s="16"/>
      <c r="CW64" s="16"/>
      <c r="CX64" s="16"/>
      <c r="CY64" s="16"/>
      <c r="CZ64" s="16"/>
      <c r="DA64" s="16"/>
      <c r="DB64" s="16"/>
      <c r="DC64" s="16"/>
      <c r="DD64" s="16"/>
      <c r="DE64" s="16"/>
      <c r="DF64" s="16"/>
      <c r="DG64" s="16"/>
      <c r="DH64" s="16"/>
      <c r="DI64" s="16"/>
      <c r="DJ64" s="16"/>
      <c r="DK64" s="16"/>
      <c r="DL64" s="16"/>
      <c r="DM64" s="16"/>
      <c r="DN64" s="16"/>
      <c r="DO64" s="16"/>
      <c r="DP64" s="16"/>
      <c r="DQ64" s="16"/>
      <c r="DR64" s="16"/>
      <c r="DS64" s="16"/>
      <c r="DT64" s="16"/>
      <c r="DU64" s="16"/>
      <c r="DV64" s="16"/>
      <c r="DW64" s="16"/>
      <c r="DX64" s="16"/>
      <c r="DY64" s="16"/>
      <c r="DZ64" s="16"/>
      <c r="EA64" s="16"/>
      <c r="EB64" s="16"/>
      <c r="EC64" s="16"/>
      <c r="ED64" s="16"/>
      <c r="EE64" s="16"/>
      <c r="EF64" s="16"/>
      <c r="EG64" s="16"/>
      <c r="EH64" s="16"/>
      <c r="EI64" s="16"/>
      <c r="EJ64" s="16"/>
      <c r="EK64" s="16"/>
      <c r="EL64" s="16"/>
      <c r="EM64" s="16"/>
      <c r="EN64" s="16"/>
      <c r="EO64" s="16"/>
      <c r="EP64" s="16"/>
      <c r="EQ64" s="16"/>
      <c r="ER64" s="16"/>
      <c r="ES64" s="16"/>
      <c r="ET64" s="16"/>
      <c r="EU64" s="16"/>
      <c r="EV64" s="16"/>
      <c r="EW64" s="16"/>
      <c r="EX64" s="16"/>
      <c r="EY64" s="16"/>
      <c r="EZ64" s="16"/>
      <c r="FA64" s="16"/>
      <c r="FB64" s="16"/>
      <c r="FC64" s="16"/>
      <c r="FD64" s="16"/>
      <c r="FE64" s="16"/>
      <c r="FF64" s="16"/>
      <c r="FG64" s="16"/>
      <c r="FH64" s="16"/>
      <c r="FI64" s="16"/>
      <c r="FJ64" s="16"/>
      <c r="FK64" s="16"/>
      <c r="FL64" s="16"/>
      <c r="FM64" s="16"/>
      <c r="FN64" s="16"/>
      <c r="FO64" s="16"/>
      <c r="FP64" s="16"/>
      <c r="FQ64" s="16"/>
      <c r="FR64" s="16"/>
      <c r="FS64" s="16"/>
      <c r="FT64" s="16"/>
      <c r="FU64" s="16"/>
      <c r="FV64" s="16"/>
      <c r="FW64" s="16"/>
      <c r="FX64" s="16"/>
      <c r="FY64" s="16"/>
    </row>
    <row r="65" spans="1:181" s="15" customFormat="1">
      <c r="A65" s="18" t="s">
        <v>94</v>
      </c>
      <c r="B65" s="49">
        <f t="shared" si="15"/>
        <v>1365.6</v>
      </c>
      <c r="C65" s="49" t="str">
        <f t="shared" si="16"/>
        <v>LM</v>
      </c>
      <c r="D65" s="49">
        <f t="shared" si="14"/>
        <v>0.6</v>
      </c>
      <c r="E65" s="49">
        <f t="shared" si="14"/>
        <v>0.1</v>
      </c>
      <c r="F65" s="49">
        <f t="shared" si="14"/>
        <v>0.1</v>
      </c>
      <c r="G65" s="49">
        <f t="shared" si="14"/>
        <v>0.1</v>
      </c>
      <c r="H65" s="49">
        <f t="shared" si="14"/>
        <v>1.2</v>
      </c>
      <c r="I65" s="49">
        <f t="shared" si="14"/>
        <v>0.1</v>
      </c>
      <c r="J65" s="78">
        <f t="shared" si="20"/>
        <v>2.2000000000000002</v>
      </c>
      <c r="K65" s="49">
        <f t="shared" si="17"/>
        <v>0.4</v>
      </c>
      <c r="L65" s="49">
        <f t="shared" si="17"/>
        <v>0.1</v>
      </c>
      <c r="M65" s="49">
        <f t="shared" si="17"/>
        <v>0.2</v>
      </c>
      <c r="N65" s="49">
        <f t="shared" si="17"/>
        <v>0.1</v>
      </c>
      <c r="O65" s="49">
        <f t="shared" si="17"/>
        <v>0.1</v>
      </c>
      <c r="P65" s="76">
        <f t="shared" si="18"/>
        <v>0.9</v>
      </c>
      <c r="Q65" s="95">
        <f t="shared" si="19"/>
        <v>-1.3606368555455399</v>
      </c>
      <c r="R65" s="53"/>
      <c r="S65" s="16"/>
      <c r="T65" s="1" t="s">
        <v>71</v>
      </c>
      <c r="U65" s="1">
        <v>7.45</v>
      </c>
      <c r="V65" s="1" t="s">
        <v>14</v>
      </c>
      <c r="W65" s="1">
        <v>0.34188660443614399</v>
      </c>
      <c r="X65" s="1">
        <v>0.31563165181069203</v>
      </c>
      <c r="Y65" s="1">
        <v>0.51215714015935399</v>
      </c>
      <c r="Z65" s="1">
        <v>2.8305331608933101E-2</v>
      </c>
      <c r="AA65" s="1">
        <v>0.428906603935022</v>
      </c>
      <c r="AB65" s="1">
        <v>6.4448078218299107E-2</v>
      </c>
      <c r="AC65" s="1">
        <v>1.6913354101684399</v>
      </c>
      <c r="AD65" s="1">
        <v>0.361131472774952</v>
      </c>
      <c r="AE65" s="1">
        <v>0.28607788652673299</v>
      </c>
      <c r="AF65" s="1">
        <v>0.98398394867070405</v>
      </c>
      <c r="AG65" s="1">
        <v>0.22260439533715701</v>
      </c>
      <c r="AH65" s="1">
        <v>6.4448078218299107E-2</v>
      </c>
      <c r="AI65" s="1">
        <v>1.91824578152785</v>
      </c>
      <c r="AJ65" s="1">
        <v>0.22691037135941</v>
      </c>
      <c r="AL65" s="16"/>
      <c r="AM65" s="16"/>
      <c r="AN65" s="16"/>
      <c r="AO65" s="16"/>
      <c r="AP65" s="16"/>
      <c r="AQ65" s="16"/>
      <c r="AR65" s="16"/>
      <c r="AS65" s="16"/>
      <c r="AT65" s="16"/>
      <c r="AU65" s="16"/>
      <c r="AV65" s="16"/>
      <c r="AW65" s="16"/>
      <c r="AX65" s="16"/>
      <c r="AY65" s="16"/>
      <c r="AZ65" s="16"/>
      <c r="BA65" s="16"/>
      <c r="BB65" s="16"/>
      <c r="BC65" s="16"/>
      <c r="BD65" s="16"/>
      <c r="BE65" s="16"/>
      <c r="BF65" s="16"/>
      <c r="BG65" s="16"/>
      <c r="BH65" s="16"/>
      <c r="BI65" s="16"/>
      <c r="BJ65" s="16"/>
      <c r="BK65" s="16"/>
      <c r="BL65" s="16"/>
      <c r="BM65" s="16"/>
      <c r="BN65" s="16"/>
      <c r="BO65" s="16"/>
      <c r="BP65" s="16"/>
      <c r="BQ65" s="16"/>
      <c r="BR65" s="16"/>
      <c r="BS65" s="16"/>
      <c r="BT65" s="16"/>
      <c r="BU65" s="16"/>
      <c r="BV65" s="16"/>
      <c r="BW65" s="16"/>
      <c r="BX65" s="16"/>
      <c r="BY65" s="16"/>
      <c r="BZ65" s="16"/>
      <c r="CA65" s="16"/>
      <c r="CB65" s="16"/>
      <c r="CC65" s="16"/>
      <c r="CD65" s="16"/>
      <c r="CE65" s="16"/>
      <c r="CF65" s="16"/>
      <c r="CG65" s="16"/>
      <c r="CH65" s="16"/>
      <c r="CI65" s="16"/>
      <c r="CJ65" s="16"/>
      <c r="CK65" s="16"/>
      <c r="CL65" s="16"/>
      <c r="CM65" s="16"/>
      <c r="CN65" s="16"/>
      <c r="CO65" s="16"/>
      <c r="CP65" s="16"/>
      <c r="CQ65" s="16"/>
      <c r="CR65" s="16"/>
      <c r="CS65" s="16"/>
      <c r="CT65" s="16"/>
      <c r="CU65" s="16"/>
      <c r="CV65" s="16"/>
      <c r="CW65" s="16"/>
      <c r="CX65" s="16"/>
      <c r="CY65" s="16"/>
      <c r="CZ65" s="16"/>
      <c r="DA65" s="16"/>
      <c r="DB65" s="16"/>
      <c r="DC65" s="16"/>
      <c r="DD65" s="16"/>
      <c r="DE65" s="16"/>
      <c r="DF65" s="16"/>
      <c r="DG65" s="16"/>
      <c r="DH65" s="16"/>
      <c r="DI65" s="16"/>
      <c r="DJ65" s="16"/>
      <c r="DK65" s="16"/>
      <c r="DL65" s="16"/>
      <c r="DM65" s="16"/>
      <c r="DN65" s="16"/>
      <c r="DO65" s="16"/>
      <c r="DP65" s="16"/>
      <c r="DQ65" s="16"/>
      <c r="DR65" s="16"/>
      <c r="DS65" s="16"/>
      <c r="DT65" s="16"/>
      <c r="DU65" s="16"/>
      <c r="DV65" s="16"/>
      <c r="DW65" s="16"/>
      <c r="DX65" s="16"/>
      <c r="DY65" s="16"/>
      <c r="DZ65" s="16"/>
      <c r="EA65" s="16"/>
      <c r="EB65" s="16"/>
      <c r="EC65" s="16"/>
      <c r="ED65" s="16"/>
      <c r="EE65" s="16"/>
      <c r="EF65" s="16"/>
      <c r="EG65" s="16"/>
      <c r="EH65" s="16"/>
      <c r="EI65" s="16"/>
      <c r="EJ65" s="16"/>
      <c r="EK65" s="16"/>
      <c r="EL65" s="16"/>
      <c r="EM65" s="16"/>
      <c r="EN65" s="16"/>
      <c r="EO65" s="16"/>
      <c r="EP65" s="16"/>
      <c r="EQ65" s="16"/>
      <c r="ER65" s="16"/>
      <c r="ES65" s="16"/>
      <c r="ET65" s="16"/>
      <c r="EU65" s="16"/>
      <c r="EV65" s="16"/>
      <c r="EW65" s="16"/>
      <c r="EX65" s="16"/>
      <c r="EY65" s="16"/>
      <c r="EZ65" s="16"/>
      <c r="FA65" s="16"/>
      <c r="FB65" s="16"/>
      <c r="FC65" s="16"/>
      <c r="FD65" s="16"/>
      <c r="FE65" s="16"/>
      <c r="FF65" s="16"/>
      <c r="FG65" s="16"/>
      <c r="FH65" s="16"/>
      <c r="FI65" s="16"/>
      <c r="FJ65" s="16"/>
      <c r="FK65" s="16"/>
      <c r="FL65" s="16"/>
      <c r="FM65" s="16"/>
      <c r="FN65" s="16"/>
      <c r="FO65" s="16"/>
      <c r="FP65" s="16"/>
      <c r="FQ65" s="16"/>
      <c r="FR65" s="16"/>
      <c r="FS65" s="16"/>
      <c r="FT65" s="16"/>
      <c r="FU65" s="16"/>
      <c r="FV65" s="16"/>
      <c r="FW65" s="16"/>
      <c r="FX65" s="16"/>
      <c r="FY65" s="16"/>
    </row>
    <row r="66" spans="1:181" s="15" customFormat="1">
      <c r="A66" s="18" t="s">
        <v>93</v>
      </c>
      <c r="B66" s="49">
        <f t="shared" si="15"/>
        <v>1207.7</v>
      </c>
      <c r="C66" s="49" t="str">
        <f t="shared" si="16"/>
        <v>LM</v>
      </c>
      <c r="D66" s="49">
        <f t="shared" si="14"/>
        <v>0.4</v>
      </c>
      <c r="E66" s="49">
        <f t="shared" si="14"/>
        <v>0</v>
      </c>
      <c r="F66" s="49">
        <f t="shared" si="14"/>
        <v>0.1</v>
      </c>
      <c r="G66" s="49">
        <f t="shared" si="14"/>
        <v>0</v>
      </c>
      <c r="H66" s="49">
        <f t="shared" si="14"/>
        <v>0.3</v>
      </c>
      <c r="I66" s="49">
        <f t="shared" si="14"/>
        <v>0</v>
      </c>
      <c r="J66" s="78">
        <f t="shared" si="20"/>
        <v>0.9</v>
      </c>
      <c r="K66" s="49">
        <f t="shared" si="17"/>
        <v>0.4</v>
      </c>
      <c r="L66" s="49">
        <f t="shared" si="17"/>
        <v>0</v>
      </c>
      <c r="M66" s="49">
        <f t="shared" si="17"/>
        <v>0</v>
      </c>
      <c r="N66" s="49">
        <f t="shared" si="17"/>
        <v>0</v>
      </c>
      <c r="O66" s="49">
        <f t="shared" si="17"/>
        <v>0</v>
      </c>
      <c r="P66" s="76">
        <f t="shared" si="18"/>
        <v>0.5</v>
      </c>
      <c r="Q66" s="95">
        <f t="shared" si="19"/>
        <v>-0.40846829845020199</v>
      </c>
      <c r="R66" s="53"/>
      <c r="S66" s="16"/>
      <c r="T66" s="1" t="s">
        <v>41</v>
      </c>
      <c r="U66" s="1">
        <v>10.002000000000001</v>
      </c>
      <c r="V66" s="1" t="s">
        <v>16</v>
      </c>
      <c r="W66" s="1">
        <v>0.93427546393361804</v>
      </c>
      <c r="X66" s="1">
        <v>0.100441461218559</v>
      </c>
      <c r="Y66" s="1">
        <v>0.36034211620898698</v>
      </c>
      <c r="Z66" s="1">
        <v>3.8765009864900397E-2</v>
      </c>
      <c r="AA66" s="1">
        <v>1.39021162278903</v>
      </c>
      <c r="AB66" s="1">
        <v>0.16423935237896001</v>
      </c>
      <c r="AC66" s="1">
        <v>2.9882750263940498</v>
      </c>
      <c r="AD66" s="1">
        <v>1.6530229363092599</v>
      </c>
      <c r="AE66" s="1">
        <v>7.4689742841209897E-2</v>
      </c>
      <c r="AF66" s="1">
        <v>0.69168883183445395</v>
      </c>
      <c r="AG66" s="1">
        <v>6.5024166105222096E-3</v>
      </c>
      <c r="AH66" s="1">
        <v>0.16423935237896001</v>
      </c>
      <c r="AI66" s="1">
        <v>2.5901432799744</v>
      </c>
      <c r="AJ66" s="1">
        <v>-0.39813174641964999</v>
      </c>
      <c r="AL66" s="16"/>
      <c r="AM66" s="16"/>
      <c r="AN66" s="16"/>
      <c r="AO66" s="16"/>
      <c r="AP66" s="16"/>
      <c r="AQ66" s="16"/>
      <c r="AR66" s="16"/>
      <c r="AS66" s="16"/>
      <c r="AT66" s="16"/>
      <c r="AU66" s="16"/>
      <c r="AV66" s="16"/>
      <c r="AW66" s="16"/>
      <c r="AX66" s="16"/>
      <c r="AY66" s="16"/>
      <c r="AZ66" s="16"/>
      <c r="BA66" s="16"/>
      <c r="BB66" s="16"/>
      <c r="BC66" s="16"/>
      <c r="BD66" s="16"/>
      <c r="BE66" s="16"/>
      <c r="BF66" s="16"/>
      <c r="BG66" s="16"/>
      <c r="BH66" s="16"/>
      <c r="BI66" s="16"/>
      <c r="BJ66" s="16"/>
      <c r="BK66" s="16"/>
      <c r="BL66" s="16"/>
      <c r="BM66" s="16"/>
      <c r="BN66" s="16"/>
      <c r="BO66" s="16"/>
      <c r="BP66" s="16"/>
      <c r="BQ66" s="16"/>
      <c r="BR66" s="16"/>
      <c r="BS66" s="16"/>
      <c r="BT66" s="16"/>
      <c r="BU66" s="16"/>
      <c r="BV66" s="16"/>
      <c r="BW66" s="16"/>
      <c r="BX66" s="16"/>
      <c r="BY66" s="16"/>
      <c r="BZ66" s="16"/>
      <c r="CA66" s="16"/>
      <c r="CB66" s="16"/>
      <c r="CC66" s="16"/>
      <c r="CD66" s="16"/>
      <c r="CE66" s="16"/>
      <c r="CF66" s="16"/>
      <c r="CG66" s="16"/>
      <c r="CH66" s="16"/>
      <c r="CI66" s="16"/>
      <c r="CJ66" s="16"/>
      <c r="CK66" s="16"/>
      <c r="CL66" s="16"/>
      <c r="CM66" s="16"/>
      <c r="CN66" s="16"/>
      <c r="CO66" s="16"/>
      <c r="CP66" s="16"/>
      <c r="CQ66" s="16"/>
      <c r="CR66" s="16"/>
      <c r="CS66" s="16"/>
      <c r="CT66" s="16"/>
      <c r="CU66" s="16"/>
      <c r="CV66" s="16"/>
      <c r="CW66" s="16"/>
      <c r="CX66" s="16"/>
      <c r="CY66" s="16"/>
      <c r="CZ66" s="16"/>
      <c r="DA66" s="16"/>
      <c r="DB66" s="16"/>
      <c r="DC66" s="16"/>
      <c r="DD66" s="16"/>
      <c r="DE66" s="16"/>
      <c r="DF66" s="16"/>
      <c r="DG66" s="16"/>
      <c r="DH66" s="16"/>
      <c r="DI66" s="16"/>
      <c r="DJ66" s="16"/>
      <c r="DK66" s="16"/>
      <c r="DL66" s="16"/>
      <c r="DM66" s="16"/>
      <c r="DN66" s="16"/>
      <c r="DO66" s="16"/>
      <c r="DP66" s="16"/>
      <c r="DQ66" s="16"/>
      <c r="DR66" s="16"/>
      <c r="DS66" s="16"/>
      <c r="DT66" s="16"/>
      <c r="DU66" s="16"/>
      <c r="DV66" s="16"/>
      <c r="DW66" s="16"/>
      <c r="DX66" s="16"/>
      <c r="DY66" s="16"/>
      <c r="DZ66" s="16"/>
      <c r="EA66" s="16"/>
      <c r="EB66" s="16"/>
      <c r="EC66" s="16"/>
      <c r="ED66" s="16"/>
      <c r="EE66" s="16"/>
      <c r="EF66" s="16"/>
      <c r="EG66" s="16"/>
      <c r="EH66" s="16"/>
      <c r="EI66" s="16"/>
      <c r="EJ66" s="16"/>
      <c r="EK66" s="16"/>
      <c r="EL66" s="16"/>
      <c r="EM66" s="16"/>
      <c r="EN66" s="16"/>
      <c r="EO66" s="16"/>
      <c r="EP66" s="16"/>
      <c r="EQ66" s="16"/>
      <c r="ER66" s="16"/>
      <c r="ES66" s="16"/>
      <c r="ET66" s="16"/>
      <c r="EU66" s="16"/>
      <c r="EV66" s="16"/>
      <c r="EW66" s="16"/>
      <c r="EX66" s="16"/>
      <c r="EY66" s="16"/>
      <c r="EZ66" s="16"/>
      <c r="FA66" s="16"/>
      <c r="FB66" s="16"/>
      <c r="FC66" s="16"/>
      <c r="FD66" s="16"/>
      <c r="FE66" s="16"/>
      <c r="FF66" s="16"/>
      <c r="FG66" s="16"/>
      <c r="FH66" s="16"/>
      <c r="FI66" s="16"/>
      <c r="FJ66" s="16"/>
      <c r="FK66" s="16"/>
      <c r="FL66" s="16"/>
      <c r="FM66" s="16"/>
      <c r="FN66" s="16"/>
      <c r="FO66" s="16"/>
      <c r="FP66" s="16"/>
      <c r="FQ66" s="16"/>
      <c r="FR66" s="16"/>
      <c r="FS66" s="16"/>
      <c r="FT66" s="16"/>
      <c r="FU66" s="16"/>
      <c r="FV66" s="16"/>
      <c r="FW66" s="16"/>
      <c r="FX66" s="16"/>
      <c r="FY66" s="16"/>
    </row>
    <row r="67" spans="1:181" s="15" customFormat="1">
      <c r="A67" s="18" t="s">
        <v>92</v>
      </c>
      <c r="B67" s="49">
        <f t="shared" si="15"/>
        <v>237.4</v>
      </c>
      <c r="C67" s="49" t="str">
        <f t="shared" si="16"/>
        <v>LM</v>
      </c>
      <c r="D67" s="49">
        <f t="shared" si="14"/>
        <v>0.5</v>
      </c>
      <c r="E67" s="49">
        <f t="shared" si="14"/>
        <v>0</v>
      </c>
      <c r="F67" s="49">
        <f t="shared" si="14"/>
        <v>0.1</v>
      </c>
      <c r="G67" s="49">
        <f t="shared" si="14"/>
        <v>0.2</v>
      </c>
      <c r="H67" s="49">
        <f t="shared" si="14"/>
        <v>0.4</v>
      </c>
      <c r="I67" s="49">
        <f t="shared" si="14"/>
        <v>0.1</v>
      </c>
      <c r="J67" s="78">
        <f t="shared" si="20"/>
        <v>1.3</v>
      </c>
      <c r="K67" s="49">
        <f t="shared" si="17"/>
        <v>0.5</v>
      </c>
      <c r="L67" s="49">
        <f t="shared" si="17"/>
        <v>0.1</v>
      </c>
      <c r="M67" s="49">
        <f t="shared" si="17"/>
        <v>0.3</v>
      </c>
      <c r="N67" s="49">
        <f t="shared" si="17"/>
        <v>0.4</v>
      </c>
      <c r="O67" s="49">
        <f t="shared" si="17"/>
        <v>0.1</v>
      </c>
      <c r="P67" s="76">
        <f t="shared" si="18"/>
        <v>1.4</v>
      </c>
      <c r="Q67" s="95">
        <f t="shared" si="19"/>
        <v>8.6119589835639901E-2</v>
      </c>
      <c r="R67" s="53"/>
      <c r="S67" s="16"/>
      <c r="T67" s="1" t="s">
        <v>93</v>
      </c>
      <c r="U67" s="1">
        <v>1207.74</v>
      </c>
      <c r="V67" s="1" t="s">
        <v>14</v>
      </c>
      <c r="W67" s="1">
        <v>0.35656816881502701</v>
      </c>
      <c r="X67" s="1">
        <v>3.7381603734750199E-3</v>
      </c>
      <c r="Y67" s="1">
        <v>0.114211803293214</v>
      </c>
      <c r="Z67" s="1">
        <v>1.6144324693386801E-2</v>
      </c>
      <c r="AA67" s="1">
        <v>0.342521768860718</v>
      </c>
      <c r="AB67" s="1">
        <v>4.9006923726728602E-2</v>
      </c>
      <c r="AC67" s="1">
        <v>0.88219114976254898</v>
      </c>
      <c r="AD67" s="1">
        <v>0.36776454037263501</v>
      </c>
      <c r="AE67" s="1">
        <v>3.5384252287744698E-3</v>
      </c>
      <c r="AF67" s="1">
        <v>2.1848496407888301E-2</v>
      </c>
      <c r="AG67" s="1">
        <v>3.1564465576320103E-2</v>
      </c>
      <c r="AH67" s="1">
        <v>4.9006923726728602E-2</v>
      </c>
      <c r="AI67" s="1">
        <v>0.47372285131234698</v>
      </c>
      <c r="AJ67" s="1">
        <v>-0.40846829845020199</v>
      </c>
      <c r="AL67" s="16"/>
      <c r="AM67" s="16"/>
      <c r="AN67" s="16"/>
      <c r="AO67" s="16"/>
      <c r="AP67" s="16"/>
      <c r="AQ67" s="16"/>
      <c r="AR67" s="16"/>
      <c r="AS67" s="16"/>
      <c r="AT67" s="16"/>
      <c r="AU67" s="16"/>
      <c r="AV67" s="16"/>
      <c r="AW67" s="16"/>
      <c r="AX67" s="16"/>
      <c r="AY67" s="16"/>
      <c r="AZ67" s="16"/>
      <c r="BA67" s="16"/>
      <c r="BB67" s="16"/>
      <c r="BC67" s="16"/>
      <c r="BD67" s="16"/>
      <c r="BE67" s="16"/>
      <c r="BF67" s="16"/>
      <c r="BG67" s="16"/>
      <c r="BH67" s="16"/>
      <c r="BI67" s="16"/>
      <c r="BJ67" s="16"/>
      <c r="BK67" s="16"/>
      <c r="BL67" s="16"/>
      <c r="BM67" s="16"/>
      <c r="BN67" s="16"/>
      <c r="BO67" s="16"/>
      <c r="BP67" s="16"/>
      <c r="BQ67" s="16"/>
      <c r="BR67" s="16"/>
      <c r="BS67" s="16"/>
      <c r="BT67" s="16"/>
      <c r="BU67" s="16"/>
      <c r="BV67" s="16"/>
      <c r="BW67" s="16"/>
      <c r="BX67" s="16"/>
      <c r="BY67" s="16"/>
      <c r="BZ67" s="16"/>
      <c r="CA67" s="16"/>
      <c r="CB67" s="16"/>
      <c r="CC67" s="16"/>
      <c r="CD67" s="16"/>
      <c r="CE67" s="16"/>
      <c r="CF67" s="16"/>
      <c r="CG67" s="16"/>
      <c r="CH67" s="16"/>
      <c r="CI67" s="16"/>
      <c r="CJ67" s="16"/>
      <c r="CK67" s="16"/>
      <c r="CL67" s="16"/>
      <c r="CM67" s="16"/>
      <c r="CN67" s="16"/>
      <c r="CO67" s="16"/>
      <c r="CP67" s="16"/>
      <c r="CQ67" s="16"/>
      <c r="CR67" s="16"/>
      <c r="CS67" s="16"/>
      <c r="CT67" s="16"/>
      <c r="CU67" s="16"/>
      <c r="CV67" s="16"/>
      <c r="CW67" s="16"/>
      <c r="CX67" s="16"/>
      <c r="CY67" s="16"/>
      <c r="CZ67" s="16"/>
      <c r="DA67" s="16"/>
      <c r="DB67" s="16"/>
      <c r="DC67" s="16"/>
      <c r="DD67" s="16"/>
      <c r="DE67" s="16"/>
      <c r="DF67" s="16"/>
      <c r="DG67" s="16"/>
      <c r="DH67" s="16"/>
      <c r="DI67" s="16"/>
      <c r="DJ67" s="16"/>
      <c r="DK67" s="16"/>
      <c r="DL67" s="16"/>
      <c r="DM67" s="16"/>
      <c r="DN67" s="16"/>
      <c r="DO67" s="16"/>
      <c r="DP67" s="16"/>
      <c r="DQ67" s="16"/>
      <c r="DR67" s="16"/>
      <c r="DS67" s="16"/>
      <c r="DT67" s="16"/>
      <c r="DU67" s="16"/>
      <c r="DV67" s="16"/>
      <c r="DW67" s="16"/>
      <c r="DX67" s="16"/>
      <c r="DY67" s="16"/>
      <c r="DZ67" s="16"/>
      <c r="EA67" s="16"/>
      <c r="EB67" s="16"/>
      <c r="EC67" s="16"/>
      <c r="ED67" s="16"/>
      <c r="EE67" s="16"/>
      <c r="EF67" s="16"/>
      <c r="EG67" s="16"/>
      <c r="EH67" s="16"/>
      <c r="EI67" s="16"/>
      <c r="EJ67" s="16"/>
      <c r="EK67" s="16"/>
      <c r="EL67" s="16"/>
      <c r="EM67" s="16"/>
      <c r="EN67" s="16"/>
      <c r="EO67" s="16"/>
      <c r="EP67" s="16"/>
      <c r="EQ67" s="16"/>
      <c r="ER67" s="16"/>
      <c r="ES67" s="16"/>
      <c r="ET67" s="16"/>
      <c r="EU67" s="16"/>
      <c r="EV67" s="16"/>
      <c r="EW67" s="16"/>
      <c r="EX67" s="16"/>
      <c r="EY67" s="16"/>
      <c r="EZ67" s="16"/>
      <c r="FA67" s="16"/>
      <c r="FB67" s="16"/>
      <c r="FC67" s="16"/>
      <c r="FD67" s="16"/>
      <c r="FE67" s="16"/>
      <c r="FF67" s="16"/>
      <c r="FG67" s="16"/>
      <c r="FH67" s="16"/>
      <c r="FI67" s="16"/>
      <c r="FJ67" s="16"/>
      <c r="FK67" s="16"/>
      <c r="FL67" s="16"/>
      <c r="FM67" s="16"/>
      <c r="FN67" s="16"/>
      <c r="FO67" s="16"/>
      <c r="FP67" s="16"/>
      <c r="FQ67" s="16"/>
      <c r="FR67" s="16"/>
      <c r="FS67" s="16"/>
      <c r="FT67" s="16"/>
      <c r="FU67" s="16"/>
      <c r="FV67" s="16"/>
      <c r="FW67" s="16"/>
      <c r="FX67" s="16"/>
      <c r="FY67" s="16"/>
    </row>
    <row r="68" spans="1:181" s="15" customFormat="1">
      <c r="A68" s="23" t="s">
        <v>91</v>
      </c>
      <c r="B68" s="50">
        <f t="shared" si="15"/>
        <v>126.6</v>
      </c>
      <c r="C68" s="50" t="str">
        <f t="shared" si="16"/>
        <v>HI</v>
      </c>
      <c r="D68" s="50">
        <f t="shared" si="14"/>
        <v>0.5</v>
      </c>
      <c r="E68" s="50">
        <f t="shared" si="14"/>
        <v>0.2</v>
      </c>
      <c r="F68" s="50">
        <f t="shared" si="14"/>
        <v>0.2</v>
      </c>
      <c r="G68" s="50">
        <f t="shared" si="14"/>
        <v>0.5</v>
      </c>
      <c r="H68" s="50">
        <f t="shared" si="14"/>
        <v>2.4</v>
      </c>
      <c r="I68" s="50">
        <f t="shared" si="14"/>
        <v>0.1</v>
      </c>
      <c r="J68" s="78">
        <f t="shared" si="20"/>
        <v>3.8</v>
      </c>
      <c r="K68" s="50">
        <f t="shared" si="17"/>
        <v>0.1</v>
      </c>
      <c r="L68" s="50">
        <f t="shared" si="17"/>
        <v>0</v>
      </c>
      <c r="M68" s="50">
        <f t="shared" si="17"/>
        <v>0.3</v>
      </c>
      <c r="N68" s="50">
        <f t="shared" si="17"/>
        <v>0.1</v>
      </c>
      <c r="O68" s="50">
        <f t="shared" si="17"/>
        <v>0.1</v>
      </c>
      <c r="P68" s="76">
        <f t="shared" si="18"/>
        <v>0.6</v>
      </c>
      <c r="Q68" s="98">
        <f t="shared" si="19"/>
        <v>-3.2504720036196</v>
      </c>
      <c r="R68" s="53"/>
      <c r="S68" s="16"/>
      <c r="T68" s="1" t="s">
        <v>92</v>
      </c>
      <c r="U68" s="1">
        <v>237.41399999999999</v>
      </c>
      <c r="V68" s="1" t="s">
        <v>14</v>
      </c>
      <c r="W68" s="1">
        <v>0.45752647461731699</v>
      </c>
      <c r="X68" s="1">
        <v>4.4814206381329998E-2</v>
      </c>
      <c r="Y68" s="1">
        <v>0.136754956829443</v>
      </c>
      <c r="Z68" s="1">
        <v>0.20228184128389201</v>
      </c>
      <c r="AA68" s="1">
        <v>0.39292977195137002</v>
      </c>
      <c r="AB68" s="1">
        <v>6.9219190248275206E-2</v>
      </c>
      <c r="AC68" s="1">
        <v>1.3035264413116301</v>
      </c>
      <c r="AD68" s="1">
        <v>0.54817184043503897</v>
      </c>
      <c r="AE68" s="1">
        <v>5.9578924868836702E-2</v>
      </c>
      <c r="AF68" s="1">
        <v>0.30961790406107798</v>
      </c>
      <c r="AG68" s="1">
        <v>0.403058171534044</v>
      </c>
      <c r="AH68" s="1">
        <v>6.9219190248275206E-2</v>
      </c>
      <c r="AI68" s="1">
        <v>1.38964603114727</v>
      </c>
      <c r="AJ68" s="1">
        <v>8.6119589835639901E-2</v>
      </c>
      <c r="AL68" s="16"/>
      <c r="AM68" s="16"/>
      <c r="AN68" s="16"/>
      <c r="AO68" s="16"/>
      <c r="AP68" s="16"/>
      <c r="AQ68" s="16"/>
      <c r="AR68" s="16"/>
      <c r="AS68" s="16"/>
      <c r="AT68" s="16"/>
      <c r="AU68" s="16"/>
      <c r="AV68" s="16"/>
      <c r="AW68" s="16"/>
      <c r="AX68" s="16"/>
      <c r="AY68" s="16"/>
      <c r="AZ68" s="16"/>
      <c r="BA68" s="16"/>
      <c r="BB68" s="16"/>
      <c r="BC68" s="16"/>
      <c r="BD68" s="16"/>
      <c r="BE68" s="16"/>
      <c r="BF68" s="16"/>
      <c r="BG68" s="16"/>
      <c r="BH68" s="16"/>
      <c r="BI68" s="16"/>
      <c r="BJ68" s="16"/>
      <c r="BK68" s="16"/>
      <c r="BL68" s="16"/>
      <c r="BM68" s="16"/>
      <c r="BN68" s="16"/>
      <c r="BO68" s="16"/>
      <c r="BP68" s="16"/>
      <c r="BQ68" s="16"/>
      <c r="BR68" s="16"/>
      <c r="BS68" s="16"/>
      <c r="BT68" s="16"/>
      <c r="BU68" s="16"/>
      <c r="BV68" s="16"/>
      <c r="BW68" s="16"/>
      <c r="BX68" s="16"/>
      <c r="BY68" s="16"/>
      <c r="BZ68" s="16"/>
      <c r="CA68" s="16"/>
      <c r="CB68" s="16"/>
      <c r="CC68" s="16"/>
      <c r="CD68" s="16"/>
      <c r="CE68" s="16"/>
      <c r="CF68" s="16"/>
      <c r="CG68" s="16"/>
      <c r="CH68" s="16"/>
      <c r="CI68" s="16"/>
      <c r="CJ68" s="16"/>
      <c r="CK68" s="16"/>
      <c r="CL68" s="16"/>
      <c r="CM68" s="16"/>
      <c r="CN68" s="16"/>
      <c r="CO68" s="16"/>
      <c r="CP68" s="16"/>
      <c r="CQ68" s="16"/>
      <c r="CR68" s="16"/>
      <c r="CS68" s="16"/>
      <c r="CT68" s="16"/>
      <c r="CU68" s="16"/>
      <c r="CV68" s="16"/>
      <c r="CW68" s="16"/>
      <c r="CX68" s="16"/>
      <c r="CY68" s="16"/>
      <c r="CZ68" s="16"/>
      <c r="DA68" s="16"/>
      <c r="DB68" s="16"/>
      <c r="DC68" s="16"/>
      <c r="DD68" s="16"/>
      <c r="DE68" s="16"/>
      <c r="DF68" s="16"/>
      <c r="DG68" s="16"/>
      <c r="DH68" s="16"/>
      <c r="DI68" s="16"/>
      <c r="DJ68" s="16"/>
      <c r="DK68" s="16"/>
      <c r="DL68" s="16"/>
      <c r="DM68" s="16"/>
      <c r="DN68" s="16"/>
      <c r="DO68" s="16"/>
      <c r="DP68" s="16"/>
      <c r="DQ68" s="16"/>
      <c r="DR68" s="16"/>
      <c r="DS68" s="16"/>
      <c r="DT68" s="16"/>
      <c r="DU68" s="16"/>
      <c r="DV68" s="16"/>
      <c r="DW68" s="16"/>
      <c r="DX68" s="16"/>
      <c r="DY68" s="16"/>
      <c r="DZ68" s="16"/>
      <c r="EA68" s="16"/>
      <c r="EB68" s="16"/>
      <c r="EC68" s="16"/>
      <c r="ED68" s="16"/>
      <c r="EE68" s="16"/>
      <c r="EF68" s="16"/>
      <c r="EG68" s="16"/>
      <c r="EH68" s="16"/>
      <c r="EI68" s="16"/>
      <c r="EJ68" s="16"/>
      <c r="EK68" s="16"/>
      <c r="EL68" s="16"/>
      <c r="EM68" s="16"/>
      <c r="EN68" s="16"/>
      <c r="EO68" s="16"/>
      <c r="EP68" s="16"/>
      <c r="EQ68" s="16"/>
      <c r="ER68" s="16"/>
      <c r="ES68" s="16"/>
      <c r="ET68" s="16"/>
      <c r="EU68" s="16"/>
      <c r="EV68" s="16"/>
      <c r="EW68" s="16"/>
      <c r="EX68" s="16"/>
      <c r="EY68" s="16"/>
      <c r="EZ68" s="16"/>
      <c r="FA68" s="16"/>
      <c r="FB68" s="16"/>
      <c r="FC68" s="16"/>
      <c r="FD68" s="16"/>
      <c r="FE68" s="16"/>
      <c r="FF68" s="16"/>
      <c r="FG68" s="16"/>
      <c r="FH68" s="16"/>
      <c r="FI68" s="16"/>
      <c r="FJ68" s="16"/>
      <c r="FK68" s="16"/>
      <c r="FL68" s="16"/>
      <c r="FM68" s="16"/>
      <c r="FN68" s="16"/>
      <c r="FO68" s="16"/>
      <c r="FP68" s="16"/>
      <c r="FQ68" s="16"/>
      <c r="FR68" s="16"/>
      <c r="FS68" s="16"/>
      <c r="FT68" s="16"/>
      <c r="FU68" s="16"/>
      <c r="FV68" s="16"/>
      <c r="FW68" s="16"/>
      <c r="FX68" s="16"/>
      <c r="FY68" s="16"/>
    </row>
    <row r="69" spans="1:181" s="15" customFormat="1">
      <c r="A69" s="18" t="s">
        <v>90</v>
      </c>
      <c r="B69" s="49">
        <f t="shared" si="15"/>
        <v>24.2</v>
      </c>
      <c r="C69" s="49" t="str">
        <f t="shared" si="16"/>
        <v>LI</v>
      </c>
      <c r="D69" s="49">
        <f t="shared" si="14"/>
        <v>0.3</v>
      </c>
      <c r="E69" s="49">
        <f t="shared" si="14"/>
        <v>0</v>
      </c>
      <c r="F69" s="49">
        <f t="shared" si="14"/>
        <v>0.1</v>
      </c>
      <c r="G69" s="49">
        <f t="shared" si="14"/>
        <v>0.1</v>
      </c>
      <c r="H69" s="49">
        <f t="shared" si="14"/>
        <v>0</v>
      </c>
      <c r="I69" s="49">
        <f t="shared" si="14"/>
        <v>0.1</v>
      </c>
      <c r="J69" s="78">
        <f t="shared" si="20"/>
        <v>0.5</v>
      </c>
      <c r="K69" s="49">
        <f t="shared" si="17"/>
        <v>0.3</v>
      </c>
      <c r="L69" s="49">
        <f t="shared" si="17"/>
        <v>0</v>
      </c>
      <c r="M69" s="49">
        <f t="shared" si="17"/>
        <v>0.2</v>
      </c>
      <c r="N69" s="49">
        <f t="shared" si="17"/>
        <v>0.1</v>
      </c>
      <c r="O69" s="49">
        <f t="shared" si="17"/>
        <v>0.1</v>
      </c>
      <c r="P69" s="76">
        <f t="shared" si="18"/>
        <v>0.6</v>
      </c>
      <c r="Q69" s="95">
        <f t="shared" si="19"/>
        <v>7.2731141434218993E-2</v>
      </c>
      <c r="R69" s="53"/>
      <c r="S69" s="16"/>
      <c r="T69" s="1" t="s">
        <v>115</v>
      </c>
      <c r="U69" s="1">
        <v>73.137</v>
      </c>
      <c r="V69" s="1" t="s">
        <v>14</v>
      </c>
      <c r="W69" s="1">
        <v>0.67576643833557304</v>
      </c>
      <c r="X69" s="1">
        <v>0.120815346935924</v>
      </c>
      <c r="Y69" s="1">
        <v>5.6695683356261899E-2</v>
      </c>
      <c r="Z69" s="1">
        <v>0.107687293476996</v>
      </c>
      <c r="AA69" s="1">
        <v>1.8081242945695799</v>
      </c>
      <c r="AB69" s="1">
        <v>6.4880902789878001E-2</v>
      </c>
      <c r="AC69" s="1">
        <v>2.8339699594642198</v>
      </c>
      <c r="AD69" s="1">
        <v>0.40073691935118899</v>
      </c>
      <c r="AE69" s="1">
        <v>7.5182976459614498E-2</v>
      </c>
      <c r="AF69" s="1">
        <v>6.6442670968185902E-2</v>
      </c>
      <c r="AG69" s="1">
        <v>0.274665609897427</v>
      </c>
      <c r="AH69" s="1">
        <v>6.4880902789878001E-2</v>
      </c>
      <c r="AI69" s="1">
        <v>0.88190907946629504</v>
      </c>
      <c r="AJ69" s="1">
        <v>-1.95206087999792</v>
      </c>
      <c r="AL69" s="16"/>
      <c r="AM69" s="16"/>
      <c r="AN69" s="16"/>
      <c r="AO69" s="16"/>
      <c r="AP69" s="16"/>
      <c r="AQ69" s="16"/>
      <c r="AR69" s="16"/>
      <c r="AS69" s="16"/>
      <c r="AT69" s="16"/>
      <c r="AU69" s="16"/>
      <c r="AV69" s="16"/>
      <c r="AW69" s="16"/>
      <c r="AX69" s="16"/>
      <c r="AY69" s="16"/>
      <c r="AZ69" s="16"/>
      <c r="BA69" s="16"/>
      <c r="BB69" s="16"/>
      <c r="BC69" s="16"/>
      <c r="BD69" s="16"/>
      <c r="BE69" s="16"/>
      <c r="BF69" s="16"/>
      <c r="BG69" s="16"/>
      <c r="BH69" s="16"/>
      <c r="BI69" s="16"/>
      <c r="BJ69" s="16"/>
      <c r="BK69" s="16"/>
      <c r="BL69" s="16"/>
      <c r="BM69" s="16"/>
      <c r="BN69" s="16"/>
      <c r="BO69" s="16"/>
      <c r="BP69" s="16"/>
      <c r="BQ69" s="16"/>
      <c r="BR69" s="16"/>
      <c r="BS69" s="16"/>
      <c r="BT69" s="16"/>
      <c r="BU69" s="16"/>
      <c r="BV69" s="16"/>
      <c r="BW69" s="16"/>
      <c r="BX69" s="16"/>
      <c r="BY69" s="16"/>
      <c r="BZ69" s="16"/>
      <c r="CA69" s="16"/>
      <c r="CB69" s="16"/>
      <c r="CC69" s="16"/>
      <c r="CD69" s="16"/>
      <c r="CE69" s="16"/>
      <c r="CF69" s="16"/>
      <c r="CG69" s="16"/>
      <c r="CH69" s="16"/>
      <c r="CI69" s="16"/>
      <c r="CJ69" s="16"/>
      <c r="CK69" s="16"/>
      <c r="CL69" s="16"/>
      <c r="CM69" s="16"/>
      <c r="CN69" s="16"/>
      <c r="CO69" s="16"/>
      <c r="CP69" s="16"/>
      <c r="CQ69" s="16"/>
      <c r="CR69" s="16"/>
      <c r="CS69" s="16"/>
      <c r="CT69" s="16"/>
      <c r="CU69" s="16"/>
      <c r="CV69" s="16"/>
      <c r="CW69" s="16"/>
      <c r="CX69" s="16"/>
      <c r="CY69" s="16"/>
      <c r="CZ69" s="16"/>
      <c r="DA69" s="16"/>
      <c r="DB69" s="16"/>
      <c r="DC69" s="16"/>
      <c r="DD69" s="16"/>
      <c r="DE69" s="16"/>
      <c r="DF69" s="16"/>
      <c r="DG69" s="16"/>
      <c r="DH69" s="16"/>
      <c r="DI69" s="16"/>
      <c r="DJ69" s="16"/>
      <c r="DK69" s="16"/>
      <c r="DL69" s="16"/>
      <c r="DM69" s="16"/>
      <c r="DN69" s="16"/>
      <c r="DO69" s="16"/>
      <c r="DP69" s="16"/>
      <c r="DQ69" s="16"/>
      <c r="DR69" s="16"/>
      <c r="DS69" s="16"/>
      <c r="DT69" s="16"/>
      <c r="DU69" s="16"/>
      <c r="DV69" s="16"/>
      <c r="DW69" s="16"/>
      <c r="DX69" s="16"/>
      <c r="DY69" s="16"/>
      <c r="DZ69" s="16"/>
      <c r="EA69" s="16"/>
      <c r="EB69" s="16"/>
      <c r="EC69" s="16"/>
      <c r="ED69" s="16"/>
      <c r="EE69" s="16"/>
      <c r="EF69" s="16"/>
      <c r="EG69" s="16"/>
      <c r="EH69" s="16"/>
      <c r="EI69" s="16"/>
      <c r="EJ69" s="16"/>
      <c r="EK69" s="16"/>
      <c r="EL69" s="16"/>
      <c r="EM69" s="16"/>
      <c r="EN69" s="16"/>
      <c r="EO69" s="16"/>
      <c r="EP69" s="16"/>
      <c r="EQ69" s="16"/>
      <c r="ER69" s="16"/>
      <c r="ES69" s="16"/>
      <c r="ET69" s="16"/>
      <c r="EU69" s="16"/>
      <c r="EV69" s="16"/>
      <c r="EW69" s="16"/>
      <c r="EX69" s="16"/>
      <c r="EY69" s="16"/>
      <c r="EZ69" s="16"/>
      <c r="FA69" s="16"/>
      <c r="FB69" s="16"/>
      <c r="FC69" s="16"/>
      <c r="FD69" s="16"/>
      <c r="FE69" s="16"/>
      <c r="FF69" s="16"/>
      <c r="FG69" s="16"/>
      <c r="FH69" s="16"/>
      <c r="FI69" s="16"/>
      <c r="FJ69" s="16"/>
      <c r="FK69" s="16"/>
      <c r="FL69" s="16"/>
      <c r="FM69" s="16"/>
      <c r="FN69" s="16"/>
      <c r="FO69" s="16"/>
      <c r="FP69" s="16"/>
      <c r="FQ69" s="16"/>
      <c r="FR69" s="16"/>
      <c r="FS69" s="16"/>
      <c r="FT69" s="16"/>
      <c r="FU69" s="16"/>
      <c r="FV69" s="16"/>
      <c r="FW69" s="16"/>
      <c r="FX69" s="16"/>
      <c r="FY69" s="16"/>
    </row>
    <row r="70" spans="1:181" s="15" customFormat="1">
      <c r="A70" s="18" t="s">
        <v>89</v>
      </c>
      <c r="B70" s="49">
        <f t="shared" si="15"/>
        <v>48</v>
      </c>
      <c r="C70" s="49" t="str">
        <f t="shared" si="16"/>
        <v>HI</v>
      </c>
      <c r="D70" s="49">
        <f t="shared" si="14"/>
        <v>0.7</v>
      </c>
      <c r="E70" s="49">
        <f t="shared" si="14"/>
        <v>0.2</v>
      </c>
      <c r="F70" s="49">
        <f t="shared" si="14"/>
        <v>0.2</v>
      </c>
      <c r="G70" s="49">
        <f t="shared" si="14"/>
        <v>0.4</v>
      </c>
      <c r="H70" s="49">
        <f t="shared" si="14"/>
        <v>2.7</v>
      </c>
      <c r="I70" s="49">
        <f t="shared" si="14"/>
        <v>0.1</v>
      </c>
      <c r="J70" s="78">
        <f t="shared" si="20"/>
        <v>4.3</v>
      </c>
      <c r="K70" s="49">
        <f t="shared" si="17"/>
        <v>0.2</v>
      </c>
      <c r="L70" s="49">
        <f t="shared" si="17"/>
        <v>0</v>
      </c>
      <c r="M70" s="49">
        <f t="shared" si="17"/>
        <v>0.1</v>
      </c>
      <c r="N70" s="49">
        <f t="shared" si="17"/>
        <v>0.4</v>
      </c>
      <c r="O70" s="49">
        <f t="shared" si="17"/>
        <v>0.1</v>
      </c>
      <c r="P70" s="76">
        <f t="shared" si="18"/>
        <v>0.7</v>
      </c>
      <c r="Q70" s="95">
        <f t="shared" si="19"/>
        <v>-3.5861936915174502</v>
      </c>
      <c r="R70" s="53"/>
      <c r="S70" s="16"/>
      <c r="T70" s="1" t="s">
        <v>114</v>
      </c>
      <c r="U70" s="1">
        <v>30.725000000000001</v>
      </c>
      <c r="V70" s="1" t="s">
        <v>14</v>
      </c>
      <c r="W70" s="1">
        <v>0.35553709598897798</v>
      </c>
      <c r="X70" s="1">
        <v>8.1112345839741001E-2</v>
      </c>
      <c r="Y70" s="1">
        <v>6.5515304553417199E-3</v>
      </c>
      <c r="Z70" s="1">
        <v>1.44013952078324E-2</v>
      </c>
      <c r="AA70" s="1">
        <v>1.0188297730743801</v>
      </c>
      <c r="AB70" s="1">
        <v>3.4957085908254401E-2</v>
      </c>
      <c r="AC70" s="1">
        <v>1.5113892264745299</v>
      </c>
      <c r="AD70" s="1">
        <v>0.16897792506407</v>
      </c>
      <c r="AE70" s="1">
        <v>2.0382539576004201E-2</v>
      </c>
      <c r="AF70" s="1">
        <v>4.9437563878707999E-2</v>
      </c>
      <c r="AG70" s="1">
        <v>6.5205430424138304E-3</v>
      </c>
      <c r="AH70" s="1">
        <v>3.4957085908254401E-2</v>
      </c>
      <c r="AI70" s="1">
        <v>0.28027565746944999</v>
      </c>
      <c r="AJ70" s="1">
        <v>-1.2311135690050801</v>
      </c>
      <c r="AL70" s="16"/>
      <c r="AM70" s="16"/>
      <c r="AN70" s="16"/>
      <c r="AO70" s="16"/>
      <c r="AP70" s="16"/>
      <c r="AQ70" s="16"/>
      <c r="AR70" s="16"/>
      <c r="AS70" s="16"/>
      <c r="AT70" s="16"/>
      <c r="AU70" s="16"/>
      <c r="AV70" s="16"/>
      <c r="AW70" s="16"/>
      <c r="AX70" s="16"/>
      <c r="AY70" s="16"/>
      <c r="AZ70" s="16"/>
      <c r="BA70" s="16"/>
      <c r="BB70" s="16"/>
      <c r="BC70" s="16"/>
      <c r="BD70" s="16"/>
      <c r="BE70" s="16"/>
      <c r="BF70" s="16"/>
      <c r="BG70" s="16"/>
      <c r="BH70" s="16"/>
      <c r="BI70" s="16"/>
      <c r="BJ70" s="16"/>
      <c r="BK70" s="16"/>
      <c r="BL70" s="16"/>
      <c r="BM70" s="16"/>
      <c r="BN70" s="16"/>
      <c r="BO70" s="16"/>
      <c r="BP70" s="16"/>
      <c r="BQ70" s="16"/>
      <c r="BR70" s="16"/>
      <c r="BS70" s="16"/>
      <c r="BT70" s="16"/>
      <c r="BU70" s="16"/>
      <c r="BV70" s="16"/>
      <c r="BW70" s="16"/>
      <c r="BX70" s="16"/>
      <c r="BY70" s="16"/>
      <c r="BZ70" s="16"/>
      <c r="CA70" s="16"/>
      <c r="CB70" s="16"/>
      <c r="CC70" s="16"/>
      <c r="CD70" s="16"/>
      <c r="CE70" s="16"/>
      <c r="CF70" s="16"/>
      <c r="CG70" s="16"/>
      <c r="CH70" s="16"/>
      <c r="CI70" s="16"/>
      <c r="CJ70" s="16"/>
      <c r="CK70" s="16"/>
      <c r="CL70" s="16"/>
      <c r="CM70" s="16"/>
      <c r="CN70" s="16"/>
      <c r="CO70" s="16"/>
      <c r="CP70" s="16"/>
      <c r="CQ70" s="16"/>
      <c r="CR70" s="16"/>
      <c r="CS70" s="16"/>
      <c r="CT70" s="16"/>
      <c r="CU70" s="16"/>
      <c r="CV70" s="16"/>
      <c r="CW70" s="16"/>
      <c r="CX70" s="16"/>
      <c r="CY70" s="16"/>
      <c r="CZ70" s="16"/>
      <c r="DA70" s="16"/>
      <c r="DB70" s="16"/>
      <c r="DC70" s="16"/>
      <c r="DD70" s="16"/>
      <c r="DE70" s="16"/>
      <c r="DF70" s="16"/>
      <c r="DG70" s="16"/>
      <c r="DH70" s="16"/>
      <c r="DI70" s="16"/>
      <c r="DJ70" s="16"/>
      <c r="DK70" s="16"/>
      <c r="DL70" s="16"/>
      <c r="DM70" s="16"/>
      <c r="DN70" s="16"/>
      <c r="DO70" s="16"/>
      <c r="DP70" s="16"/>
      <c r="DQ70" s="16"/>
      <c r="DR70" s="16"/>
      <c r="DS70" s="16"/>
      <c r="DT70" s="16"/>
      <c r="DU70" s="16"/>
      <c r="DV70" s="16"/>
      <c r="DW70" s="16"/>
      <c r="DX70" s="16"/>
      <c r="DY70" s="16"/>
      <c r="DZ70" s="16"/>
      <c r="EA70" s="16"/>
      <c r="EB70" s="16"/>
      <c r="EC70" s="16"/>
      <c r="ED70" s="16"/>
      <c r="EE70" s="16"/>
      <c r="EF70" s="16"/>
      <c r="EG70" s="16"/>
      <c r="EH70" s="16"/>
      <c r="EI70" s="16"/>
      <c r="EJ70" s="16"/>
      <c r="EK70" s="16"/>
      <c r="EL70" s="16"/>
      <c r="EM70" s="16"/>
      <c r="EN70" s="16"/>
      <c r="EO70" s="16"/>
      <c r="EP70" s="16"/>
      <c r="EQ70" s="16"/>
      <c r="ER70" s="16"/>
      <c r="ES70" s="16"/>
      <c r="ET70" s="16"/>
      <c r="EU70" s="16"/>
      <c r="EV70" s="16"/>
      <c r="EW70" s="16"/>
      <c r="EX70" s="16"/>
      <c r="EY70" s="16"/>
      <c r="EZ70" s="16"/>
      <c r="FA70" s="16"/>
      <c r="FB70" s="16"/>
      <c r="FC70" s="16"/>
      <c r="FD70" s="16"/>
      <c r="FE70" s="16"/>
      <c r="FF70" s="16"/>
      <c r="FG70" s="16"/>
      <c r="FH70" s="16"/>
      <c r="FI70" s="16"/>
      <c r="FJ70" s="16"/>
      <c r="FK70" s="16"/>
      <c r="FL70" s="16"/>
      <c r="FM70" s="16"/>
      <c r="FN70" s="16"/>
      <c r="FO70" s="16"/>
      <c r="FP70" s="16"/>
      <c r="FQ70" s="16"/>
      <c r="FR70" s="16"/>
      <c r="FS70" s="16"/>
      <c r="FT70" s="16"/>
      <c r="FU70" s="16"/>
      <c r="FV70" s="16"/>
      <c r="FW70" s="16"/>
      <c r="FX70" s="16"/>
      <c r="FY70" s="16"/>
    </row>
    <row r="71" spans="1:181" s="15" customFormat="1">
      <c r="A71" s="18" t="s">
        <v>88</v>
      </c>
      <c r="B71" s="49">
        <f t="shared" si="15"/>
        <v>6.1</v>
      </c>
      <c r="C71" s="49" t="str">
        <f t="shared" si="16"/>
        <v>LI</v>
      </c>
      <c r="D71" s="49">
        <f t="shared" si="14"/>
        <v>0.6</v>
      </c>
      <c r="E71" s="49">
        <f t="shared" si="14"/>
        <v>0.2</v>
      </c>
      <c r="F71" s="49">
        <f t="shared" si="14"/>
        <v>0.4</v>
      </c>
      <c r="G71" s="49">
        <f t="shared" si="14"/>
        <v>0</v>
      </c>
      <c r="H71" s="49">
        <f t="shared" si="14"/>
        <v>0</v>
      </c>
      <c r="I71" s="49">
        <f t="shared" si="14"/>
        <v>0.1</v>
      </c>
      <c r="J71" s="78">
        <f t="shared" si="20"/>
        <v>1.3</v>
      </c>
      <c r="K71" s="49">
        <f t="shared" si="17"/>
        <v>0.6</v>
      </c>
      <c r="L71" s="49">
        <f t="shared" si="17"/>
        <v>0.2</v>
      </c>
      <c r="M71" s="49">
        <f t="shared" si="17"/>
        <v>0.7</v>
      </c>
      <c r="N71" s="49">
        <f t="shared" si="17"/>
        <v>0</v>
      </c>
      <c r="O71" s="49">
        <f t="shared" si="17"/>
        <v>0.1</v>
      </c>
      <c r="P71" s="76">
        <f t="shared" si="18"/>
        <v>1.7</v>
      </c>
      <c r="Q71" s="95">
        <f t="shared" si="19"/>
        <v>0.39388114296742999</v>
      </c>
      <c r="R71" s="53"/>
      <c r="S71" s="16"/>
      <c r="T71" s="1" t="s">
        <v>40</v>
      </c>
      <c r="U71" s="1">
        <v>4.4119999999999999</v>
      </c>
      <c r="V71" s="1" t="s">
        <v>16</v>
      </c>
      <c r="W71" s="1">
        <v>1.4133137136284399</v>
      </c>
      <c r="X71" s="1">
        <v>0.43954288605554198</v>
      </c>
      <c r="Y71" s="1">
        <v>0.39862692397900901</v>
      </c>
      <c r="Z71" s="1">
        <v>0.10591678335183299</v>
      </c>
      <c r="AA71" s="1">
        <v>3.1885676421648301</v>
      </c>
      <c r="AB71" s="1">
        <v>0.17227580167391501</v>
      </c>
      <c r="AC71" s="1">
        <v>5.7182437508535697</v>
      </c>
      <c r="AD71" s="1">
        <v>1.03318706401141</v>
      </c>
      <c r="AE71" s="1">
        <v>0.69598003200427505</v>
      </c>
      <c r="AF71" s="1">
        <v>0.56214450253050496</v>
      </c>
      <c r="AG71" s="1">
        <v>1.6144591400852299</v>
      </c>
      <c r="AH71" s="1">
        <v>0.17227580167391501</v>
      </c>
      <c r="AI71" s="1">
        <v>4.0780465403053396</v>
      </c>
      <c r="AJ71" s="1">
        <v>-1.6401972105482301</v>
      </c>
      <c r="AL71" s="16"/>
      <c r="AM71" s="16"/>
      <c r="AN71" s="16"/>
      <c r="AO71" s="16"/>
      <c r="AP71" s="16"/>
      <c r="AQ71" s="16"/>
      <c r="AR71" s="16"/>
      <c r="AS71" s="16"/>
      <c r="AT71" s="16"/>
      <c r="AU71" s="16"/>
      <c r="AV71" s="16"/>
      <c r="AW71" s="16"/>
      <c r="AX71" s="16"/>
      <c r="AY71" s="16"/>
      <c r="AZ71" s="16"/>
      <c r="BA71" s="16"/>
      <c r="BB71" s="16"/>
      <c r="BC71" s="16"/>
      <c r="BD71" s="16"/>
      <c r="BE71" s="16"/>
      <c r="BF71" s="16"/>
      <c r="BG71" s="16"/>
      <c r="BH71" s="16"/>
      <c r="BI71" s="16"/>
      <c r="BJ71" s="16"/>
      <c r="BK71" s="16"/>
      <c r="BL71" s="16"/>
      <c r="BM71" s="16"/>
      <c r="BN71" s="16"/>
      <c r="BO71" s="16"/>
      <c r="BP71" s="16"/>
      <c r="BQ71" s="16"/>
      <c r="BR71" s="16"/>
      <c r="BS71" s="16"/>
      <c r="BT71" s="16"/>
      <c r="BU71" s="16"/>
      <c r="BV71" s="16"/>
      <c r="BW71" s="16"/>
      <c r="BX71" s="16"/>
      <c r="BY71" s="16"/>
      <c r="BZ71" s="16"/>
      <c r="CA71" s="16"/>
      <c r="CB71" s="16"/>
      <c r="CC71" s="16"/>
      <c r="CD71" s="16"/>
      <c r="CE71" s="16"/>
      <c r="CF71" s="16"/>
      <c r="CG71" s="16"/>
      <c r="CH71" s="16"/>
      <c r="CI71" s="16"/>
      <c r="CJ71" s="16"/>
      <c r="CK71" s="16"/>
      <c r="CL71" s="16"/>
      <c r="CM71" s="16"/>
      <c r="CN71" s="16"/>
      <c r="CO71" s="16"/>
      <c r="CP71" s="16"/>
      <c r="CQ71" s="16"/>
      <c r="CR71" s="16"/>
      <c r="CS71" s="16"/>
      <c r="CT71" s="16"/>
      <c r="CU71" s="16"/>
      <c r="CV71" s="16"/>
      <c r="CW71" s="16"/>
      <c r="CX71" s="16"/>
      <c r="CY71" s="16"/>
      <c r="CZ71" s="16"/>
      <c r="DA71" s="16"/>
      <c r="DB71" s="16"/>
      <c r="DC71" s="16"/>
      <c r="DD71" s="16"/>
      <c r="DE71" s="16"/>
      <c r="DF71" s="16"/>
      <c r="DG71" s="16"/>
      <c r="DH71" s="16"/>
      <c r="DI71" s="16"/>
      <c r="DJ71" s="16"/>
      <c r="DK71" s="16"/>
      <c r="DL71" s="16"/>
      <c r="DM71" s="16"/>
      <c r="DN71" s="16"/>
      <c r="DO71" s="16"/>
      <c r="DP71" s="16"/>
      <c r="DQ71" s="16"/>
      <c r="DR71" s="16"/>
      <c r="DS71" s="16"/>
      <c r="DT71" s="16"/>
      <c r="DU71" s="16"/>
      <c r="DV71" s="16"/>
      <c r="DW71" s="16"/>
      <c r="DX71" s="16"/>
      <c r="DY71" s="16"/>
      <c r="DZ71" s="16"/>
      <c r="EA71" s="16"/>
      <c r="EB71" s="16"/>
      <c r="EC71" s="16"/>
      <c r="ED71" s="16"/>
      <c r="EE71" s="16"/>
      <c r="EF71" s="16"/>
      <c r="EG71" s="16"/>
      <c r="EH71" s="16"/>
      <c r="EI71" s="16"/>
      <c r="EJ71" s="16"/>
      <c r="EK71" s="16"/>
      <c r="EL71" s="16"/>
      <c r="EM71" s="16"/>
      <c r="EN71" s="16"/>
      <c r="EO71" s="16"/>
      <c r="EP71" s="16"/>
      <c r="EQ71" s="16"/>
      <c r="ER71" s="16"/>
      <c r="ES71" s="16"/>
      <c r="ET71" s="16"/>
      <c r="EU71" s="16"/>
      <c r="EV71" s="16"/>
      <c r="EW71" s="16"/>
      <c r="EX71" s="16"/>
      <c r="EY71" s="16"/>
      <c r="EZ71" s="16"/>
      <c r="FA71" s="16"/>
      <c r="FB71" s="16"/>
      <c r="FC71" s="16"/>
      <c r="FD71" s="16"/>
      <c r="FE71" s="16"/>
      <c r="FF71" s="16"/>
      <c r="FG71" s="16"/>
      <c r="FH71" s="16"/>
      <c r="FI71" s="16"/>
      <c r="FJ71" s="16"/>
      <c r="FK71" s="16"/>
      <c r="FL71" s="16"/>
      <c r="FM71" s="16"/>
      <c r="FN71" s="16"/>
      <c r="FO71" s="16"/>
      <c r="FP71" s="16"/>
      <c r="FQ71" s="16"/>
      <c r="FR71" s="16"/>
      <c r="FS71" s="16"/>
      <c r="FT71" s="16"/>
      <c r="FU71" s="16"/>
      <c r="FV71" s="16"/>
      <c r="FW71" s="16"/>
      <c r="FX71" s="16"/>
      <c r="FY71" s="16"/>
    </row>
    <row r="72" spans="1:181" s="15" customFormat="1">
      <c r="A72" s="20" t="s">
        <v>87</v>
      </c>
      <c r="B72" s="50">
        <f t="shared" si="15"/>
        <v>27.9</v>
      </c>
      <c r="C72" s="50" t="str">
        <f t="shared" si="16"/>
        <v>UM</v>
      </c>
      <c r="D72" s="50">
        <f t="shared" si="14"/>
        <v>0.6</v>
      </c>
      <c r="E72" s="50">
        <f t="shared" si="14"/>
        <v>0.3</v>
      </c>
      <c r="F72" s="50">
        <f t="shared" si="14"/>
        <v>0.4</v>
      </c>
      <c r="G72" s="50">
        <f t="shared" si="14"/>
        <v>0.5</v>
      </c>
      <c r="H72" s="50">
        <f t="shared" si="14"/>
        <v>1.1000000000000001</v>
      </c>
      <c r="I72" s="50">
        <f t="shared" si="14"/>
        <v>0.1</v>
      </c>
      <c r="J72" s="78">
        <f t="shared" si="20"/>
        <v>3</v>
      </c>
      <c r="K72" s="50">
        <f t="shared" si="17"/>
        <v>0.8</v>
      </c>
      <c r="L72" s="50">
        <f t="shared" si="17"/>
        <v>0</v>
      </c>
      <c r="M72" s="50">
        <f t="shared" si="17"/>
        <v>0.7</v>
      </c>
      <c r="N72" s="50">
        <f t="shared" si="17"/>
        <v>0.8</v>
      </c>
      <c r="O72" s="50">
        <f t="shared" si="17"/>
        <v>0.1</v>
      </c>
      <c r="P72" s="76">
        <f t="shared" si="18"/>
        <v>2.4</v>
      </c>
      <c r="Q72" s="98">
        <f t="shared" si="19"/>
        <v>-0.54842912191791005</v>
      </c>
      <c r="R72" s="53"/>
      <c r="S72" s="16"/>
      <c r="T72" s="1" t="s">
        <v>113</v>
      </c>
      <c r="U72" s="1">
        <v>7.2610000000000001</v>
      </c>
      <c r="V72" s="1" t="s">
        <v>16</v>
      </c>
      <c r="W72" s="1">
        <v>0.88538915444119304</v>
      </c>
      <c r="X72" s="1">
        <v>0.31060613278687699</v>
      </c>
      <c r="Y72" s="1">
        <v>0.32396899642113902</v>
      </c>
      <c r="Z72" s="1">
        <v>0.14336584258615401</v>
      </c>
      <c r="AA72" s="1">
        <v>2.3384002672016599</v>
      </c>
      <c r="AB72" s="1">
        <v>6.7483183785770201E-2</v>
      </c>
      <c r="AC72" s="1">
        <v>4.06921357722279</v>
      </c>
      <c r="AD72" s="1">
        <v>0.18569785482037299</v>
      </c>
      <c r="AE72" s="1">
        <v>7.11042773329899E-3</v>
      </c>
      <c r="AF72" s="1">
        <v>3.2555053113398798E-2</v>
      </c>
      <c r="AG72" s="1">
        <v>1.37048050812985E-2</v>
      </c>
      <c r="AH72" s="1">
        <v>6.7483183785770201E-2</v>
      </c>
      <c r="AI72" s="1">
        <v>0.30655132453414002</v>
      </c>
      <c r="AJ72" s="1">
        <v>-3.7626622526886502</v>
      </c>
      <c r="AL72" s="16"/>
      <c r="AM72" s="16"/>
      <c r="AN72" s="16"/>
      <c r="AO72" s="16"/>
      <c r="AP72" s="16"/>
      <c r="AQ72" s="16"/>
      <c r="AR72" s="16"/>
      <c r="AS72" s="16"/>
      <c r="AT72" s="16"/>
      <c r="AU72" s="16"/>
      <c r="AV72" s="16"/>
      <c r="AW72" s="16"/>
      <c r="AX72" s="16"/>
      <c r="AY72" s="16"/>
      <c r="AZ72" s="16"/>
      <c r="BA72" s="16"/>
      <c r="BB72" s="16"/>
      <c r="BC72" s="16"/>
      <c r="BD72" s="16"/>
      <c r="BE72" s="16"/>
      <c r="BF72" s="16"/>
      <c r="BG72" s="16"/>
      <c r="BH72" s="16"/>
      <c r="BI72" s="16"/>
      <c r="BJ72" s="16"/>
      <c r="BK72" s="16"/>
      <c r="BL72" s="16"/>
      <c r="BM72" s="16"/>
      <c r="BN72" s="16"/>
      <c r="BO72" s="16"/>
      <c r="BP72" s="16"/>
      <c r="BQ72" s="16"/>
      <c r="BR72" s="16"/>
      <c r="BS72" s="16"/>
      <c r="BT72" s="16"/>
      <c r="BU72" s="16"/>
      <c r="BV72" s="16"/>
      <c r="BW72" s="16"/>
      <c r="BX72" s="16"/>
      <c r="BY72" s="16"/>
      <c r="BZ72" s="16"/>
      <c r="CA72" s="16"/>
      <c r="CB72" s="16"/>
      <c r="CC72" s="16"/>
      <c r="CD72" s="16"/>
      <c r="CE72" s="16"/>
      <c r="CF72" s="16"/>
      <c r="CG72" s="16"/>
      <c r="CH72" s="16"/>
      <c r="CI72" s="16"/>
      <c r="CJ72" s="16"/>
      <c r="CK72" s="16"/>
      <c r="CL72" s="16"/>
      <c r="CM72" s="16"/>
      <c r="CN72" s="16"/>
      <c r="CO72" s="16"/>
      <c r="CP72" s="16"/>
      <c r="CQ72" s="16"/>
      <c r="CR72" s="16"/>
      <c r="CS72" s="16"/>
      <c r="CT72" s="16"/>
      <c r="CU72" s="16"/>
      <c r="CV72" s="16"/>
      <c r="CW72" s="16"/>
      <c r="CX72" s="16"/>
      <c r="CY72" s="16"/>
      <c r="CZ72" s="16"/>
      <c r="DA72" s="16"/>
      <c r="DB72" s="16"/>
      <c r="DC72" s="16"/>
      <c r="DD72" s="16"/>
      <c r="DE72" s="16"/>
      <c r="DF72" s="16"/>
      <c r="DG72" s="16"/>
      <c r="DH72" s="16"/>
      <c r="DI72" s="16"/>
      <c r="DJ72" s="16"/>
      <c r="DK72" s="16"/>
      <c r="DL72" s="16"/>
      <c r="DM72" s="16"/>
      <c r="DN72" s="16"/>
      <c r="DO72" s="16"/>
      <c r="DP72" s="16"/>
      <c r="DQ72" s="16"/>
      <c r="DR72" s="16"/>
      <c r="DS72" s="16"/>
      <c r="DT72" s="16"/>
      <c r="DU72" s="16"/>
      <c r="DV72" s="16"/>
      <c r="DW72" s="16"/>
      <c r="DX72" s="16"/>
      <c r="DY72" s="16"/>
      <c r="DZ72" s="16"/>
      <c r="EA72" s="16"/>
      <c r="EB72" s="16"/>
      <c r="EC72" s="16"/>
      <c r="ED72" s="16"/>
      <c r="EE72" s="16"/>
      <c r="EF72" s="16"/>
      <c r="EG72" s="16"/>
      <c r="EH72" s="16"/>
      <c r="EI72" s="16"/>
      <c r="EJ72" s="16"/>
      <c r="EK72" s="16"/>
      <c r="EL72" s="16"/>
      <c r="EM72" s="16"/>
      <c r="EN72" s="16"/>
      <c r="EO72" s="16"/>
      <c r="EP72" s="16"/>
      <c r="EQ72" s="16"/>
      <c r="ER72" s="16"/>
      <c r="ES72" s="16"/>
      <c r="ET72" s="16"/>
      <c r="EU72" s="16"/>
      <c r="EV72" s="16"/>
      <c r="EW72" s="16"/>
      <c r="EX72" s="16"/>
      <c r="EY72" s="16"/>
      <c r="EZ72" s="16"/>
      <c r="FA72" s="16"/>
      <c r="FB72" s="16"/>
      <c r="FC72" s="16"/>
      <c r="FD72" s="16"/>
      <c r="FE72" s="16"/>
      <c r="FF72" s="16"/>
      <c r="FG72" s="16"/>
      <c r="FH72" s="16"/>
      <c r="FI72" s="16"/>
      <c r="FJ72" s="16"/>
      <c r="FK72" s="16"/>
      <c r="FL72" s="16"/>
      <c r="FM72" s="16"/>
      <c r="FN72" s="16"/>
      <c r="FO72" s="16"/>
      <c r="FP72" s="16"/>
      <c r="FQ72" s="16"/>
      <c r="FR72" s="16"/>
      <c r="FS72" s="16"/>
      <c r="FT72" s="16"/>
      <c r="FU72" s="16"/>
      <c r="FV72" s="16"/>
      <c r="FW72" s="16"/>
      <c r="FX72" s="16"/>
      <c r="FY72" s="16"/>
    </row>
    <row r="73" spans="1:181" s="15" customFormat="1">
      <c r="A73" s="18" t="s">
        <v>86</v>
      </c>
      <c r="B73" s="49">
        <f t="shared" si="15"/>
        <v>2.7</v>
      </c>
      <c r="C73" s="49" t="str">
        <f t="shared" si="16"/>
        <v>LM</v>
      </c>
      <c r="D73" s="49">
        <f t="shared" si="14"/>
        <v>0.3</v>
      </c>
      <c r="E73" s="49">
        <f t="shared" si="14"/>
        <v>4</v>
      </c>
      <c r="F73" s="49">
        <f t="shared" si="14"/>
        <v>0.1</v>
      </c>
      <c r="G73" s="49">
        <f t="shared" si="14"/>
        <v>0</v>
      </c>
      <c r="H73" s="49">
        <f t="shared" si="14"/>
        <v>1.2</v>
      </c>
      <c r="I73" s="49">
        <f t="shared" si="14"/>
        <v>0</v>
      </c>
      <c r="J73" s="78">
        <f t="shared" si="20"/>
        <v>5.6</v>
      </c>
      <c r="K73" s="49">
        <f t="shared" si="17"/>
        <v>0.1</v>
      </c>
      <c r="L73" s="49">
        <f t="shared" si="17"/>
        <v>8.8000000000000007</v>
      </c>
      <c r="M73" s="49">
        <f t="shared" si="17"/>
        <v>6</v>
      </c>
      <c r="N73" s="49">
        <f t="shared" si="17"/>
        <v>0.1</v>
      </c>
      <c r="O73" s="49">
        <f t="shared" si="17"/>
        <v>0</v>
      </c>
      <c r="P73" s="76">
        <f t="shared" si="18"/>
        <v>15</v>
      </c>
      <c r="Q73" s="95">
        <f t="shared" si="19"/>
        <v>9.4260365941356596</v>
      </c>
      <c r="R73" s="53"/>
      <c r="S73" s="16"/>
      <c r="T73" s="1" t="s">
        <v>39</v>
      </c>
      <c r="U73" s="1">
        <v>60.249000000000002</v>
      </c>
      <c r="V73" s="1" t="s">
        <v>16</v>
      </c>
      <c r="W73" s="1">
        <v>0.99834765275622595</v>
      </c>
      <c r="X73" s="1">
        <v>0.42524316984107302</v>
      </c>
      <c r="Y73" s="1">
        <v>0.40946707411205102</v>
      </c>
      <c r="Z73" s="1">
        <v>0.28523620820298001</v>
      </c>
      <c r="AA73" s="1">
        <v>2.1350949242328201</v>
      </c>
      <c r="AB73" s="1">
        <v>9.9334328451561898E-2</v>
      </c>
      <c r="AC73" s="1">
        <v>4.3527233575967097</v>
      </c>
      <c r="AD73" s="1">
        <v>0.79611799500822</v>
      </c>
      <c r="AE73" s="1">
        <v>4.4930200371276402E-2</v>
      </c>
      <c r="AF73" s="1">
        <v>0.340183160353761</v>
      </c>
      <c r="AG73" s="1">
        <v>5.7903188725632798E-2</v>
      </c>
      <c r="AH73" s="1">
        <v>9.9334328451561898E-2</v>
      </c>
      <c r="AI73" s="1">
        <v>1.3384688729104499</v>
      </c>
      <c r="AJ73" s="1">
        <v>-3.0142544846862598</v>
      </c>
      <c r="AL73" s="16"/>
      <c r="AM73" s="16"/>
      <c r="AN73" s="16"/>
      <c r="AO73" s="16"/>
      <c r="AP73" s="16"/>
      <c r="AQ73" s="16"/>
      <c r="AR73" s="16"/>
      <c r="AS73" s="16"/>
      <c r="AT73" s="16"/>
      <c r="AU73" s="16"/>
      <c r="AV73" s="16"/>
      <c r="AW73" s="16"/>
      <c r="AX73" s="16"/>
      <c r="AY73" s="16"/>
      <c r="AZ73" s="16"/>
      <c r="BA73" s="16"/>
      <c r="BB73" s="16"/>
      <c r="BC73" s="16"/>
      <c r="BD73" s="16"/>
      <c r="BE73" s="16"/>
      <c r="BF73" s="16"/>
      <c r="BG73" s="16"/>
      <c r="BH73" s="16"/>
      <c r="BI73" s="16"/>
      <c r="BJ73" s="16"/>
      <c r="BK73" s="16"/>
      <c r="BL73" s="16"/>
      <c r="BM73" s="16"/>
      <c r="BN73" s="16"/>
      <c r="BO73" s="16"/>
      <c r="BP73" s="16"/>
      <c r="BQ73" s="16"/>
      <c r="BR73" s="16"/>
      <c r="BS73" s="16"/>
      <c r="BT73" s="16"/>
      <c r="BU73" s="16"/>
      <c r="BV73" s="16"/>
      <c r="BW73" s="16"/>
      <c r="BX73" s="16"/>
      <c r="BY73" s="16"/>
      <c r="BZ73" s="16"/>
      <c r="CA73" s="16"/>
      <c r="CB73" s="16"/>
      <c r="CC73" s="16"/>
      <c r="CD73" s="16"/>
      <c r="CE73" s="16"/>
      <c r="CF73" s="16"/>
      <c r="CG73" s="16"/>
      <c r="CH73" s="16"/>
      <c r="CI73" s="16"/>
      <c r="CJ73" s="16"/>
      <c r="CK73" s="16"/>
      <c r="CL73" s="16"/>
      <c r="CM73" s="16"/>
      <c r="CN73" s="16"/>
      <c r="CO73" s="16"/>
      <c r="CP73" s="16"/>
      <c r="CQ73" s="16"/>
      <c r="CR73" s="16"/>
      <c r="CS73" s="16"/>
      <c r="CT73" s="16"/>
      <c r="CU73" s="16"/>
      <c r="CV73" s="16"/>
      <c r="CW73" s="16"/>
      <c r="CX73" s="16"/>
      <c r="CY73" s="16"/>
      <c r="CZ73" s="16"/>
      <c r="DA73" s="16"/>
      <c r="DB73" s="16"/>
      <c r="DC73" s="16"/>
      <c r="DD73" s="16"/>
      <c r="DE73" s="16"/>
      <c r="DF73" s="16"/>
      <c r="DG73" s="16"/>
      <c r="DH73" s="16"/>
      <c r="DI73" s="16"/>
      <c r="DJ73" s="16"/>
      <c r="DK73" s="16"/>
      <c r="DL73" s="16"/>
      <c r="DM73" s="16"/>
      <c r="DN73" s="16"/>
      <c r="DO73" s="16"/>
      <c r="DP73" s="16"/>
      <c r="DQ73" s="16"/>
      <c r="DR73" s="16"/>
      <c r="DS73" s="16"/>
      <c r="DT73" s="16"/>
      <c r="DU73" s="16"/>
      <c r="DV73" s="16"/>
      <c r="DW73" s="16"/>
      <c r="DX73" s="16"/>
      <c r="DY73" s="16"/>
      <c r="DZ73" s="16"/>
      <c r="EA73" s="16"/>
      <c r="EB73" s="16"/>
      <c r="EC73" s="16"/>
      <c r="ED73" s="16"/>
      <c r="EE73" s="16"/>
      <c r="EF73" s="16"/>
      <c r="EG73" s="16"/>
      <c r="EH73" s="16"/>
      <c r="EI73" s="16"/>
      <c r="EJ73" s="16"/>
      <c r="EK73" s="16"/>
      <c r="EL73" s="16"/>
      <c r="EM73" s="16"/>
      <c r="EN73" s="16"/>
      <c r="EO73" s="16"/>
      <c r="EP73" s="16"/>
      <c r="EQ73" s="16"/>
      <c r="ER73" s="16"/>
      <c r="ES73" s="16"/>
      <c r="ET73" s="16"/>
      <c r="EU73" s="16"/>
      <c r="EV73" s="16"/>
      <c r="EW73" s="16"/>
      <c r="EX73" s="16"/>
      <c r="EY73" s="16"/>
      <c r="EZ73" s="16"/>
      <c r="FA73" s="16"/>
      <c r="FB73" s="16"/>
      <c r="FC73" s="16"/>
      <c r="FD73" s="16"/>
      <c r="FE73" s="16"/>
      <c r="FF73" s="16"/>
      <c r="FG73" s="16"/>
      <c r="FH73" s="16"/>
      <c r="FI73" s="16"/>
      <c r="FJ73" s="16"/>
      <c r="FK73" s="16"/>
      <c r="FL73" s="16"/>
      <c r="FM73" s="16"/>
      <c r="FN73" s="16"/>
      <c r="FO73" s="16"/>
      <c r="FP73" s="16"/>
      <c r="FQ73" s="16"/>
      <c r="FR73" s="16"/>
      <c r="FS73" s="16"/>
      <c r="FT73" s="16"/>
      <c r="FU73" s="16"/>
      <c r="FV73" s="16"/>
      <c r="FW73" s="16"/>
      <c r="FX73" s="16"/>
      <c r="FY73" s="16"/>
    </row>
    <row r="74" spans="1:181" s="15" customFormat="1">
      <c r="A74" s="18" t="s">
        <v>85</v>
      </c>
      <c r="B74" s="49">
        <f t="shared" si="15"/>
        <v>47.6</v>
      </c>
      <c r="C74" s="49" t="str">
        <f t="shared" si="16"/>
        <v>LI</v>
      </c>
      <c r="D74" s="49">
        <f t="shared" si="14"/>
        <v>1.1000000000000001</v>
      </c>
      <c r="E74" s="49">
        <f t="shared" si="14"/>
        <v>0</v>
      </c>
      <c r="F74" s="49">
        <f t="shared" si="14"/>
        <v>0.3</v>
      </c>
      <c r="G74" s="49">
        <f t="shared" si="14"/>
        <v>0.3</v>
      </c>
      <c r="H74" s="49">
        <f t="shared" si="14"/>
        <v>0.1</v>
      </c>
      <c r="I74" s="49">
        <f t="shared" si="14"/>
        <v>0.1</v>
      </c>
      <c r="J74" s="78">
        <f t="shared" si="20"/>
        <v>1.9</v>
      </c>
      <c r="K74" s="49">
        <f t="shared" si="17"/>
        <v>1.1000000000000001</v>
      </c>
      <c r="L74" s="49">
        <f t="shared" si="17"/>
        <v>0</v>
      </c>
      <c r="M74" s="49">
        <f t="shared" si="17"/>
        <v>0.6</v>
      </c>
      <c r="N74" s="49">
        <f t="shared" si="17"/>
        <v>0.3</v>
      </c>
      <c r="O74" s="49">
        <f t="shared" si="17"/>
        <v>0.1</v>
      </c>
      <c r="P74" s="76">
        <f t="shared" si="18"/>
        <v>2.2000000000000002</v>
      </c>
      <c r="Q74" s="95">
        <f t="shared" si="19"/>
        <v>0.27203358481116002</v>
      </c>
      <c r="R74" s="53"/>
      <c r="S74" s="16"/>
      <c r="T74" s="1" t="s">
        <v>59</v>
      </c>
      <c r="U74" s="1">
        <v>2.7309999999999999</v>
      </c>
      <c r="V74" s="1" t="s">
        <v>18</v>
      </c>
      <c r="W74" s="1">
        <v>0.38232825664527298</v>
      </c>
      <c r="X74" s="1">
        <v>0.24599828015310199</v>
      </c>
      <c r="Y74" s="1">
        <v>0.195342270217084</v>
      </c>
      <c r="Z74" s="1">
        <v>0.14741717878823599</v>
      </c>
      <c r="AA74" s="1">
        <v>0.83674259715271504</v>
      </c>
      <c r="AB74" s="1">
        <v>3.5041841718036697E-2</v>
      </c>
      <c r="AC74" s="1">
        <v>1.8428704246744501</v>
      </c>
      <c r="AD74" s="1">
        <v>0.12565941610379899</v>
      </c>
      <c r="AE74" s="1">
        <v>0</v>
      </c>
      <c r="AF74" s="1">
        <v>0.10244887276170001</v>
      </c>
      <c r="AG74" s="1">
        <v>5.0964388554133801E-2</v>
      </c>
      <c r="AH74" s="1">
        <v>3.5041841718036697E-2</v>
      </c>
      <c r="AI74" s="1">
        <v>0.31411451913766902</v>
      </c>
      <c r="AJ74" s="1">
        <v>-1.5287559055367801</v>
      </c>
      <c r="AL74" s="16"/>
      <c r="AM74" s="16"/>
      <c r="AN74" s="16"/>
      <c r="AO74" s="16"/>
      <c r="AP74" s="16"/>
      <c r="AQ74" s="16"/>
      <c r="AR74" s="16"/>
      <c r="AS74" s="16"/>
      <c r="AT74" s="16"/>
      <c r="AU74" s="16"/>
      <c r="AV74" s="16"/>
      <c r="AW74" s="16"/>
      <c r="AX74" s="16"/>
      <c r="AY74" s="16"/>
      <c r="AZ74" s="16"/>
      <c r="BA74" s="16"/>
      <c r="BB74" s="16"/>
      <c r="BC74" s="16"/>
      <c r="BD74" s="16"/>
      <c r="BE74" s="16"/>
      <c r="BF74" s="16"/>
      <c r="BG74" s="16"/>
      <c r="BH74" s="16"/>
      <c r="BI74" s="16"/>
      <c r="BJ74" s="16"/>
      <c r="BK74" s="16"/>
      <c r="BL74" s="16"/>
      <c r="BM74" s="16"/>
      <c r="BN74" s="16"/>
      <c r="BO74" s="16"/>
      <c r="BP74" s="16"/>
      <c r="BQ74" s="16"/>
      <c r="BR74" s="16"/>
      <c r="BS74" s="16"/>
      <c r="BT74" s="16"/>
      <c r="BU74" s="16"/>
      <c r="BV74" s="16"/>
      <c r="BW74" s="16"/>
      <c r="BX74" s="16"/>
      <c r="BY74" s="16"/>
      <c r="BZ74" s="16"/>
      <c r="CA74" s="16"/>
      <c r="CB74" s="16"/>
      <c r="CC74" s="16"/>
      <c r="CD74" s="16"/>
      <c r="CE74" s="16"/>
      <c r="CF74" s="16"/>
      <c r="CG74" s="16"/>
      <c r="CH74" s="16"/>
      <c r="CI74" s="16"/>
      <c r="CJ74" s="16"/>
      <c r="CK74" s="16"/>
      <c r="CL74" s="16"/>
      <c r="CM74" s="16"/>
      <c r="CN74" s="16"/>
      <c r="CO74" s="16"/>
      <c r="CP74" s="16"/>
      <c r="CQ74" s="16"/>
      <c r="CR74" s="16"/>
      <c r="CS74" s="16"/>
      <c r="CT74" s="16"/>
      <c r="CU74" s="16"/>
      <c r="CV74" s="16"/>
      <c r="CW74" s="16"/>
      <c r="CX74" s="16"/>
      <c r="CY74" s="16"/>
      <c r="CZ74" s="16"/>
      <c r="DA74" s="16"/>
      <c r="DB74" s="16"/>
      <c r="DC74" s="16"/>
      <c r="DD74" s="16"/>
      <c r="DE74" s="16"/>
      <c r="DF74" s="16"/>
      <c r="DG74" s="16"/>
      <c r="DH74" s="16"/>
      <c r="DI74" s="16"/>
      <c r="DJ74" s="16"/>
      <c r="DK74" s="16"/>
      <c r="DL74" s="16"/>
      <c r="DM74" s="16"/>
      <c r="DN74" s="16"/>
      <c r="DO74" s="16"/>
      <c r="DP74" s="16"/>
      <c r="DQ74" s="16"/>
      <c r="DR74" s="16"/>
      <c r="DS74" s="16"/>
      <c r="DT74" s="16"/>
      <c r="DU74" s="16"/>
      <c r="DV74" s="16"/>
      <c r="DW74" s="16"/>
      <c r="DX74" s="16"/>
      <c r="DY74" s="16"/>
      <c r="DZ74" s="16"/>
      <c r="EA74" s="16"/>
      <c r="EB74" s="16"/>
      <c r="EC74" s="16"/>
      <c r="ED74" s="16"/>
      <c r="EE74" s="16"/>
      <c r="EF74" s="16"/>
      <c r="EG74" s="16"/>
      <c r="EH74" s="16"/>
      <c r="EI74" s="16"/>
      <c r="EJ74" s="16"/>
      <c r="EK74" s="16"/>
      <c r="EL74" s="16"/>
      <c r="EM74" s="16"/>
      <c r="EN74" s="16"/>
      <c r="EO74" s="16"/>
      <c r="EP74" s="16"/>
      <c r="EQ74" s="16"/>
      <c r="ER74" s="16"/>
      <c r="ES74" s="16"/>
      <c r="ET74" s="16"/>
      <c r="EU74" s="16"/>
      <c r="EV74" s="16"/>
      <c r="EW74" s="16"/>
      <c r="EX74" s="16"/>
      <c r="EY74" s="16"/>
      <c r="EZ74" s="16"/>
      <c r="FA74" s="16"/>
      <c r="FB74" s="16"/>
      <c r="FC74" s="16"/>
      <c r="FD74" s="16"/>
      <c r="FE74" s="16"/>
      <c r="FF74" s="16"/>
      <c r="FG74" s="16"/>
      <c r="FH74" s="16"/>
      <c r="FI74" s="16"/>
      <c r="FJ74" s="16"/>
      <c r="FK74" s="16"/>
      <c r="FL74" s="16"/>
      <c r="FM74" s="16"/>
      <c r="FN74" s="16"/>
      <c r="FO74" s="16"/>
      <c r="FP74" s="16"/>
      <c r="FQ74" s="16"/>
      <c r="FR74" s="16"/>
      <c r="FS74" s="16"/>
      <c r="FT74" s="16"/>
      <c r="FU74" s="16"/>
      <c r="FV74" s="16"/>
      <c r="FW74" s="16"/>
      <c r="FX74" s="16"/>
      <c r="FY74" s="16"/>
    </row>
    <row r="75" spans="1:181" s="15" customFormat="1">
      <c r="A75" s="20" t="s">
        <v>84</v>
      </c>
      <c r="B75" s="50">
        <f t="shared" si="15"/>
        <v>29.4</v>
      </c>
      <c r="C75" s="50" t="str">
        <f t="shared" si="16"/>
        <v>LI</v>
      </c>
      <c r="D75" s="50">
        <f t="shared" si="14"/>
        <v>0.4</v>
      </c>
      <c r="E75" s="50">
        <f t="shared" si="14"/>
        <v>0</v>
      </c>
      <c r="F75" s="50">
        <f t="shared" si="14"/>
        <v>0.2</v>
      </c>
      <c r="G75" s="50">
        <f t="shared" si="14"/>
        <v>0</v>
      </c>
      <c r="H75" s="50">
        <f t="shared" si="14"/>
        <v>0.1</v>
      </c>
      <c r="I75" s="50">
        <f t="shared" si="14"/>
        <v>0.1</v>
      </c>
      <c r="J75" s="78">
        <f t="shared" si="20"/>
        <v>0.8</v>
      </c>
      <c r="K75" s="50">
        <f t="shared" si="17"/>
        <v>0.3</v>
      </c>
      <c r="L75" s="50">
        <f t="shared" si="17"/>
        <v>0</v>
      </c>
      <c r="M75" s="50">
        <f t="shared" si="17"/>
        <v>0.1</v>
      </c>
      <c r="N75" s="50">
        <f t="shared" si="17"/>
        <v>0</v>
      </c>
      <c r="O75" s="50">
        <f t="shared" si="17"/>
        <v>0.1</v>
      </c>
      <c r="P75" s="76">
        <f t="shared" si="18"/>
        <v>0.5</v>
      </c>
      <c r="Q75" s="98">
        <f t="shared" si="19"/>
        <v>-0.23082052795538099</v>
      </c>
      <c r="R75" s="53"/>
      <c r="S75" s="16"/>
      <c r="T75" s="1" t="s">
        <v>91</v>
      </c>
      <c r="U75" s="1">
        <v>126.55200000000001</v>
      </c>
      <c r="V75" s="1" t="s">
        <v>16</v>
      </c>
      <c r="W75" s="1">
        <v>0.51049768033179099</v>
      </c>
      <c r="X75" s="1">
        <v>0.15649102428601999</v>
      </c>
      <c r="Y75" s="1">
        <v>0.223070871885861</v>
      </c>
      <c r="Z75" s="1">
        <v>0.50671223983970204</v>
      </c>
      <c r="AA75" s="1">
        <v>2.37826326211907</v>
      </c>
      <c r="AB75" s="1">
        <v>5.88163867620181E-2</v>
      </c>
      <c r="AC75" s="1">
        <v>3.83385146522446</v>
      </c>
      <c r="AD75" s="1">
        <v>0.109202519410877</v>
      </c>
      <c r="AE75" s="1">
        <v>0</v>
      </c>
      <c r="AF75" s="1">
        <v>0.341173967595719</v>
      </c>
      <c r="AG75" s="1">
        <v>7.4186587836244502E-2</v>
      </c>
      <c r="AH75" s="1">
        <v>5.88163867620181E-2</v>
      </c>
      <c r="AI75" s="1">
        <v>0.58337946160485898</v>
      </c>
      <c r="AJ75" s="1">
        <v>-3.2504720036196</v>
      </c>
      <c r="AL75" s="16"/>
      <c r="AM75" s="16"/>
      <c r="AN75" s="16"/>
      <c r="AO75" s="16"/>
      <c r="AP75" s="16"/>
      <c r="AQ75" s="16"/>
      <c r="AR75" s="16"/>
      <c r="AS75" s="16"/>
      <c r="AT75" s="16"/>
      <c r="AU75" s="16"/>
      <c r="AV75" s="16"/>
      <c r="AW75" s="16"/>
      <c r="AX75" s="16"/>
      <c r="AY75" s="16"/>
      <c r="AZ75" s="16"/>
      <c r="BA75" s="16"/>
      <c r="BB75" s="16"/>
      <c r="BC75" s="16"/>
      <c r="BD75" s="16"/>
      <c r="BE75" s="16"/>
      <c r="BF75" s="16"/>
      <c r="BG75" s="16"/>
      <c r="BH75" s="16"/>
      <c r="BI75" s="16"/>
      <c r="BJ75" s="16"/>
      <c r="BK75" s="16"/>
      <c r="BL75" s="16"/>
      <c r="BM75" s="16"/>
      <c r="BN75" s="16"/>
      <c r="BO75" s="16"/>
      <c r="BP75" s="16"/>
      <c r="BQ75" s="16"/>
      <c r="BR75" s="16"/>
      <c r="BS75" s="16"/>
      <c r="BT75" s="16"/>
      <c r="BU75" s="16"/>
      <c r="BV75" s="16"/>
      <c r="BW75" s="16"/>
      <c r="BX75" s="16"/>
      <c r="BY75" s="16"/>
      <c r="BZ75" s="16"/>
      <c r="CA75" s="16"/>
      <c r="CB75" s="16"/>
      <c r="CC75" s="16"/>
      <c r="CD75" s="16"/>
      <c r="CE75" s="16"/>
      <c r="CF75" s="16"/>
      <c r="CG75" s="16"/>
      <c r="CH75" s="16"/>
      <c r="CI75" s="16"/>
      <c r="CJ75" s="16"/>
      <c r="CK75" s="16"/>
      <c r="CL75" s="16"/>
      <c r="CM75" s="16"/>
      <c r="CN75" s="16"/>
      <c r="CO75" s="16"/>
      <c r="CP75" s="16"/>
      <c r="CQ75" s="16"/>
      <c r="CR75" s="16"/>
      <c r="CS75" s="16"/>
      <c r="CT75" s="16"/>
      <c r="CU75" s="16"/>
      <c r="CV75" s="16"/>
      <c r="CW75" s="16"/>
      <c r="CX75" s="16"/>
      <c r="CY75" s="16"/>
      <c r="CZ75" s="16"/>
      <c r="DA75" s="16"/>
      <c r="DB75" s="16"/>
      <c r="DC75" s="16"/>
      <c r="DD75" s="16"/>
      <c r="DE75" s="16"/>
      <c r="DF75" s="16"/>
      <c r="DG75" s="16"/>
      <c r="DH75" s="16"/>
      <c r="DI75" s="16"/>
      <c r="DJ75" s="16"/>
      <c r="DK75" s="16"/>
      <c r="DL75" s="16"/>
      <c r="DM75" s="16"/>
      <c r="DN75" s="16"/>
      <c r="DO75" s="16"/>
      <c r="DP75" s="16"/>
      <c r="DQ75" s="16"/>
      <c r="DR75" s="16"/>
      <c r="DS75" s="16"/>
      <c r="DT75" s="16"/>
      <c r="DU75" s="16"/>
      <c r="DV75" s="16"/>
      <c r="DW75" s="16"/>
      <c r="DX75" s="16"/>
      <c r="DY75" s="16"/>
      <c r="DZ75" s="16"/>
      <c r="EA75" s="16"/>
      <c r="EB75" s="16"/>
      <c r="EC75" s="16"/>
      <c r="ED75" s="16"/>
      <c r="EE75" s="16"/>
      <c r="EF75" s="16"/>
      <c r="EG75" s="16"/>
      <c r="EH75" s="16"/>
      <c r="EI75" s="16"/>
      <c r="EJ75" s="16"/>
      <c r="EK75" s="16"/>
      <c r="EL75" s="16"/>
      <c r="EM75" s="16"/>
      <c r="EN75" s="16"/>
      <c r="EO75" s="16"/>
      <c r="EP75" s="16"/>
      <c r="EQ75" s="16"/>
      <c r="ER75" s="16"/>
      <c r="ES75" s="16"/>
      <c r="ET75" s="16"/>
      <c r="EU75" s="16"/>
      <c r="EV75" s="16"/>
      <c r="EW75" s="16"/>
      <c r="EX75" s="16"/>
      <c r="EY75" s="16"/>
      <c r="EZ75" s="16"/>
      <c r="FA75" s="16"/>
      <c r="FB75" s="16"/>
      <c r="FC75" s="16"/>
      <c r="FD75" s="16"/>
      <c r="FE75" s="16"/>
      <c r="FF75" s="16"/>
      <c r="FG75" s="16"/>
      <c r="FH75" s="16"/>
      <c r="FI75" s="16"/>
      <c r="FJ75" s="16"/>
      <c r="FK75" s="16"/>
      <c r="FL75" s="16"/>
      <c r="FM75" s="16"/>
      <c r="FN75" s="16"/>
      <c r="FO75" s="16"/>
      <c r="FP75" s="16"/>
      <c r="FQ75" s="16"/>
      <c r="FR75" s="16"/>
      <c r="FS75" s="16"/>
      <c r="FT75" s="16"/>
      <c r="FU75" s="16"/>
      <c r="FV75" s="16"/>
      <c r="FW75" s="16"/>
      <c r="FX75" s="16"/>
      <c r="FY75" s="16"/>
    </row>
    <row r="76" spans="1:181" s="15" customFormat="1">
      <c r="A76" s="18" t="s">
        <v>190</v>
      </c>
      <c r="B76" s="49">
        <f t="shared" si="15"/>
        <v>4.3</v>
      </c>
      <c r="C76" s="49" t="str">
        <f t="shared" si="16"/>
        <v>HI</v>
      </c>
      <c r="D76" s="49">
        <f t="shared" si="14"/>
        <v>0.7</v>
      </c>
      <c r="E76" s="49">
        <f t="shared" si="14"/>
        <v>0</v>
      </c>
      <c r="F76" s="49">
        <f t="shared" si="14"/>
        <v>0.8</v>
      </c>
      <c r="G76" s="49">
        <f t="shared" si="14"/>
        <v>0</v>
      </c>
      <c r="H76" s="49">
        <f t="shared" si="14"/>
        <v>1.2</v>
      </c>
      <c r="I76" s="49">
        <f t="shared" si="14"/>
        <v>0.1</v>
      </c>
      <c r="J76" s="78">
        <f t="shared" si="20"/>
        <v>2.7</v>
      </c>
      <c r="K76" s="49">
        <f t="shared" si="17"/>
        <v>0.2</v>
      </c>
      <c r="L76" s="49">
        <f t="shared" si="17"/>
        <v>2.9</v>
      </c>
      <c r="M76" s="49">
        <f t="shared" si="17"/>
        <v>4.9000000000000004</v>
      </c>
      <c r="N76" s="49">
        <f t="shared" si="17"/>
        <v>2.1</v>
      </c>
      <c r="O76" s="49">
        <f t="shared" si="17"/>
        <v>0.1</v>
      </c>
      <c r="P76" s="76">
        <f t="shared" si="18"/>
        <v>10.1</v>
      </c>
      <c r="Q76" s="95">
        <f t="shared" si="19"/>
        <v>7.3629208110251199</v>
      </c>
      <c r="R76" s="53"/>
      <c r="S76" s="16"/>
      <c r="T76" s="1" t="s">
        <v>112</v>
      </c>
      <c r="U76" s="1">
        <v>6.0259999999999998</v>
      </c>
      <c r="V76" s="1" t="s">
        <v>14</v>
      </c>
      <c r="W76" s="1">
        <v>0.57497095359481298</v>
      </c>
      <c r="X76" s="1">
        <v>0.442675585829026</v>
      </c>
      <c r="Y76" s="1">
        <v>8.9784859796486094E-2</v>
      </c>
      <c r="Z76" s="1">
        <v>9.0655321722754201E-2</v>
      </c>
      <c r="AA76" s="1">
        <v>0.80008051829038096</v>
      </c>
      <c r="AB76" s="1">
        <v>8.9299628280359894E-2</v>
      </c>
      <c r="AC76" s="1">
        <v>2.0874668675138199</v>
      </c>
      <c r="AD76" s="1">
        <v>0.12121927668525501</v>
      </c>
      <c r="AE76" s="1">
        <v>2.0739981961023501E-2</v>
      </c>
      <c r="AF76" s="1">
        <v>2.96372300972172E-2</v>
      </c>
      <c r="AG76" s="1">
        <v>3.6298385932919401E-3</v>
      </c>
      <c r="AH76" s="1">
        <v>8.9299628280359894E-2</v>
      </c>
      <c r="AI76" s="1">
        <v>0.26452595561714698</v>
      </c>
      <c r="AJ76" s="1">
        <v>-1.82294091189667</v>
      </c>
      <c r="AL76" s="16"/>
      <c r="AM76" s="16"/>
      <c r="AN76" s="16"/>
      <c r="AO76" s="16"/>
      <c r="AP76" s="16"/>
      <c r="AQ76" s="16"/>
      <c r="AR76" s="16"/>
      <c r="AS76" s="16"/>
      <c r="AT76" s="16"/>
      <c r="AU76" s="16"/>
      <c r="AV76" s="16"/>
      <c r="AW76" s="16"/>
      <c r="AX76" s="16"/>
      <c r="AY76" s="16"/>
      <c r="AZ76" s="16"/>
      <c r="BA76" s="16"/>
      <c r="BB76" s="16"/>
      <c r="BC76" s="16"/>
      <c r="BD76" s="16"/>
      <c r="BE76" s="16"/>
      <c r="BF76" s="16"/>
      <c r="BG76" s="16"/>
      <c r="BH76" s="16"/>
      <c r="BI76" s="16"/>
      <c r="BJ76" s="16"/>
      <c r="BK76" s="16"/>
      <c r="BL76" s="16"/>
      <c r="BM76" s="16"/>
      <c r="BN76" s="16"/>
      <c r="BO76" s="16"/>
      <c r="BP76" s="16"/>
      <c r="BQ76" s="16"/>
      <c r="BR76" s="16"/>
      <c r="BS76" s="16"/>
      <c r="BT76" s="16"/>
      <c r="BU76" s="16"/>
      <c r="BV76" s="16"/>
      <c r="BW76" s="16"/>
      <c r="BX76" s="16"/>
      <c r="BY76" s="16"/>
      <c r="BZ76" s="16"/>
      <c r="CA76" s="16"/>
      <c r="CB76" s="16"/>
      <c r="CC76" s="16"/>
      <c r="CD76" s="16"/>
      <c r="CE76" s="16"/>
      <c r="CF76" s="16"/>
      <c r="CG76" s="16"/>
      <c r="CH76" s="16"/>
      <c r="CI76" s="16"/>
      <c r="CJ76" s="16"/>
      <c r="CK76" s="16"/>
      <c r="CL76" s="16"/>
      <c r="CM76" s="16"/>
      <c r="CN76" s="16"/>
      <c r="CO76" s="16"/>
      <c r="CP76" s="16"/>
      <c r="CQ76" s="16"/>
      <c r="CR76" s="16"/>
      <c r="CS76" s="16"/>
      <c r="CT76" s="16"/>
      <c r="CU76" s="16"/>
      <c r="CV76" s="16"/>
      <c r="CW76" s="16"/>
      <c r="CX76" s="16"/>
      <c r="CY76" s="16"/>
      <c r="CZ76" s="16"/>
      <c r="DA76" s="16"/>
      <c r="DB76" s="16"/>
      <c r="DC76" s="16"/>
      <c r="DD76" s="16"/>
      <c r="DE76" s="16"/>
      <c r="DF76" s="16"/>
      <c r="DG76" s="16"/>
      <c r="DH76" s="16"/>
      <c r="DI76" s="16"/>
      <c r="DJ76" s="16"/>
      <c r="DK76" s="16"/>
      <c r="DL76" s="16"/>
      <c r="DM76" s="16"/>
      <c r="DN76" s="16"/>
      <c r="DO76" s="16"/>
      <c r="DP76" s="16"/>
      <c r="DQ76" s="16"/>
      <c r="DR76" s="16"/>
      <c r="DS76" s="16"/>
      <c r="DT76" s="16"/>
      <c r="DU76" s="16"/>
      <c r="DV76" s="16"/>
      <c r="DW76" s="16"/>
      <c r="DX76" s="16"/>
      <c r="DY76" s="16"/>
      <c r="DZ76" s="16"/>
      <c r="EA76" s="16"/>
      <c r="EB76" s="16"/>
      <c r="EC76" s="16"/>
      <c r="ED76" s="16"/>
      <c r="EE76" s="16"/>
      <c r="EF76" s="16"/>
      <c r="EG76" s="16"/>
      <c r="EH76" s="16"/>
      <c r="EI76" s="16"/>
      <c r="EJ76" s="16"/>
      <c r="EK76" s="16"/>
      <c r="EL76" s="16"/>
      <c r="EM76" s="16"/>
      <c r="EN76" s="16"/>
      <c r="EO76" s="16"/>
      <c r="EP76" s="16"/>
      <c r="EQ76" s="16"/>
      <c r="ER76" s="16"/>
      <c r="ES76" s="16"/>
      <c r="ET76" s="16"/>
      <c r="EU76" s="16"/>
      <c r="EV76" s="16"/>
      <c r="EW76" s="16"/>
      <c r="EX76" s="16"/>
      <c r="EY76" s="16"/>
      <c r="EZ76" s="16"/>
      <c r="FA76" s="16"/>
      <c r="FB76" s="16"/>
      <c r="FC76" s="16"/>
      <c r="FD76" s="16"/>
      <c r="FE76" s="16"/>
      <c r="FF76" s="16"/>
      <c r="FG76" s="16"/>
      <c r="FH76" s="16"/>
      <c r="FI76" s="16"/>
      <c r="FJ76" s="16"/>
      <c r="FK76" s="16"/>
      <c r="FL76" s="16"/>
      <c r="FM76" s="16"/>
      <c r="FN76" s="16"/>
      <c r="FO76" s="16"/>
      <c r="FP76" s="16"/>
      <c r="FQ76" s="16"/>
      <c r="FR76" s="16"/>
      <c r="FS76" s="16"/>
      <c r="FT76" s="16"/>
      <c r="FU76" s="16"/>
      <c r="FV76" s="16"/>
      <c r="FW76" s="16"/>
      <c r="FX76" s="16"/>
      <c r="FY76" s="16"/>
    </row>
    <row r="77" spans="1:181" s="15" customFormat="1">
      <c r="A77" s="18" t="s">
        <v>83</v>
      </c>
      <c r="B77" s="49">
        <f t="shared" si="15"/>
        <v>170.5</v>
      </c>
      <c r="C77" s="49" t="str">
        <f t="shared" si="16"/>
        <v>LI</v>
      </c>
      <c r="D77" s="49">
        <f t="shared" ref="D77:I83" si="21">ROUND(HLOOKUP(D$7,$U$7:$AJ$168,MATCH($A77,$T$7:$T$168,0),0),1)</f>
        <v>0.4</v>
      </c>
      <c r="E77" s="49">
        <f t="shared" si="21"/>
        <v>0</v>
      </c>
      <c r="F77" s="49">
        <f t="shared" si="21"/>
        <v>0.1</v>
      </c>
      <c r="G77" s="49">
        <f t="shared" si="21"/>
        <v>0</v>
      </c>
      <c r="H77" s="49">
        <f t="shared" si="21"/>
        <v>0.2</v>
      </c>
      <c r="I77" s="49">
        <f t="shared" si="21"/>
        <v>0.1</v>
      </c>
      <c r="J77" s="78">
        <f t="shared" si="20"/>
        <v>0.8</v>
      </c>
      <c r="K77" s="49">
        <f t="shared" si="17"/>
        <v>0.3</v>
      </c>
      <c r="L77" s="49">
        <f t="shared" si="17"/>
        <v>0</v>
      </c>
      <c r="M77" s="49">
        <f t="shared" si="17"/>
        <v>0</v>
      </c>
      <c r="N77" s="49">
        <f t="shared" si="17"/>
        <v>0</v>
      </c>
      <c r="O77" s="49">
        <f t="shared" si="17"/>
        <v>0.1</v>
      </c>
      <c r="P77" s="76">
        <f t="shared" si="18"/>
        <v>0.4</v>
      </c>
      <c r="Q77" s="95">
        <f t="shared" si="19"/>
        <v>-0.34741260856068301</v>
      </c>
      <c r="R77" s="53"/>
      <c r="S77" s="16"/>
      <c r="T77" s="1" t="s">
        <v>111</v>
      </c>
      <c r="U77" s="1">
        <v>15.840999999999999</v>
      </c>
      <c r="V77" s="1" t="s">
        <v>18</v>
      </c>
      <c r="W77" s="1">
        <v>1.2341415200043899</v>
      </c>
      <c r="X77" s="1">
        <v>0.226426969332929</v>
      </c>
      <c r="Y77" s="1">
        <v>7.8354616647397707E-2</v>
      </c>
      <c r="Z77" s="1">
        <v>1.20911804751403E-2</v>
      </c>
      <c r="AA77" s="1">
        <v>2.6882223386801698</v>
      </c>
      <c r="AB77" s="1">
        <v>4.8913529557814597E-2</v>
      </c>
      <c r="AC77" s="1">
        <v>4.2881501546978402</v>
      </c>
      <c r="AD77" s="1">
        <v>1.4046216496627799</v>
      </c>
      <c r="AE77" s="1">
        <v>1.98441433649642</v>
      </c>
      <c r="AF77" s="1">
        <v>0.241285853181434</v>
      </c>
      <c r="AG77" s="1">
        <v>5.8452934926737303E-2</v>
      </c>
      <c r="AH77" s="1">
        <v>4.8913529557814597E-2</v>
      </c>
      <c r="AI77" s="1">
        <v>3.73768830382518</v>
      </c>
      <c r="AJ77" s="1">
        <v>-0.55046185087265997</v>
      </c>
      <c r="AL77" s="16"/>
      <c r="AM77" s="16"/>
      <c r="AN77" s="16"/>
      <c r="AO77" s="16"/>
      <c r="AP77" s="16"/>
      <c r="AQ77" s="16"/>
      <c r="AR77" s="16"/>
      <c r="AS77" s="16"/>
      <c r="AT77" s="16"/>
      <c r="AU77" s="16"/>
      <c r="AV77" s="16"/>
      <c r="AW77" s="16"/>
      <c r="AX77" s="16"/>
      <c r="AY77" s="16"/>
      <c r="AZ77" s="16"/>
      <c r="BA77" s="16"/>
      <c r="BB77" s="16"/>
      <c r="BC77" s="16"/>
      <c r="BD77" s="16"/>
      <c r="BE77" s="16"/>
      <c r="BF77" s="16"/>
      <c r="BG77" s="16"/>
      <c r="BH77" s="16"/>
      <c r="BI77" s="16"/>
      <c r="BJ77" s="16"/>
      <c r="BK77" s="16"/>
      <c r="BL77" s="16"/>
      <c r="BM77" s="16"/>
      <c r="BN77" s="16"/>
      <c r="BO77" s="16"/>
      <c r="BP77" s="16"/>
      <c r="BQ77" s="16"/>
      <c r="BR77" s="16"/>
      <c r="BS77" s="16"/>
      <c r="BT77" s="16"/>
      <c r="BU77" s="16"/>
      <c r="BV77" s="16"/>
      <c r="BW77" s="16"/>
      <c r="BX77" s="16"/>
      <c r="BY77" s="16"/>
      <c r="BZ77" s="16"/>
      <c r="CA77" s="16"/>
      <c r="CB77" s="16"/>
      <c r="CC77" s="16"/>
      <c r="CD77" s="16"/>
      <c r="CE77" s="16"/>
      <c r="CF77" s="16"/>
      <c r="CG77" s="16"/>
      <c r="CH77" s="16"/>
      <c r="CI77" s="16"/>
      <c r="CJ77" s="16"/>
      <c r="CK77" s="16"/>
      <c r="CL77" s="16"/>
      <c r="CM77" s="16"/>
      <c r="CN77" s="16"/>
      <c r="CO77" s="16"/>
      <c r="CP77" s="16"/>
      <c r="CQ77" s="16"/>
      <c r="CR77" s="16"/>
      <c r="CS77" s="16"/>
      <c r="CT77" s="16"/>
      <c r="CU77" s="16"/>
      <c r="CV77" s="16"/>
      <c r="CW77" s="16"/>
      <c r="CX77" s="16"/>
      <c r="CY77" s="16"/>
      <c r="CZ77" s="16"/>
      <c r="DA77" s="16"/>
      <c r="DB77" s="16"/>
      <c r="DC77" s="16"/>
      <c r="DD77" s="16"/>
      <c r="DE77" s="16"/>
      <c r="DF77" s="16"/>
      <c r="DG77" s="16"/>
      <c r="DH77" s="16"/>
      <c r="DI77" s="16"/>
      <c r="DJ77" s="16"/>
      <c r="DK77" s="16"/>
      <c r="DL77" s="16"/>
      <c r="DM77" s="16"/>
      <c r="DN77" s="16"/>
      <c r="DO77" s="16"/>
      <c r="DP77" s="16"/>
      <c r="DQ77" s="16"/>
      <c r="DR77" s="16"/>
      <c r="DS77" s="16"/>
      <c r="DT77" s="16"/>
      <c r="DU77" s="16"/>
      <c r="DV77" s="16"/>
      <c r="DW77" s="16"/>
      <c r="DX77" s="16"/>
      <c r="DY77" s="16"/>
      <c r="DZ77" s="16"/>
      <c r="EA77" s="16"/>
      <c r="EB77" s="16"/>
      <c r="EC77" s="16"/>
      <c r="ED77" s="16"/>
      <c r="EE77" s="16"/>
      <c r="EF77" s="16"/>
      <c r="EG77" s="16"/>
      <c r="EH77" s="16"/>
      <c r="EI77" s="16"/>
      <c r="EJ77" s="16"/>
      <c r="EK77" s="16"/>
      <c r="EL77" s="16"/>
      <c r="EM77" s="16"/>
      <c r="EN77" s="16"/>
      <c r="EO77" s="16"/>
      <c r="EP77" s="16"/>
      <c r="EQ77" s="16"/>
      <c r="ER77" s="16"/>
      <c r="ES77" s="16"/>
      <c r="ET77" s="16"/>
      <c r="EU77" s="16"/>
      <c r="EV77" s="16"/>
      <c r="EW77" s="16"/>
      <c r="EX77" s="16"/>
      <c r="EY77" s="16"/>
      <c r="EZ77" s="16"/>
      <c r="FA77" s="16"/>
      <c r="FB77" s="16"/>
      <c r="FC77" s="16"/>
      <c r="FD77" s="16"/>
      <c r="FE77" s="16"/>
      <c r="FF77" s="16"/>
      <c r="FG77" s="16"/>
      <c r="FH77" s="16"/>
      <c r="FI77" s="16"/>
      <c r="FJ77" s="16"/>
      <c r="FK77" s="16"/>
      <c r="FL77" s="16"/>
      <c r="FM77" s="16"/>
      <c r="FN77" s="16"/>
      <c r="FO77" s="16"/>
      <c r="FP77" s="16"/>
      <c r="FQ77" s="16"/>
      <c r="FR77" s="16"/>
      <c r="FS77" s="16"/>
      <c r="FT77" s="16"/>
      <c r="FU77" s="16"/>
      <c r="FV77" s="16"/>
      <c r="FW77" s="16"/>
      <c r="FX77" s="16"/>
      <c r="FY77" s="16"/>
    </row>
    <row r="78" spans="1:181" s="15" customFormat="1">
      <c r="A78" s="18" t="s">
        <v>82</v>
      </c>
      <c r="B78" s="49">
        <f t="shared" si="15"/>
        <v>6.7</v>
      </c>
      <c r="C78" s="49" t="str">
        <f t="shared" si="16"/>
        <v>LI</v>
      </c>
      <c r="D78" s="49">
        <f t="shared" si="21"/>
        <v>0.3</v>
      </c>
      <c r="E78" s="49">
        <f t="shared" si="21"/>
        <v>0.2</v>
      </c>
      <c r="F78" s="49">
        <f t="shared" si="21"/>
        <v>0.4</v>
      </c>
      <c r="G78" s="49">
        <f t="shared" si="21"/>
        <v>0.6</v>
      </c>
      <c r="H78" s="49">
        <f t="shared" si="21"/>
        <v>0.8</v>
      </c>
      <c r="I78" s="49">
        <f t="shared" si="21"/>
        <v>0.2</v>
      </c>
      <c r="J78" s="78">
        <f t="shared" si="20"/>
        <v>2.6</v>
      </c>
      <c r="K78" s="49">
        <f t="shared" si="17"/>
        <v>0.5</v>
      </c>
      <c r="L78" s="49">
        <f t="shared" si="17"/>
        <v>0</v>
      </c>
      <c r="M78" s="49">
        <f t="shared" si="17"/>
        <v>2.4</v>
      </c>
      <c r="N78" s="49">
        <f t="shared" si="17"/>
        <v>0.6</v>
      </c>
      <c r="O78" s="49">
        <f t="shared" si="17"/>
        <v>0.2</v>
      </c>
      <c r="P78" s="76">
        <f t="shared" si="18"/>
        <v>3.6</v>
      </c>
      <c r="Q78" s="95">
        <f t="shared" si="19"/>
        <v>1.0588703487448701</v>
      </c>
      <c r="R78" s="53"/>
      <c r="S78" s="16"/>
      <c r="T78" s="1" t="s">
        <v>143</v>
      </c>
      <c r="U78" s="1">
        <v>39.462000000000003</v>
      </c>
      <c r="V78" s="1" t="s">
        <v>60</v>
      </c>
      <c r="W78" s="1">
        <v>0.25159084426152201</v>
      </c>
      <c r="X78" s="1">
        <v>0.26522645230014702</v>
      </c>
      <c r="Y78" s="1">
        <v>0.26921038021698801</v>
      </c>
      <c r="Z78" s="1">
        <v>4.94439404551828E-2</v>
      </c>
      <c r="AA78" s="1">
        <v>0.12046013524075599</v>
      </c>
      <c r="AB78" s="1">
        <v>3.2498714562195601E-2</v>
      </c>
      <c r="AC78" s="1">
        <v>0.98843046703679205</v>
      </c>
      <c r="AD78" s="1">
        <v>0.18538301254128201</v>
      </c>
      <c r="AE78" s="1">
        <v>0.26193045581347602</v>
      </c>
      <c r="AF78" s="1">
        <v>1.45954655395957E-2</v>
      </c>
      <c r="AG78" s="1">
        <v>1.9396827472079999E-2</v>
      </c>
      <c r="AH78" s="1">
        <v>3.2498714562195601E-2</v>
      </c>
      <c r="AI78" s="1">
        <v>0.51380447592862899</v>
      </c>
      <c r="AJ78" s="1">
        <v>-0.474625991108163</v>
      </c>
      <c r="AL78" s="16"/>
      <c r="AM78" s="16"/>
      <c r="AN78" s="16"/>
      <c r="AO78" s="16"/>
      <c r="AP78" s="16"/>
      <c r="AQ78" s="16"/>
      <c r="AR78" s="16"/>
      <c r="AS78" s="16"/>
      <c r="AT78" s="16"/>
      <c r="AU78" s="16"/>
      <c r="AV78" s="16"/>
      <c r="AW78" s="16"/>
      <c r="AX78" s="16"/>
      <c r="AY78" s="16"/>
      <c r="AZ78" s="16"/>
      <c r="BA78" s="16"/>
      <c r="BB78" s="16"/>
      <c r="BC78" s="16"/>
      <c r="BD78" s="16"/>
      <c r="BE78" s="16"/>
      <c r="BF78" s="16"/>
      <c r="BG78" s="16"/>
      <c r="BH78" s="16"/>
      <c r="BI78" s="16"/>
      <c r="BJ78" s="16"/>
      <c r="BK78" s="16"/>
      <c r="BL78" s="16"/>
      <c r="BM78" s="16"/>
      <c r="BN78" s="16"/>
      <c r="BO78" s="16"/>
      <c r="BP78" s="16"/>
      <c r="BQ78" s="16"/>
      <c r="BR78" s="16"/>
      <c r="BS78" s="16"/>
      <c r="BT78" s="16"/>
      <c r="BU78" s="16"/>
      <c r="BV78" s="16"/>
      <c r="BW78" s="16"/>
      <c r="BX78" s="16"/>
      <c r="BY78" s="16"/>
      <c r="BZ78" s="16"/>
      <c r="CA78" s="16"/>
      <c r="CB78" s="16"/>
      <c r="CC78" s="16"/>
      <c r="CD78" s="16"/>
      <c r="CE78" s="16"/>
      <c r="CF78" s="16"/>
      <c r="CG78" s="16"/>
      <c r="CH78" s="16"/>
      <c r="CI78" s="16"/>
      <c r="CJ78" s="16"/>
      <c r="CK78" s="16"/>
      <c r="CL78" s="16"/>
      <c r="CM78" s="16"/>
      <c r="CN78" s="16"/>
      <c r="CO78" s="16"/>
      <c r="CP78" s="16"/>
      <c r="CQ78" s="16"/>
      <c r="CR78" s="16"/>
      <c r="CS78" s="16"/>
      <c r="CT78" s="16"/>
      <c r="CU78" s="16"/>
      <c r="CV78" s="16"/>
      <c r="CW78" s="16"/>
      <c r="CX78" s="16"/>
      <c r="CY78" s="16"/>
      <c r="CZ78" s="16"/>
      <c r="DA78" s="16"/>
      <c r="DB78" s="16"/>
      <c r="DC78" s="16"/>
      <c r="DD78" s="16"/>
      <c r="DE78" s="16"/>
      <c r="DF78" s="16"/>
      <c r="DG78" s="16"/>
      <c r="DH78" s="16"/>
      <c r="DI78" s="16"/>
      <c r="DJ78" s="16"/>
      <c r="DK78" s="16"/>
      <c r="DL78" s="16"/>
      <c r="DM78" s="16"/>
      <c r="DN78" s="16"/>
      <c r="DO78" s="16"/>
      <c r="DP78" s="16"/>
      <c r="DQ78" s="16"/>
      <c r="DR78" s="16"/>
      <c r="DS78" s="16"/>
      <c r="DT78" s="16"/>
      <c r="DU78" s="16"/>
      <c r="DV78" s="16"/>
      <c r="DW78" s="16"/>
      <c r="DX78" s="16"/>
      <c r="DY78" s="16"/>
      <c r="DZ78" s="16"/>
      <c r="EA78" s="16"/>
      <c r="EB78" s="16"/>
      <c r="EC78" s="16"/>
      <c r="ED78" s="16"/>
      <c r="EE78" s="16"/>
      <c r="EF78" s="16"/>
      <c r="EG78" s="16"/>
      <c r="EH78" s="16"/>
      <c r="EI78" s="16"/>
      <c r="EJ78" s="16"/>
      <c r="EK78" s="16"/>
      <c r="EL78" s="16"/>
      <c r="EM78" s="16"/>
      <c r="EN78" s="16"/>
      <c r="EO78" s="16"/>
      <c r="EP78" s="16"/>
      <c r="EQ78" s="16"/>
      <c r="ER78" s="16"/>
      <c r="ES78" s="16"/>
      <c r="ET78" s="16"/>
      <c r="EU78" s="16"/>
      <c r="EV78" s="16"/>
      <c r="EW78" s="16"/>
      <c r="EX78" s="16"/>
      <c r="EY78" s="16"/>
      <c r="EZ78" s="16"/>
      <c r="FA78" s="16"/>
      <c r="FB78" s="16"/>
      <c r="FC78" s="16"/>
      <c r="FD78" s="16"/>
      <c r="FE78" s="16"/>
      <c r="FF78" s="16"/>
      <c r="FG78" s="16"/>
      <c r="FH78" s="16"/>
      <c r="FI78" s="16"/>
      <c r="FJ78" s="16"/>
      <c r="FK78" s="16"/>
      <c r="FL78" s="16"/>
      <c r="FM78" s="16"/>
      <c r="FN78" s="16"/>
      <c r="FO78" s="16"/>
      <c r="FP78" s="16"/>
      <c r="FQ78" s="16"/>
      <c r="FR78" s="16"/>
      <c r="FS78" s="16"/>
      <c r="FT78" s="16"/>
      <c r="FU78" s="16"/>
      <c r="FV78" s="16"/>
      <c r="FW78" s="16"/>
      <c r="FX78" s="16"/>
      <c r="FY78" s="16"/>
    </row>
    <row r="79" spans="1:181" s="15" customFormat="1">
      <c r="A79" s="20" t="s">
        <v>81</v>
      </c>
      <c r="B79" s="50">
        <f t="shared" si="15"/>
        <v>91.7</v>
      </c>
      <c r="C79" s="50" t="str">
        <f t="shared" si="16"/>
        <v>LM</v>
      </c>
      <c r="D79" s="50">
        <f t="shared" si="21"/>
        <v>0.4</v>
      </c>
      <c r="E79" s="50">
        <f t="shared" si="21"/>
        <v>0.1</v>
      </c>
      <c r="F79" s="50">
        <f t="shared" si="21"/>
        <v>0.1</v>
      </c>
      <c r="G79" s="50">
        <f t="shared" si="21"/>
        <v>0.3</v>
      </c>
      <c r="H79" s="50">
        <f t="shared" si="21"/>
        <v>0.3</v>
      </c>
      <c r="I79" s="50">
        <f t="shared" si="21"/>
        <v>0.1</v>
      </c>
      <c r="J79" s="78">
        <f t="shared" si="20"/>
        <v>1.2</v>
      </c>
      <c r="K79" s="50">
        <f t="shared" si="17"/>
        <v>0.4</v>
      </c>
      <c r="L79" s="50">
        <f t="shared" si="17"/>
        <v>0</v>
      </c>
      <c r="M79" s="50">
        <f t="shared" si="17"/>
        <v>0.1</v>
      </c>
      <c r="N79" s="50">
        <f t="shared" si="17"/>
        <v>0.1</v>
      </c>
      <c r="O79" s="50">
        <f t="shared" si="17"/>
        <v>0.1</v>
      </c>
      <c r="P79" s="76">
        <f t="shared" si="18"/>
        <v>0.6</v>
      </c>
      <c r="Q79" s="98">
        <f t="shared" si="19"/>
        <v>-0.584669469843212</v>
      </c>
      <c r="R79" s="53"/>
      <c r="S79" s="16"/>
      <c r="T79" s="1" t="s">
        <v>90</v>
      </c>
      <c r="U79" s="1">
        <v>24.238</v>
      </c>
      <c r="V79" s="1" t="s">
        <v>60</v>
      </c>
      <c r="W79" s="1">
        <v>0.29148566184652802</v>
      </c>
      <c r="X79" s="1">
        <v>3.07567878920949E-3</v>
      </c>
      <c r="Y79" s="1">
        <v>0.13675531181424</v>
      </c>
      <c r="Z79" s="1">
        <v>5.5870680995809399E-2</v>
      </c>
      <c r="AA79" s="1">
        <v>0</v>
      </c>
      <c r="AB79" s="1">
        <v>5.6464371215688799E-2</v>
      </c>
      <c r="AC79" s="1">
        <v>0.54365170466147505</v>
      </c>
      <c r="AD79" s="1">
        <v>0.26713581649287699</v>
      </c>
      <c r="AE79" s="1">
        <v>1.5383211962099899E-3</v>
      </c>
      <c r="AF79" s="1">
        <v>0.224247136030998</v>
      </c>
      <c r="AG79" s="1">
        <v>6.6997201159921194E-2</v>
      </c>
      <c r="AH79" s="1">
        <v>5.6464371215688799E-2</v>
      </c>
      <c r="AI79" s="1">
        <v>0.61638284609569405</v>
      </c>
      <c r="AJ79" s="1">
        <v>7.2731141434218993E-2</v>
      </c>
      <c r="AL79" s="16"/>
      <c r="AM79" s="16"/>
      <c r="AN79" s="16"/>
      <c r="AO79" s="16"/>
      <c r="AP79" s="16"/>
      <c r="AQ79" s="16"/>
      <c r="AR79" s="16"/>
      <c r="AS79" s="16"/>
      <c r="AT79" s="16"/>
      <c r="AU79" s="16"/>
      <c r="AV79" s="16"/>
      <c r="AW79" s="16"/>
      <c r="AX79" s="16"/>
      <c r="AY79" s="16"/>
      <c r="AZ79" s="16"/>
      <c r="BA79" s="16"/>
      <c r="BB79" s="16"/>
      <c r="BC79" s="16"/>
      <c r="BD79" s="16"/>
      <c r="BE79" s="16"/>
      <c r="BF79" s="16"/>
      <c r="BG79" s="16"/>
      <c r="BH79" s="16"/>
      <c r="BI79" s="16"/>
      <c r="BJ79" s="16"/>
      <c r="BK79" s="16"/>
      <c r="BL79" s="16"/>
      <c r="BM79" s="16"/>
      <c r="BN79" s="16"/>
      <c r="BO79" s="16"/>
      <c r="BP79" s="16"/>
      <c r="BQ79" s="16"/>
      <c r="BR79" s="16"/>
      <c r="BS79" s="16"/>
      <c r="BT79" s="16"/>
      <c r="BU79" s="16"/>
      <c r="BV79" s="16"/>
      <c r="BW79" s="16"/>
      <c r="BX79" s="16"/>
      <c r="BY79" s="16"/>
      <c r="BZ79" s="16"/>
      <c r="CA79" s="16"/>
      <c r="CB79" s="16"/>
      <c r="CC79" s="16"/>
      <c r="CD79" s="16"/>
      <c r="CE79" s="16"/>
      <c r="CF79" s="16"/>
      <c r="CG79" s="16"/>
      <c r="CH79" s="16"/>
      <c r="CI79" s="16"/>
      <c r="CJ79" s="16"/>
      <c r="CK79" s="16"/>
      <c r="CL79" s="16"/>
      <c r="CM79" s="16"/>
      <c r="CN79" s="16"/>
      <c r="CO79" s="16"/>
      <c r="CP79" s="16"/>
      <c r="CQ79" s="16"/>
      <c r="CR79" s="16"/>
      <c r="CS79" s="16"/>
      <c r="CT79" s="16"/>
      <c r="CU79" s="16"/>
      <c r="CV79" s="16"/>
      <c r="CW79" s="16"/>
      <c r="CX79" s="16"/>
      <c r="CY79" s="16"/>
      <c r="CZ79" s="16"/>
      <c r="DA79" s="16"/>
      <c r="DB79" s="16"/>
      <c r="DC79" s="16"/>
      <c r="DD79" s="16"/>
      <c r="DE79" s="16"/>
      <c r="DF79" s="16"/>
      <c r="DG79" s="16"/>
      <c r="DH79" s="16"/>
      <c r="DI79" s="16"/>
      <c r="DJ79" s="16"/>
      <c r="DK79" s="16"/>
      <c r="DL79" s="16"/>
      <c r="DM79" s="16"/>
      <c r="DN79" s="16"/>
      <c r="DO79" s="16"/>
      <c r="DP79" s="16"/>
      <c r="DQ79" s="16"/>
      <c r="DR79" s="16"/>
      <c r="DS79" s="16"/>
      <c r="DT79" s="16"/>
      <c r="DU79" s="16"/>
      <c r="DV79" s="16"/>
      <c r="DW79" s="16"/>
      <c r="DX79" s="16"/>
      <c r="DY79" s="16"/>
      <c r="DZ79" s="16"/>
      <c r="EA79" s="16"/>
      <c r="EB79" s="16"/>
      <c r="EC79" s="16"/>
      <c r="ED79" s="16"/>
      <c r="EE79" s="16"/>
      <c r="EF79" s="16"/>
      <c r="EG79" s="16"/>
      <c r="EH79" s="16"/>
      <c r="EI79" s="16"/>
      <c r="EJ79" s="16"/>
      <c r="EK79" s="16"/>
      <c r="EL79" s="16"/>
      <c r="EM79" s="16"/>
      <c r="EN79" s="16"/>
      <c r="EO79" s="16"/>
      <c r="EP79" s="16"/>
      <c r="EQ79" s="16"/>
      <c r="ER79" s="16"/>
      <c r="ES79" s="16"/>
      <c r="ET79" s="16"/>
      <c r="EU79" s="16"/>
      <c r="EV79" s="16"/>
      <c r="EW79" s="16"/>
      <c r="EX79" s="16"/>
      <c r="EY79" s="16"/>
      <c r="EZ79" s="16"/>
      <c r="FA79" s="16"/>
      <c r="FB79" s="16"/>
      <c r="FC79" s="16"/>
      <c r="FD79" s="16"/>
      <c r="FE79" s="16"/>
      <c r="FF79" s="16"/>
      <c r="FG79" s="16"/>
      <c r="FH79" s="16"/>
      <c r="FI79" s="16"/>
      <c r="FJ79" s="16"/>
      <c r="FK79" s="16"/>
      <c r="FL79" s="16"/>
      <c r="FM79" s="16"/>
      <c r="FN79" s="16"/>
      <c r="FO79" s="16"/>
      <c r="FP79" s="16"/>
      <c r="FQ79" s="16"/>
      <c r="FR79" s="16"/>
      <c r="FS79" s="16"/>
      <c r="FT79" s="16"/>
      <c r="FU79" s="16"/>
      <c r="FV79" s="16"/>
      <c r="FW79" s="16"/>
      <c r="FX79" s="16"/>
      <c r="FY79" s="16"/>
    </row>
    <row r="80" spans="1:181" s="15" customFormat="1">
      <c r="A80" s="18" t="s">
        <v>183</v>
      </c>
      <c r="B80" s="49">
        <f t="shared" si="15"/>
        <v>4.9000000000000004</v>
      </c>
      <c r="C80" s="49" t="str">
        <f t="shared" si="16"/>
        <v>HI</v>
      </c>
      <c r="D80" s="49">
        <f t="shared" si="21"/>
        <v>0.5</v>
      </c>
      <c r="E80" s="49">
        <f t="shared" si="21"/>
        <v>0.9</v>
      </c>
      <c r="F80" s="49">
        <f t="shared" si="21"/>
        <v>0.3</v>
      </c>
      <c r="G80" s="49">
        <f t="shared" si="21"/>
        <v>0.4</v>
      </c>
      <c r="H80" s="49">
        <f t="shared" si="21"/>
        <v>4.2</v>
      </c>
      <c r="I80" s="49">
        <f t="shared" si="21"/>
        <v>0</v>
      </c>
      <c r="J80" s="78">
        <f t="shared" si="20"/>
        <v>6.3</v>
      </c>
      <c r="K80" s="49">
        <f t="shared" si="17"/>
        <v>0</v>
      </c>
      <c r="L80" s="49">
        <f t="shared" si="17"/>
        <v>0</v>
      </c>
      <c r="M80" s="49">
        <f t="shared" si="17"/>
        <v>0</v>
      </c>
      <c r="N80" s="49">
        <f t="shared" si="17"/>
        <v>0</v>
      </c>
      <c r="O80" s="49">
        <f t="shared" si="17"/>
        <v>0</v>
      </c>
      <c r="P80" s="76">
        <f t="shared" si="18"/>
        <v>0</v>
      </c>
      <c r="Q80" s="95">
        <f t="shared" si="19"/>
        <v>-6.2543097950974502</v>
      </c>
      <c r="R80" s="53"/>
      <c r="S80" s="16"/>
      <c r="T80" s="1" t="s">
        <v>89</v>
      </c>
      <c r="U80" s="1">
        <v>47.963999999999999</v>
      </c>
      <c r="V80" s="1" t="s">
        <v>16</v>
      </c>
      <c r="W80" s="1">
        <v>0.72092989754300996</v>
      </c>
      <c r="X80" s="1">
        <v>0.18707832311179601</v>
      </c>
      <c r="Y80" s="1">
        <v>0.22769399727919401</v>
      </c>
      <c r="Z80" s="1">
        <v>0.43714377776813801</v>
      </c>
      <c r="AA80" s="1">
        <v>2.6676794955340402</v>
      </c>
      <c r="AB80" s="1">
        <v>7.5190174015905706E-2</v>
      </c>
      <c r="AC80" s="1">
        <v>4.3157156652520801</v>
      </c>
      <c r="AD80" s="1">
        <v>0.185234028086911</v>
      </c>
      <c r="AE80" s="1">
        <v>9.4212740627719002E-4</v>
      </c>
      <c r="AF80" s="1">
        <v>9.3180014486627799E-2</v>
      </c>
      <c r="AG80" s="1">
        <v>0.37497562973890702</v>
      </c>
      <c r="AH80" s="1">
        <v>7.5190174015905706E-2</v>
      </c>
      <c r="AI80" s="1">
        <v>0.72952197373462901</v>
      </c>
      <c r="AJ80" s="1">
        <v>-3.5861936915174502</v>
      </c>
      <c r="AL80" s="16"/>
      <c r="AM80" s="16"/>
      <c r="AN80" s="16"/>
      <c r="AO80" s="16"/>
      <c r="AP80" s="16"/>
      <c r="AQ80" s="16"/>
      <c r="AR80" s="16"/>
      <c r="AS80" s="16"/>
      <c r="AT80" s="16"/>
      <c r="AU80" s="16"/>
      <c r="AV80" s="16"/>
      <c r="AW80" s="16"/>
      <c r="AX80" s="16"/>
      <c r="AY80" s="16"/>
      <c r="AZ80" s="16"/>
      <c r="BA80" s="16"/>
      <c r="BB80" s="16"/>
      <c r="BC80" s="16"/>
      <c r="BD80" s="16"/>
      <c r="BE80" s="16"/>
      <c r="BF80" s="16"/>
      <c r="BG80" s="16"/>
      <c r="BH80" s="16"/>
      <c r="BI80" s="16"/>
      <c r="BJ80" s="16"/>
      <c r="BK80" s="16"/>
      <c r="BL80" s="16"/>
      <c r="BM80" s="16"/>
      <c r="BN80" s="16"/>
      <c r="BO80" s="16"/>
      <c r="BP80" s="16"/>
      <c r="BQ80" s="16"/>
      <c r="BR80" s="16"/>
      <c r="BS80" s="16"/>
      <c r="BT80" s="16"/>
      <c r="BU80" s="16"/>
      <c r="BV80" s="16"/>
      <c r="BW80" s="16"/>
      <c r="BX80" s="16"/>
      <c r="BY80" s="16"/>
      <c r="BZ80" s="16"/>
      <c r="CA80" s="16"/>
      <c r="CB80" s="16"/>
      <c r="CC80" s="16"/>
      <c r="CD80" s="16"/>
      <c r="CE80" s="16"/>
      <c r="CF80" s="16"/>
      <c r="CG80" s="16"/>
      <c r="CH80" s="16"/>
      <c r="CI80" s="16"/>
      <c r="CJ80" s="16"/>
      <c r="CK80" s="16"/>
      <c r="CL80" s="16"/>
      <c r="CM80" s="16"/>
      <c r="CN80" s="16"/>
      <c r="CO80" s="16"/>
      <c r="CP80" s="16"/>
      <c r="CQ80" s="16"/>
      <c r="CR80" s="16"/>
      <c r="CS80" s="16"/>
      <c r="CT80" s="16"/>
      <c r="CU80" s="16"/>
      <c r="CV80" s="16"/>
      <c r="CW80" s="16"/>
      <c r="CX80" s="16"/>
      <c r="CY80" s="16"/>
      <c r="CZ80" s="16"/>
      <c r="DA80" s="16"/>
      <c r="DB80" s="16"/>
      <c r="DC80" s="16"/>
      <c r="DD80" s="16"/>
      <c r="DE80" s="16"/>
      <c r="DF80" s="16"/>
      <c r="DG80" s="16"/>
      <c r="DH80" s="16"/>
      <c r="DI80" s="16"/>
      <c r="DJ80" s="16"/>
      <c r="DK80" s="16"/>
      <c r="DL80" s="16"/>
      <c r="DM80" s="16"/>
      <c r="DN80" s="16"/>
      <c r="DO80" s="16"/>
      <c r="DP80" s="16"/>
      <c r="DQ80" s="16"/>
      <c r="DR80" s="16"/>
      <c r="DS80" s="16"/>
      <c r="DT80" s="16"/>
      <c r="DU80" s="16"/>
      <c r="DV80" s="16"/>
      <c r="DW80" s="16"/>
      <c r="DX80" s="16"/>
      <c r="DY80" s="16"/>
      <c r="DZ80" s="16"/>
      <c r="EA80" s="16"/>
      <c r="EB80" s="16"/>
      <c r="EC80" s="16"/>
      <c r="ED80" s="16"/>
      <c r="EE80" s="16"/>
      <c r="EF80" s="16"/>
      <c r="EG80" s="16"/>
      <c r="EH80" s="16"/>
      <c r="EI80" s="16"/>
      <c r="EJ80" s="16"/>
      <c r="EK80" s="16"/>
      <c r="EL80" s="16"/>
      <c r="EM80" s="16"/>
      <c r="EN80" s="16"/>
      <c r="EO80" s="16"/>
      <c r="EP80" s="16"/>
      <c r="EQ80" s="16"/>
      <c r="ER80" s="16"/>
      <c r="ES80" s="16"/>
      <c r="ET80" s="16"/>
      <c r="EU80" s="16"/>
      <c r="EV80" s="16"/>
      <c r="EW80" s="16"/>
      <c r="EX80" s="16"/>
      <c r="EY80" s="16"/>
      <c r="EZ80" s="16"/>
      <c r="FA80" s="16"/>
      <c r="FB80" s="16"/>
      <c r="FC80" s="16"/>
      <c r="FD80" s="16"/>
      <c r="FE80" s="16"/>
      <c r="FF80" s="16"/>
      <c r="FG80" s="16"/>
      <c r="FH80" s="16"/>
      <c r="FI80" s="16"/>
      <c r="FJ80" s="16"/>
      <c r="FK80" s="16"/>
      <c r="FL80" s="16"/>
      <c r="FM80" s="16"/>
      <c r="FN80" s="16"/>
      <c r="FO80" s="16"/>
      <c r="FP80" s="16"/>
      <c r="FQ80" s="16"/>
      <c r="FR80" s="16"/>
      <c r="FS80" s="16"/>
      <c r="FT80" s="16"/>
      <c r="FU80" s="16"/>
      <c r="FV80" s="16"/>
      <c r="FW80" s="16"/>
      <c r="FX80" s="16"/>
      <c r="FY80" s="16"/>
    </row>
    <row r="81" spans="1:181" s="15" customFormat="1">
      <c r="A81" s="18" t="s">
        <v>80</v>
      </c>
      <c r="B81" s="49">
        <f t="shared" si="15"/>
        <v>20.7</v>
      </c>
      <c r="C81" s="49" t="str">
        <f t="shared" si="16"/>
        <v>LM</v>
      </c>
      <c r="D81" s="49">
        <f t="shared" si="21"/>
        <v>0.3</v>
      </c>
      <c r="E81" s="49">
        <f t="shared" si="21"/>
        <v>0.1</v>
      </c>
      <c r="F81" s="49">
        <f t="shared" si="21"/>
        <v>0.2</v>
      </c>
      <c r="G81" s="49">
        <f t="shared" si="21"/>
        <v>0.3</v>
      </c>
      <c r="H81" s="49">
        <f t="shared" si="21"/>
        <v>0.3</v>
      </c>
      <c r="I81" s="49">
        <f t="shared" si="21"/>
        <v>0.1</v>
      </c>
      <c r="J81" s="78">
        <f t="shared" si="20"/>
        <v>1.2</v>
      </c>
      <c r="K81" s="49">
        <f t="shared" si="17"/>
        <v>0.3</v>
      </c>
      <c r="L81" s="49">
        <f t="shared" si="17"/>
        <v>0</v>
      </c>
      <c r="M81" s="49">
        <f t="shared" si="17"/>
        <v>0</v>
      </c>
      <c r="N81" s="49">
        <f t="shared" si="17"/>
        <v>0</v>
      </c>
      <c r="O81" s="49">
        <f t="shared" si="17"/>
        <v>0.1</v>
      </c>
      <c r="P81" s="76">
        <f t="shared" si="18"/>
        <v>0.5</v>
      </c>
      <c r="Q81" s="95">
        <f t="shared" si="19"/>
        <v>-0.74877486026912499</v>
      </c>
      <c r="R81" s="53"/>
      <c r="S81" s="16"/>
      <c r="T81" s="1" t="s">
        <v>110</v>
      </c>
      <c r="U81" s="1">
        <v>2.6459999999999999</v>
      </c>
      <c r="V81" s="1" t="s">
        <v>16</v>
      </c>
      <c r="W81" s="1">
        <v>0.81181067153120501</v>
      </c>
      <c r="X81" s="1">
        <v>0.64482529589636195</v>
      </c>
      <c r="Y81" s="1">
        <v>0.143693941349196</v>
      </c>
      <c r="Z81" s="1">
        <v>0.210974842281066</v>
      </c>
      <c r="AA81" s="1">
        <v>7.9945733746211998</v>
      </c>
      <c r="AB81" s="1">
        <v>7.6402205675012894E-2</v>
      </c>
      <c r="AC81" s="1">
        <v>9.8822803313540408</v>
      </c>
      <c r="AD81" s="1">
        <v>1.44939052121562E-2</v>
      </c>
      <c r="AE81" s="1">
        <v>8.6954418414285292E-3</v>
      </c>
      <c r="AF81" s="1">
        <v>3.47916615170595E-3</v>
      </c>
      <c r="AG81" s="1">
        <v>0.31267609929054702</v>
      </c>
      <c r="AH81" s="1">
        <v>7.6402205675012894E-2</v>
      </c>
      <c r="AI81" s="1">
        <v>0.41574681817085102</v>
      </c>
      <c r="AJ81" s="1">
        <v>-9.4665335131831903</v>
      </c>
      <c r="AL81" s="16"/>
      <c r="AM81" s="16"/>
      <c r="AN81" s="16"/>
      <c r="AO81" s="16"/>
      <c r="AP81" s="16"/>
      <c r="AQ81" s="16"/>
      <c r="AR81" s="16"/>
      <c r="AS81" s="16"/>
      <c r="AT81" s="16"/>
      <c r="AU81" s="16"/>
      <c r="AV81" s="16"/>
      <c r="AW81" s="16"/>
      <c r="AX81" s="16"/>
      <c r="AY81" s="16"/>
      <c r="AZ81" s="16"/>
      <c r="BA81" s="16"/>
      <c r="BB81" s="16"/>
      <c r="BC81" s="16"/>
      <c r="BD81" s="16"/>
      <c r="BE81" s="16"/>
      <c r="BF81" s="16"/>
      <c r="BG81" s="16"/>
      <c r="BH81" s="16"/>
      <c r="BI81" s="16"/>
      <c r="BJ81" s="16"/>
      <c r="BK81" s="16"/>
      <c r="BL81" s="16"/>
      <c r="BM81" s="16"/>
      <c r="BN81" s="16"/>
      <c r="BO81" s="16"/>
      <c r="BP81" s="16"/>
      <c r="BQ81" s="16"/>
      <c r="BR81" s="16"/>
      <c r="BS81" s="16"/>
      <c r="BT81" s="16"/>
      <c r="BU81" s="16"/>
      <c r="BV81" s="16"/>
      <c r="BW81" s="16"/>
      <c r="BX81" s="16"/>
      <c r="BY81" s="16"/>
      <c r="BZ81" s="16"/>
      <c r="CA81" s="16"/>
      <c r="CB81" s="16"/>
      <c r="CC81" s="16"/>
      <c r="CD81" s="16"/>
      <c r="CE81" s="16"/>
      <c r="CF81" s="16"/>
      <c r="CG81" s="16"/>
      <c r="CH81" s="16"/>
      <c r="CI81" s="16"/>
      <c r="CJ81" s="16"/>
      <c r="CK81" s="16"/>
      <c r="CL81" s="16"/>
      <c r="CM81" s="16"/>
      <c r="CN81" s="16"/>
      <c r="CO81" s="16"/>
      <c r="CP81" s="16"/>
      <c r="CQ81" s="16"/>
      <c r="CR81" s="16"/>
      <c r="CS81" s="16"/>
      <c r="CT81" s="16"/>
      <c r="CU81" s="16"/>
      <c r="CV81" s="16"/>
      <c r="CW81" s="16"/>
      <c r="CX81" s="16"/>
      <c r="CY81" s="16"/>
      <c r="CZ81" s="16"/>
      <c r="DA81" s="16"/>
      <c r="DB81" s="16"/>
      <c r="DC81" s="16"/>
      <c r="DD81" s="16"/>
      <c r="DE81" s="16"/>
      <c r="DF81" s="16"/>
      <c r="DG81" s="16"/>
      <c r="DH81" s="16"/>
      <c r="DI81" s="16"/>
      <c r="DJ81" s="16"/>
      <c r="DK81" s="16"/>
      <c r="DL81" s="16"/>
      <c r="DM81" s="16"/>
      <c r="DN81" s="16"/>
      <c r="DO81" s="16"/>
      <c r="DP81" s="16"/>
      <c r="DQ81" s="16"/>
      <c r="DR81" s="16"/>
      <c r="DS81" s="16"/>
      <c r="DT81" s="16"/>
      <c r="DU81" s="16"/>
      <c r="DV81" s="16"/>
      <c r="DW81" s="16"/>
      <c r="DX81" s="16"/>
      <c r="DY81" s="16"/>
      <c r="DZ81" s="16"/>
      <c r="EA81" s="16"/>
      <c r="EB81" s="16"/>
      <c r="EC81" s="16"/>
      <c r="ED81" s="16"/>
      <c r="EE81" s="16"/>
      <c r="EF81" s="16"/>
      <c r="EG81" s="16"/>
      <c r="EH81" s="16"/>
      <c r="EI81" s="16"/>
      <c r="EJ81" s="16"/>
      <c r="EK81" s="16"/>
      <c r="EL81" s="16"/>
      <c r="EM81" s="16"/>
      <c r="EN81" s="16"/>
      <c r="EO81" s="16"/>
      <c r="EP81" s="16"/>
      <c r="EQ81" s="16"/>
      <c r="ER81" s="16"/>
      <c r="ES81" s="16"/>
      <c r="ET81" s="16"/>
      <c r="EU81" s="16"/>
      <c r="EV81" s="16"/>
      <c r="EW81" s="16"/>
      <c r="EX81" s="16"/>
      <c r="EY81" s="16"/>
      <c r="EZ81" s="16"/>
      <c r="FA81" s="16"/>
      <c r="FB81" s="16"/>
      <c r="FC81" s="16"/>
      <c r="FD81" s="16"/>
      <c r="FE81" s="16"/>
      <c r="FF81" s="16"/>
      <c r="FG81" s="16"/>
      <c r="FH81" s="16"/>
      <c r="FI81" s="16"/>
      <c r="FJ81" s="16"/>
      <c r="FK81" s="16"/>
      <c r="FL81" s="16"/>
      <c r="FM81" s="16"/>
      <c r="FN81" s="16"/>
      <c r="FO81" s="16"/>
      <c r="FP81" s="16"/>
      <c r="FQ81" s="16"/>
      <c r="FR81" s="16"/>
      <c r="FS81" s="16"/>
      <c r="FT81" s="16"/>
      <c r="FU81" s="16"/>
      <c r="FV81" s="16"/>
      <c r="FW81" s="16"/>
      <c r="FX81" s="16"/>
      <c r="FY81" s="16"/>
    </row>
    <row r="82" spans="1:181" s="15" customFormat="1">
      <c r="A82" s="18" t="s">
        <v>79</v>
      </c>
      <c r="B82" s="49">
        <f t="shared" si="15"/>
        <v>68.7</v>
      </c>
      <c r="C82" s="49" t="str">
        <f t="shared" si="16"/>
        <v>LM</v>
      </c>
      <c r="D82" s="49">
        <f t="shared" si="21"/>
        <v>0.6</v>
      </c>
      <c r="E82" s="49">
        <f t="shared" si="21"/>
        <v>0</v>
      </c>
      <c r="F82" s="49">
        <f t="shared" si="21"/>
        <v>0.2</v>
      </c>
      <c r="G82" s="49">
        <f t="shared" si="21"/>
        <v>0.4</v>
      </c>
      <c r="H82" s="49">
        <f t="shared" si="21"/>
        <v>0.8</v>
      </c>
      <c r="I82" s="49">
        <f t="shared" si="21"/>
        <v>0.1</v>
      </c>
      <c r="J82" s="78">
        <f t="shared" si="20"/>
        <v>2.1</v>
      </c>
      <c r="K82" s="49">
        <f t="shared" si="17"/>
        <v>0.7</v>
      </c>
      <c r="L82" s="49">
        <f t="shared" si="17"/>
        <v>0</v>
      </c>
      <c r="M82" s="49">
        <f t="shared" si="17"/>
        <v>0.2</v>
      </c>
      <c r="N82" s="49">
        <f t="shared" si="17"/>
        <v>0.1</v>
      </c>
      <c r="O82" s="49">
        <f t="shared" si="17"/>
        <v>0.1</v>
      </c>
      <c r="P82" s="76">
        <f t="shared" si="18"/>
        <v>1.2</v>
      </c>
      <c r="Q82" s="95">
        <f t="shared" si="19"/>
        <v>-0.89861486211902997</v>
      </c>
      <c r="R82" s="53"/>
      <c r="S82" s="16"/>
      <c r="T82" s="1" t="s">
        <v>109</v>
      </c>
      <c r="U82" s="1">
        <v>5.2709999999999999</v>
      </c>
      <c r="V82" s="1" t="s">
        <v>60</v>
      </c>
      <c r="W82" s="1">
        <v>0.61365049849208997</v>
      </c>
      <c r="X82" s="1">
        <v>0.230941649267003</v>
      </c>
      <c r="Y82" s="1">
        <v>7.6351162893913305E-2</v>
      </c>
      <c r="Z82" s="1">
        <v>9.2351447981501994E-3</v>
      </c>
      <c r="AA82" s="1">
        <v>0.44508711101369602</v>
      </c>
      <c r="AB82" s="1">
        <v>8.1576193711140901E-2</v>
      </c>
      <c r="AC82" s="1">
        <v>1.45684176017599</v>
      </c>
      <c r="AD82" s="1">
        <v>0.49334991585904198</v>
      </c>
      <c r="AE82" s="1">
        <v>0.66523822322140902</v>
      </c>
      <c r="AF82" s="1">
        <v>8.9297536744147296E-2</v>
      </c>
      <c r="AG82" s="1">
        <v>5.6743976093358899E-2</v>
      </c>
      <c r="AH82" s="1">
        <v>8.1576193711140901E-2</v>
      </c>
      <c r="AI82" s="1">
        <v>1.3862058456291</v>
      </c>
      <c r="AJ82" s="1">
        <v>-7.063591454689E-2</v>
      </c>
      <c r="AL82" s="16"/>
      <c r="AM82" s="16"/>
      <c r="AN82" s="16"/>
      <c r="AO82" s="16"/>
      <c r="AP82" s="16"/>
      <c r="AQ82" s="16"/>
      <c r="AR82" s="16"/>
      <c r="AS82" s="16"/>
      <c r="AT82" s="16"/>
      <c r="AU82" s="16"/>
      <c r="AV82" s="16"/>
      <c r="AW82" s="16"/>
      <c r="AX82" s="16"/>
      <c r="AY82" s="16"/>
      <c r="AZ82" s="16"/>
      <c r="BA82" s="16"/>
      <c r="BB82" s="16"/>
      <c r="BC82" s="16"/>
      <c r="BD82" s="16"/>
      <c r="BE82" s="16"/>
      <c r="BF82" s="16"/>
      <c r="BG82" s="16"/>
      <c r="BH82" s="16"/>
      <c r="BI82" s="16"/>
      <c r="BJ82" s="16"/>
      <c r="BK82" s="16"/>
      <c r="BL82" s="16"/>
      <c r="BM82" s="16"/>
      <c r="BN82" s="16"/>
      <c r="BO82" s="16"/>
      <c r="BP82" s="16"/>
      <c r="BQ82" s="16"/>
      <c r="BR82" s="16"/>
      <c r="BS82" s="16"/>
      <c r="BT82" s="16"/>
      <c r="BU82" s="16"/>
      <c r="BV82" s="16"/>
      <c r="BW82" s="16"/>
      <c r="BX82" s="16"/>
      <c r="BY82" s="16"/>
      <c r="BZ82" s="16"/>
      <c r="CA82" s="16"/>
      <c r="CB82" s="16"/>
      <c r="CC82" s="16"/>
      <c r="CD82" s="16"/>
      <c r="CE82" s="16"/>
      <c r="CF82" s="16"/>
      <c r="CG82" s="16"/>
      <c r="CH82" s="16"/>
      <c r="CI82" s="16"/>
      <c r="CJ82" s="16"/>
      <c r="CK82" s="16"/>
      <c r="CL82" s="16"/>
      <c r="CM82" s="16"/>
      <c r="CN82" s="16"/>
      <c r="CO82" s="16"/>
      <c r="CP82" s="16"/>
      <c r="CQ82" s="16"/>
      <c r="CR82" s="16"/>
      <c r="CS82" s="16"/>
      <c r="CT82" s="16"/>
      <c r="CU82" s="16"/>
      <c r="CV82" s="16"/>
      <c r="CW82" s="16"/>
      <c r="CX82" s="16"/>
      <c r="CY82" s="16"/>
      <c r="CZ82" s="16"/>
      <c r="DA82" s="16"/>
      <c r="DB82" s="16"/>
      <c r="DC82" s="16"/>
      <c r="DD82" s="16"/>
      <c r="DE82" s="16"/>
      <c r="DF82" s="16"/>
      <c r="DG82" s="16"/>
      <c r="DH82" s="16"/>
      <c r="DI82" s="16"/>
      <c r="DJ82" s="16"/>
      <c r="DK82" s="16"/>
      <c r="DL82" s="16"/>
      <c r="DM82" s="16"/>
      <c r="DN82" s="16"/>
      <c r="DO82" s="16"/>
      <c r="DP82" s="16"/>
      <c r="DQ82" s="16"/>
      <c r="DR82" s="16"/>
      <c r="DS82" s="16"/>
      <c r="DT82" s="16"/>
      <c r="DU82" s="16"/>
      <c r="DV82" s="16"/>
      <c r="DW82" s="16"/>
      <c r="DX82" s="16"/>
      <c r="DY82" s="16"/>
      <c r="DZ82" s="16"/>
      <c r="EA82" s="16"/>
      <c r="EB82" s="16"/>
      <c r="EC82" s="16"/>
      <c r="ED82" s="16"/>
      <c r="EE82" s="16"/>
      <c r="EF82" s="16"/>
      <c r="EG82" s="16"/>
      <c r="EH82" s="16"/>
      <c r="EI82" s="16"/>
      <c r="EJ82" s="16"/>
      <c r="EK82" s="16"/>
      <c r="EL82" s="16"/>
      <c r="EM82" s="16"/>
      <c r="EN82" s="16"/>
      <c r="EO82" s="16"/>
      <c r="EP82" s="16"/>
      <c r="EQ82" s="16"/>
      <c r="ER82" s="16"/>
      <c r="ES82" s="16"/>
      <c r="ET82" s="16"/>
      <c r="EU82" s="16"/>
      <c r="EV82" s="16"/>
      <c r="EW82" s="16"/>
      <c r="EX82" s="16"/>
      <c r="EY82" s="16"/>
      <c r="EZ82" s="16"/>
      <c r="FA82" s="16"/>
      <c r="FB82" s="16"/>
      <c r="FC82" s="16"/>
      <c r="FD82" s="16"/>
      <c r="FE82" s="16"/>
      <c r="FF82" s="16"/>
      <c r="FG82" s="16"/>
      <c r="FH82" s="16"/>
      <c r="FI82" s="16"/>
      <c r="FJ82" s="16"/>
      <c r="FK82" s="16"/>
      <c r="FL82" s="16"/>
      <c r="FM82" s="16"/>
      <c r="FN82" s="16"/>
      <c r="FO82" s="16"/>
      <c r="FP82" s="16"/>
      <c r="FQ82" s="16"/>
      <c r="FR82" s="16"/>
      <c r="FS82" s="16"/>
      <c r="FT82" s="16"/>
      <c r="FU82" s="16"/>
      <c r="FV82" s="16"/>
      <c r="FW82" s="16"/>
      <c r="FX82" s="16"/>
      <c r="FY82" s="16"/>
    </row>
    <row r="83" spans="1:181" s="15" customFormat="1">
      <c r="A83" s="18" t="s">
        <v>78</v>
      </c>
      <c r="B83" s="49">
        <f t="shared" si="15"/>
        <v>86.9</v>
      </c>
      <c r="C83" s="49" t="str">
        <f t="shared" si="16"/>
        <v>LI</v>
      </c>
      <c r="D83" s="49">
        <f t="shared" si="21"/>
        <v>0.5</v>
      </c>
      <c r="E83" s="49">
        <f t="shared" si="21"/>
        <v>0</v>
      </c>
      <c r="F83" s="49">
        <f t="shared" si="21"/>
        <v>0.2</v>
      </c>
      <c r="G83" s="49">
        <f t="shared" si="21"/>
        <v>0.1</v>
      </c>
      <c r="H83" s="49">
        <f t="shared" si="21"/>
        <v>0.5</v>
      </c>
      <c r="I83" s="49">
        <f t="shared" si="21"/>
        <v>0.1</v>
      </c>
      <c r="J83" s="78">
        <f t="shared" si="20"/>
        <v>1.5</v>
      </c>
      <c r="K83" s="49">
        <f t="shared" si="17"/>
        <v>0.6</v>
      </c>
      <c r="L83" s="49">
        <f t="shared" si="17"/>
        <v>0</v>
      </c>
      <c r="M83" s="49">
        <f t="shared" si="17"/>
        <v>0.2</v>
      </c>
      <c r="N83" s="49">
        <f t="shared" si="17"/>
        <v>0.2</v>
      </c>
      <c r="O83" s="49">
        <f t="shared" si="17"/>
        <v>0.1</v>
      </c>
      <c r="P83" s="76">
        <f t="shared" si="18"/>
        <v>1.1000000000000001</v>
      </c>
      <c r="Q83" s="95">
        <f t="shared" si="19"/>
        <v>-0.37884770245133997</v>
      </c>
      <c r="R83" s="53"/>
      <c r="S83" s="16"/>
      <c r="T83" s="1" t="s">
        <v>88</v>
      </c>
      <c r="U83" s="1">
        <v>6.1120000000000001</v>
      </c>
      <c r="V83" s="1" t="s">
        <v>60</v>
      </c>
      <c r="W83" s="1">
        <v>0.56812161871398104</v>
      </c>
      <c r="X83" s="1">
        <v>0.16836892140798801</v>
      </c>
      <c r="Y83" s="1">
        <v>0.38275389991396302</v>
      </c>
      <c r="Z83" s="1">
        <v>2.61044300343817E-2</v>
      </c>
      <c r="AA83" s="1">
        <v>1.4002078718382599E-2</v>
      </c>
      <c r="AB83" s="1">
        <v>0.12951305125374499</v>
      </c>
      <c r="AC83" s="1">
        <v>1.2888640000424401</v>
      </c>
      <c r="AD83" s="1">
        <v>0.62413879338355205</v>
      </c>
      <c r="AE83" s="1">
        <v>0.17821948428978601</v>
      </c>
      <c r="AF83" s="1">
        <v>0.714802972094564</v>
      </c>
      <c r="AG83" s="1">
        <v>3.6070841988221698E-2</v>
      </c>
      <c r="AH83" s="1">
        <v>0.12951305125374499</v>
      </c>
      <c r="AI83" s="1">
        <v>1.6827451430098701</v>
      </c>
      <c r="AJ83" s="1">
        <v>0.39388114296742999</v>
      </c>
      <c r="AL83" s="16"/>
      <c r="AM83" s="16"/>
      <c r="AN83" s="16"/>
      <c r="AO83" s="16"/>
      <c r="AP83" s="16"/>
      <c r="AQ83" s="16"/>
      <c r="AR83" s="16"/>
      <c r="AS83" s="16"/>
      <c r="AT83" s="16"/>
      <c r="AU83" s="16"/>
      <c r="AV83" s="16"/>
      <c r="AW83" s="16"/>
      <c r="AX83" s="16"/>
      <c r="AY83" s="16"/>
      <c r="AZ83" s="16"/>
      <c r="BA83" s="16"/>
      <c r="BB83" s="16"/>
      <c r="BC83" s="16"/>
      <c r="BD83" s="16"/>
      <c r="BE83" s="16"/>
      <c r="BF83" s="16"/>
      <c r="BG83" s="16"/>
      <c r="BH83" s="16"/>
      <c r="BI83" s="16"/>
      <c r="BJ83" s="16"/>
      <c r="BK83" s="16"/>
      <c r="BL83" s="16"/>
      <c r="BM83" s="16"/>
      <c r="BN83" s="16"/>
      <c r="BO83" s="16"/>
      <c r="BP83" s="16"/>
      <c r="BQ83" s="16"/>
      <c r="BR83" s="16"/>
      <c r="BS83" s="16"/>
      <c r="BT83" s="16"/>
      <c r="BU83" s="16"/>
      <c r="BV83" s="16"/>
      <c r="BW83" s="16"/>
      <c r="BX83" s="16"/>
      <c r="BY83" s="16"/>
      <c r="BZ83" s="16"/>
      <c r="CA83" s="16"/>
      <c r="CB83" s="16"/>
      <c r="CC83" s="16"/>
      <c r="CD83" s="16"/>
      <c r="CE83" s="16"/>
      <c r="CF83" s="16"/>
      <c r="CG83" s="16"/>
      <c r="CH83" s="16"/>
      <c r="CI83" s="16"/>
      <c r="CJ83" s="16"/>
      <c r="CK83" s="16"/>
      <c r="CL83" s="16"/>
      <c r="CM83" s="16"/>
      <c r="CN83" s="16"/>
      <c r="CO83" s="16"/>
      <c r="CP83" s="16"/>
      <c r="CQ83" s="16"/>
      <c r="CR83" s="16"/>
      <c r="CS83" s="16"/>
      <c r="CT83" s="16"/>
      <c r="CU83" s="16"/>
      <c r="CV83" s="16"/>
      <c r="CW83" s="16"/>
      <c r="CX83" s="16"/>
      <c r="CY83" s="16"/>
      <c r="CZ83" s="16"/>
      <c r="DA83" s="16"/>
      <c r="DB83" s="16"/>
      <c r="DC83" s="16"/>
      <c r="DD83" s="16"/>
      <c r="DE83" s="16"/>
      <c r="DF83" s="16"/>
      <c r="DG83" s="16"/>
      <c r="DH83" s="16"/>
      <c r="DI83" s="16"/>
      <c r="DJ83" s="16"/>
      <c r="DK83" s="16"/>
      <c r="DL83" s="16"/>
      <c r="DM83" s="16"/>
      <c r="DN83" s="16"/>
      <c r="DO83" s="16"/>
      <c r="DP83" s="16"/>
      <c r="DQ83" s="16"/>
      <c r="DR83" s="16"/>
      <c r="DS83" s="16"/>
      <c r="DT83" s="16"/>
      <c r="DU83" s="16"/>
      <c r="DV83" s="16"/>
      <c r="DW83" s="16"/>
      <c r="DX83" s="16"/>
      <c r="DY83" s="16"/>
      <c r="DZ83" s="16"/>
      <c r="EA83" s="16"/>
      <c r="EB83" s="16"/>
      <c r="EC83" s="16"/>
      <c r="ED83" s="16"/>
      <c r="EE83" s="16"/>
      <c r="EF83" s="16"/>
      <c r="EG83" s="16"/>
      <c r="EH83" s="16"/>
      <c r="EI83" s="16"/>
      <c r="EJ83" s="16"/>
      <c r="EK83" s="16"/>
      <c r="EL83" s="16"/>
      <c r="EM83" s="16"/>
      <c r="EN83" s="16"/>
      <c r="EO83" s="16"/>
      <c r="EP83" s="16"/>
      <c r="EQ83" s="16"/>
      <c r="ER83" s="16"/>
      <c r="ES83" s="16"/>
      <c r="ET83" s="16"/>
      <c r="EU83" s="16"/>
      <c r="EV83" s="16"/>
      <c r="EW83" s="16"/>
      <c r="EX83" s="16"/>
      <c r="EY83" s="16"/>
      <c r="EZ83" s="16"/>
      <c r="FA83" s="16"/>
      <c r="FB83" s="16"/>
      <c r="FC83" s="16"/>
      <c r="FD83" s="16"/>
      <c r="FE83" s="16"/>
      <c r="FF83" s="16"/>
      <c r="FG83" s="16"/>
      <c r="FH83" s="16"/>
      <c r="FI83" s="16"/>
      <c r="FJ83" s="16"/>
      <c r="FK83" s="16"/>
      <c r="FL83" s="16"/>
      <c r="FM83" s="16"/>
      <c r="FN83" s="16"/>
      <c r="FO83" s="16"/>
      <c r="FP83" s="16"/>
      <c r="FQ83" s="16"/>
      <c r="FR83" s="16"/>
      <c r="FS83" s="16"/>
      <c r="FT83" s="16"/>
      <c r="FU83" s="16"/>
      <c r="FV83" s="16"/>
      <c r="FW83" s="16"/>
      <c r="FX83" s="16"/>
      <c r="FY83" s="16"/>
    </row>
    <row r="84" spans="1:181" s="15" customFormat="1">
      <c r="A84" s="89"/>
      <c r="B84" s="90"/>
      <c r="C84" s="90"/>
      <c r="D84" s="90"/>
      <c r="E84" s="90"/>
      <c r="F84" s="90"/>
      <c r="G84" s="90"/>
      <c r="H84" s="90"/>
      <c r="I84" s="90"/>
      <c r="J84" s="91"/>
      <c r="K84" s="90"/>
      <c r="L84" s="90"/>
      <c r="M84" s="90"/>
      <c r="N84" s="90"/>
      <c r="O84" s="90"/>
      <c r="P84" s="91"/>
      <c r="Q84" s="100"/>
      <c r="R84" s="53"/>
      <c r="S84" s="16"/>
      <c r="T84" s="1" t="s">
        <v>38</v>
      </c>
      <c r="U84" s="1">
        <v>2.2610000000000001</v>
      </c>
      <c r="V84" s="1" t="s">
        <v>18</v>
      </c>
      <c r="W84" s="1">
        <v>0.79366112742208705</v>
      </c>
      <c r="X84" s="1">
        <v>3.04644314899453E-2</v>
      </c>
      <c r="Y84" s="1">
        <v>1.4515193069866501</v>
      </c>
      <c r="Z84" s="1">
        <v>0.34125366777384603</v>
      </c>
      <c r="AA84" s="1">
        <v>1.1376850380302099</v>
      </c>
      <c r="AB84" s="1">
        <v>7.1234885732417499E-2</v>
      </c>
      <c r="AC84" s="1">
        <v>3.8258184574351501</v>
      </c>
      <c r="AD84" s="1">
        <v>2.0631623829292902</v>
      </c>
      <c r="AE84" s="1">
        <v>0.30130643251981798</v>
      </c>
      <c r="AF84" s="1">
        <v>3.6704796115037701</v>
      </c>
      <c r="AG84" s="1">
        <v>1.88976945943182</v>
      </c>
      <c r="AH84" s="1">
        <v>7.1234885732417499E-2</v>
      </c>
      <c r="AI84" s="1">
        <v>7.9959527721171098</v>
      </c>
      <c r="AJ84" s="1">
        <v>4.1701343146819596</v>
      </c>
      <c r="AL84" s="16"/>
      <c r="AM84" s="16"/>
      <c r="AN84" s="16"/>
      <c r="AO84" s="16"/>
      <c r="AP84" s="16"/>
      <c r="AQ84" s="16"/>
      <c r="AR84" s="16"/>
      <c r="AS84" s="16"/>
      <c r="AT84" s="16"/>
      <c r="AU84" s="16"/>
      <c r="AV84" s="16"/>
      <c r="AW84" s="16"/>
      <c r="AX84" s="16"/>
      <c r="AY84" s="16"/>
      <c r="AZ84" s="16"/>
      <c r="BA84" s="16"/>
      <c r="BB84" s="16"/>
      <c r="BC84" s="16"/>
      <c r="BD84" s="16"/>
      <c r="BE84" s="16"/>
      <c r="BF84" s="16"/>
      <c r="BG84" s="16"/>
      <c r="BH84" s="16"/>
      <c r="BI84" s="16"/>
      <c r="BJ84" s="16"/>
      <c r="BK84" s="16"/>
      <c r="BL84" s="16"/>
      <c r="BM84" s="16"/>
      <c r="BN84" s="16"/>
      <c r="BO84" s="16"/>
      <c r="BP84" s="16"/>
      <c r="BQ84" s="16"/>
      <c r="BR84" s="16"/>
      <c r="BS84" s="16"/>
      <c r="BT84" s="16"/>
      <c r="BU84" s="16"/>
      <c r="BV84" s="16"/>
      <c r="BW84" s="16"/>
      <c r="BX84" s="16"/>
      <c r="BY84" s="16"/>
      <c r="BZ84" s="16"/>
      <c r="CA84" s="16"/>
      <c r="CB84" s="16"/>
      <c r="CC84" s="16"/>
      <c r="CD84" s="16"/>
      <c r="CE84" s="16"/>
      <c r="CF84" s="16"/>
      <c r="CG84" s="16"/>
      <c r="CH84" s="16"/>
      <c r="CI84" s="16"/>
      <c r="CJ84" s="16"/>
      <c r="CK84" s="16"/>
      <c r="CL84" s="16"/>
      <c r="CM84" s="16"/>
      <c r="CN84" s="16"/>
      <c r="CO84" s="16"/>
      <c r="CP84" s="16"/>
      <c r="CQ84" s="16"/>
      <c r="CR84" s="16"/>
      <c r="CS84" s="16"/>
      <c r="CT84" s="16"/>
      <c r="CU84" s="16"/>
      <c r="CV84" s="16"/>
      <c r="CW84" s="16"/>
      <c r="CX84" s="16"/>
      <c r="CY84" s="16"/>
      <c r="CZ84" s="16"/>
      <c r="DA84" s="16"/>
      <c r="DB84" s="16"/>
      <c r="DC84" s="16"/>
      <c r="DD84" s="16"/>
      <c r="DE84" s="16"/>
      <c r="DF84" s="16"/>
      <c r="DG84" s="16"/>
      <c r="DH84" s="16"/>
      <c r="DI84" s="16"/>
      <c r="DJ84" s="16"/>
      <c r="DK84" s="16"/>
      <c r="DL84" s="16"/>
      <c r="DM84" s="16"/>
      <c r="DN84" s="16"/>
      <c r="DO84" s="16"/>
      <c r="DP84" s="16"/>
      <c r="DQ84" s="16"/>
      <c r="DR84" s="16"/>
      <c r="DS84" s="16"/>
      <c r="DT84" s="16"/>
      <c r="DU84" s="16"/>
      <c r="DV84" s="16"/>
      <c r="DW84" s="16"/>
      <c r="DX84" s="16"/>
      <c r="DY84" s="16"/>
      <c r="DZ84" s="16"/>
      <c r="EA84" s="16"/>
      <c r="EB84" s="16"/>
      <c r="EC84" s="16"/>
      <c r="ED84" s="16"/>
      <c r="EE84" s="16"/>
      <c r="EF84" s="16"/>
      <c r="EG84" s="16"/>
      <c r="EH84" s="16"/>
      <c r="EI84" s="16"/>
      <c r="EJ84" s="16"/>
      <c r="EK84" s="16"/>
      <c r="EL84" s="16"/>
      <c r="EM84" s="16"/>
      <c r="EN84" s="16"/>
      <c r="EO84" s="16"/>
      <c r="EP84" s="16"/>
      <c r="EQ84" s="16"/>
      <c r="ER84" s="16"/>
      <c r="ES84" s="16"/>
      <c r="ET84" s="16"/>
      <c r="EU84" s="16"/>
      <c r="EV84" s="16"/>
      <c r="EW84" s="16"/>
      <c r="EX84" s="16"/>
      <c r="EY84" s="16"/>
      <c r="EZ84" s="16"/>
      <c r="FA84" s="16"/>
      <c r="FB84" s="16"/>
      <c r="FC84" s="16"/>
      <c r="FD84" s="16"/>
      <c r="FE84" s="16"/>
      <c r="FF84" s="16"/>
      <c r="FG84" s="16"/>
      <c r="FH84" s="16"/>
      <c r="FI84" s="16"/>
      <c r="FJ84" s="16"/>
      <c r="FK84" s="16"/>
      <c r="FL84" s="16"/>
      <c r="FM84" s="16"/>
      <c r="FN84" s="16"/>
      <c r="FO84" s="16"/>
      <c r="FP84" s="16"/>
      <c r="FQ84" s="16"/>
      <c r="FR84" s="16"/>
      <c r="FS84" s="16"/>
      <c r="FT84" s="16"/>
      <c r="FU84" s="16"/>
      <c r="FV84" s="16"/>
      <c r="FW84" s="16"/>
      <c r="FX84" s="16"/>
      <c r="FY84" s="16"/>
    </row>
    <row r="85" spans="1:181" s="15" customFormat="1">
      <c r="A85" s="21" t="s">
        <v>52</v>
      </c>
      <c r="B85" s="48">
        <f>ROUND(HLOOKUP(B$7,$U$7:$AJ$168,MATCH($A85,$T$7:$T$168,0),0),1)</f>
        <v>498.1</v>
      </c>
      <c r="C85" s="48"/>
      <c r="D85" s="48">
        <f t="shared" ref="D85:P100" si="22">ROUND(HLOOKUP(D$7,$U$7:$AJ$168,MATCH($A85,$T$7:$T$168,0),0),1)</f>
        <v>1.2</v>
      </c>
      <c r="E85" s="48">
        <f t="shared" si="22"/>
        <v>0.4</v>
      </c>
      <c r="F85" s="48">
        <f t="shared" si="22"/>
        <v>0.5</v>
      </c>
      <c r="G85" s="48">
        <f t="shared" si="22"/>
        <v>0.2</v>
      </c>
      <c r="H85" s="48">
        <f t="shared" si="22"/>
        <v>2.1</v>
      </c>
      <c r="I85" s="48">
        <f t="shared" si="22"/>
        <v>0.2</v>
      </c>
      <c r="J85" s="78">
        <f t="shared" si="22"/>
        <v>4.5</v>
      </c>
      <c r="K85" s="48">
        <f t="shared" si="22"/>
        <v>1.2</v>
      </c>
      <c r="L85" s="48">
        <f t="shared" si="22"/>
        <v>0.1</v>
      </c>
      <c r="M85" s="48">
        <f t="shared" si="22"/>
        <v>0.8</v>
      </c>
      <c r="N85" s="48">
        <f t="shared" si="22"/>
        <v>0.3</v>
      </c>
      <c r="O85" s="48">
        <f t="shared" si="22"/>
        <v>0.2</v>
      </c>
      <c r="P85" s="76">
        <f t="shared" si="22"/>
        <v>2.6</v>
      </c>
      <c r="Q85" s="97">
        <f>ROUND(HLOOKUP(Q$7,$U$7:$AJ$168,MATCH($A85,$T$7:$T$168,0),0),1)</f>
        <v>-2.7</v>
      </c>
      <c r="R85" s="53"/>
      <c r="S85" s="16"/>
      <c r="T85" s="1" t="s">
        <v>108</v>
      </c>
      <c r="U85" s="1">
        <v>4.1970000000000001</v>
      </c>
      <c r="V85" s="1" t="s">
        <v>18</v>
      </c>
      <c r="W85" s="1">
        <v>0.80089616458857005</v>
      </c>
      <c r="X85" s="1">
        <v>0.67118942851630004</v>
      </c>
      <c r="Y85" s="1">
        <v>0.28231129774630298</v>
      </c>
      <c r="Z85" s="1">
        <v>9.9674965624550305E-2</v>
      </c>
      <c r="AA85" s="1">
        <v>1.6189822750038201</v>
      </c>
      <c r="AB85" s="1">
        <v>5.3362174615198502E-2</v>
      </c>
      <c r="AC85" s="1">
        <v>3.52641630609474</v>
      </c>
      <c r="AD85" s="1">
        <v>0.22099951523119299</v>
      </c>
      <c r="AE85" s="1">
        <v>5.0421793698393898E-2</v>
      </c>
      <c r="AF85" s="1">
        <v>5.9661606608925298E-2</v>
      </c>
      <c r="AG85" s="1">
        <v>9.0714843918796202E-3</v>
      </c>
      <c r="AH85" s="1">
        <v>5.3362174615198502E-2</v>
      </c>
      <c r="AI85" s="1">
        <v>0.39351657454559003</v>
      </c>
      <c r="AJ85" s="1">
        <v>-3.1328997315491498</v>
      </c>
      <c r="AL85" s="16"/>
      <c r="AM85" s="16"/>
      <c r="AN85" s="16"/>
      <c r="AO85" s="16"/>
      <c r="AP85" s="16"/>
      <c r="AQ85" s="16"/>
      <c r="AR85" s="16"/>
      <c r="AS85" s="16"/>
      <c r="AT85" s="16"/>
      <c r="AU85" s="16"/>
      <c r="AV85" s="16"/>
      <c r="AW85" s="16"/>
      <c r="AX85" s="16"/>
      <c r="AY85" s="16"/>
      <c r="AZ85" s="16"/>
      <c r="BA85" s="16"/>
      <c r="BB85" s="16"/>
      <c r="BC85" s="16"/>
      <c r="BD85" s="16"/>
      <c r="BE85" s="16"/>
      <c r="BF85" s="16"/>
      <c r="BG85" s="16"/>
      <c r="BH85" s="16"/>
      <c r="BI85" s="16"/>
      <c r="BJ85" s="16"/>
      <c r="BK85" s="16"/>
      <c r="BL85" s="16"/>
      <c r="BM85" s="16"/>
      <c r="BN85" s="16"/>
      <c r="BO85" s="16"/>
      <c r="BP85" s="16"/>
      <c r="BQ85" s="16"/>
      <c r="BR85" s="16"/>
      <c r="BS85" s="16"/>
      <c r="BT85" s="16"/>
      <c r="BU85" s="16"/>
      <c r="BV85" s="16"/>
      <c r="BW85" s="16"/>
      <c r="BX85" s="16"/>
      <c r="BY85" s="16"/>
      <c r="BZ85" s="16"/>
      <c r="CA85" s="16"/>
      <c r="CB85" s="16"/>
      <c r="CC85" s="16"/>
      <c r="CD85" s="16"/>
      <c r="CE85" s="16"/>
      <c r="CF85" s="16"/>
      <c r="CG85" s="16"/>
      <c r="CH85" s="16"/>
      <c r="CI85" s="16"/>
      <c r="CJ85" s="16"/>
      <c r="CK85" s="16"/>
      <c r="CL85" s="16"/>
      <c r="CM85" s="16"/>
      <c r="CN85" s="16"/>
      <c r="CO85" s="16"/>
      <c r="CP85" s="16"/>
      <c r="CQ85" s="16"/>
      <c r="CR85" s="16"/>
      <c r="CS85" s="16"/>
      <c r="CT85" s="16"/>
      <c r="CU85" s="16"/>
      <c r="CV85" s="16"/>
      <c r="CW85" s="16"/>
      <c r="CX85" s="16"/>
      <c r="CY85" s="16"/>
      <c r="CZ85" s="16"/>
      <c r="DA85" s="16"/>
      <c r="DB85" s="16"/>
      <c r="DC85" s="16"/>
      <c r="DD85" s="16"/>
      <c r="DE85" s="16"/>
      <c r="DF85" s="16"/>
      <c r="DG85" s="16"/>
      <c r="DH85" s="16"/>
      <c r="DI85" s="16"/>
      <c r="DJ85" s="16"/>
      <c r="DK85" s="16"/>
      <c r="DL85" s="16"/>
      <c r="DM85" s="16"/>
      <c r="DN85" s="16"/>
      <c r="DO85" s="16"/>
      <c r="DP85" s="16"/>
      <c r="DQ85" s="16"/>
      <c r="DR85" s="16"/>
      <c r="DS85" s="16"/>
      <c r="DT85" s="16"/>
      <c r="DU85" s="16"/>
      <c r="DV85" s="16"/>
      <c r="DW85" s="16"/>
      <c r="DX85" s="16"/>
      <c r="DY85" s="16"/>
      <c r="DZ85" s="16"/>
      <c r="EA85" s="16"/>
      <c r="EB85" s="16"/>
      <c r="EC85" s="16"/>
      <c r="ED85" s="16"/>
      <c r="EE85" s="16"/>
      <c r="EF85" s="16"/>
      <c r="EG85" s="16"/>
      <c r="EH85" s="16"/>
      <c r="EI85" s="16"/>
      <c r="EJ85" s="16"/>
      <c r="EK85" s="16"/>
      <c r="EL85" s="16"/>
      <c r="EM85" s="16"/>
      <c r="EN85" s="16"/>
      <c r="EO85" s="16"/>
      <c r="EP85" s="16"/>
      <c r="EQ85" s="16"/>
      <c r="ER85" s="16"/>
      <c r="ES85" s="16"/>
      <c r="ET85" s="16"/>
      <c r="EU85" s="16"/>
      <c r="EV85" s="16"/>
      <c r="EW85" s="16"/>
      <c r="EX85" s="16"/>
      <c r="EY85" s="16"/>
      <c r="EZ85" s="16"/>
      <c r="FA85" s="16"/>
      <c r="FB85" s="16"/>
      <c r="FC85" s="16"/>
      <c r="FD85" s="16"/>
      <c r="FE85" s="16"/>
      <c r="FF85" s="16"/>
      <c r="FG85" s="16"/>
      <c r="FH85" s="16"/>
      <c r="FI85" s="16"/>
      <c r="FJ85" s="16"/>
      <c r="FK85" s="16"/>
      <c r="FL85" s="16"/>
      <c r="FM85" s="16"/>
      <c r="FN85" s="16"/>
      <c r="FO85" s="16"/>
      <c r="FP85" s="16"/>
      <c r="FQ85" s="16"/>
      <c r="FR85" s="16"/>
      <c r="FS85" s="16"/>
      <c r="FT85" s="16"/>
      <c r="FU85" s="16"/>
      <c r="FV85" s="16"/>
      <c r="FW85" s="16"/>
      <c r="FX85" s="16"/>
      <c r="FY85" s="16"/>
    </row>
    <row r="86" spans="1:181" s="15" customFormat="1">
      <c r="A86" s="18" t="s">
        <v>51</v>
      </c>
      <c r="B86" s="49">
        <f t="shared" ref="B86:B110" si="23">ROUND(HLOOKUP(B$7,$U$7:$AJ$168,MATCH($A86,$T$7:$T$168,0),0),1)</f>
        <v>8.4</v>
      </c>
      <c r="C86" s="49" t="str">
        <f t="shared" ref="C86:C110" si="24">HLOOKUP(C$7,$U$7:$AJ$168,MATCH($A86,$T$7:$T$168,0),0)</f>
        <v>HI</v>
      </c>
      <c r="D86" s="49">
        <f t="shared" si="22"/>
        <v>1.1000000000000001</v>
      </c>
      <c r="E86" s="49">
        <f t="shared" si="22"/>
        <v>0.4</v>
      </c>
      <c r="F86" s="49">
        <f t="shared" si="22"/>
        <v>0.6</v>
      </c>
      <c r="G86" s="49">
        <f t="shared" si="22"/>
        <v>0.1</v>
      </c>
      <c r="H86" s="49">
        <f t="shared" si="22"/>
        <v>2.8</v>
      </c>
      <c r="I86" s="49">
        <f t="shared" si="22"/>
        <v>0.3</v>
      </c>
      <c r="J86" s="78">
        <f t="shared" si="22"/>
        <v>5.2</v>
      </c>
      <c r="K86" s="49">
        <f t="shared" ref="K86:O110" si="25">ROUND(HLOOKUP(K$7,$U$7:$AJ$168,MATCH($A86,$T$7:$T$168,0),0),1)</f>
        <v>1.3</v>
      </c>
      <c r="L86" s="49">
        <f t="shared" si="25"/>
        <v>0.1</v>
      </c>
      <c r="M86" s="49">
        <f t="shared" si="25"/>
        <v>2</v>
      </c>
      <c r="N86" s="49">
        <f t="shared" si="25"/>
        <v>0</v>
      </c>
      <c r="O86" s="49">
        <f t="shared" si="25"/>
        <v>0.3</v>
      </c>
      <c r="P86" s="76">
        <f t="shared" ref="P86:P110" si="26">ROUND(HLOOKUP(P$7,$U$7:$AJ$168,MATCH($A86,$T$7:$T$168,0),0),1)</f>
        <v>3.8</v>
      </c>
      <c r="Q86" s="95">
        <f t="shared" ref="Q86:Q110" si="27">HLOOKUP(Q$7,$U$7:$AJ$168,MATCH($A86,$T$7:$T$168,0),0)</f>
        <v>-1.4601456187531801</v>
      </c>
      <c r="R86" s="53"/>
      <c r="S86" s="16"/>
      <c r="T86" s="1" t="s">
        <v>142</v>
      </c>
      <c r="U86" s="1">
        <v>2.149</v>
      </c>
      <c r="V86" s="1" t="s">
        <v>14</v>
      </c>
      <c r="W86" s="1">
        <v>0.172267880026719</v>
      </c>
      <c r="X86" s="1">
        <v>0.499742031652259</v>
      </c>
      <c r="Y86" s="1">
        <v>0.36521988376122</v>
      </c>
      <c r="Z86" s="1">
        <v>2.72324005912245E-3</v>
      </c>
      <c r="AA86" s="1">
        <v>0</v>
      </c>
      <c r="AB86" s="1">
        <v>1.2196101438192501E-2</v>
      </c>
      <c r="AC86" s="1">
        <v>1.05214913693751</v>
      </c>
      <c r="AD86" s="1">
        <v>7.71070195365023E-2</v>
      </c>
      <c r="AE86" s="1">
        <v>0.71403887671859101</v>
      </c>
      <c r="AF86" s="1">
        <v>2.2149797504370798E-3</v>
      </c>
      <c r="AG86" s="1">
        <v>0</v>
      </c>
      <c r="AH86" s="1">
        <v>1.2196101438192501E-2</v>
      </c>
      <c r="AI86" s="1">
        <v>0.80555697744372301</v>
      </c>
      <c r="AJ86" s="1">
        <v>-0.24659215949378699</v>
      </c>
      <c r="AL86" s="16"/>
      <c r="AM86" s="16"/>
      <c r="AN86" s="16"/>
      <c r="AO86" s="16"/>
      <c r="AP86" s="16"/>
      <c r="AQ86" s="16"/>
      <c r="AR86" s="16"/>
      <c r="AS86" s="16"/>
      <c r="AT86" s="16"/>
      <c r="AU86" s="16"/>
      <c r="AV86" s="16"/>
      <c r="AW86" s="16"/>
      <c r="AX86" s="16"/>
      <c r="AY86" s="16"/>
      <c r="AZ86" s="16"/>
      <c r="BA86" s="16"/>
      <c r="BB86" s="16"/>
      <c r="BC86" s="16"/>
      <c r="BD86" s="16"/>
      <c r="BE86" s="16"/>
      <c r="BF86" s="16"/>
      <c r="BG86" s="16"/>
      <c r="BH86" s="16"/>
      <c r="BI86" s="16"/>
      <c r="BJ86" s="16"/>
      <c r="BK86" s="16"/>
      <c r="BL86" s="16"/>
      <c r="BM86" s="16"/>
      <c r="BN86" s="16"/>
      <c r="BO86" s="16"/>
      <c r="BP86" s="16"/>
      <c r="BQ86" s="16"/>
      <c r="BR86" s="16"/>
      <c r="BS86" s="16"/>
      <c r="BT86" s="16"/>
      <c r="BU86" s="16"/>
      <c r="BV86" s="16"/>
      <c r="BW86" s="16"/>
      <c r="BX86" s="16"/>
      <c r="BY86" s="16"/>
      <c r="BZ86" s="16"/>
      <c r="CA86" s="16"/>
      <c r="CB86" s="16"/>
      <c r="CC86" s="16"/>
      <c r="CD86" s="16"/>
      <c r="CE86" s="16"/>
      <c r="CF86" s="16"/>
      <c r="CG86" s="16"/>
      <c r="CH86" s="16"/>
      <c r="CI86" s="16"/>
      <c r="CJ86" s="16"/>
      <c r="CK86" s="16"/>
      <c r="CL86" s="16"/>
      <c r="CM86" s="16"/>
      <c r="CN86" s="16"/>
      <c r="CO86" s="16"/>
      <c r="CP86" s="16"/>
      <c r="CQ86" s="16"/>
      <c r="CR86" s="16"/>
      <c r="CS86" s="16"/>
      <c r="CT86" s="16"/>
      <c r="CU86" s="16"/>
      <c r="CV86" s="16"/>
      <c r="CW86" s="16"/>
      <c r="CX86" s="16"/>
      <c r="CY86" s="16"/>
      <c r="CZ86" s="16"/>
      <c r="DA86" s="16"/>
      <c r="DB86" s="16"/>
      <c r="DC86" s="16"/>
      <c r="DD86" s="16"/>
      <c r="DE86" s="16"/>
      <c r="DF86" s="16"/>
      <c r="DG86" s="16"/>
      <c r="DH86" s="16"/>
      <c r="DI86" s="16"/>
      <c r="DJ86" s="16"/>
      <c r="DK86" s="16"/>
      <c r="DL86" s="16"/>
      <c r="DM86" s="16"/>
      <c r="DN86" s="16"/>
      <c r="DO86" s="16"/>
      <c r="DP86" s="16"/>
      <c r="DQ86" s="16"/>
      <c r="DR86" s="16"/>
      <c r="DS86" s="16"/>
      <c r="DT86" s="16"/>
      <c r="DU86" s="16"/>
      <c r="DV86" s="16"/>
      <c r="DW86" s="16"/>
      <c r="DX86" s="16"/>
      <c r="DY86" s="16"/>
      <c r="DZ86" s="16"/>
      <c r="EA86" s="16"/>
      <c r="EB86" s="16"/>
      <c r="EC86" s="16"/>
      <c r="ED86" s="16"/>
      <c r="EE86" s="16"/>
      <c r="EF86" s="16"/>
      <c r="EG86" s="16"/>
      <c r="EH86" s="16"/>
      <c r="EI86" s="16"/>
      <c r="EJ86" s="16"/>
      <c r="EK86" s="16"/>
      <c r="EL86" s="16"/>
      <c r="EM86" s="16"/>
      <c r="EN86" s="16"/>
      <c r="EO86" s="16"/>
      <c r="EP86" s="16"/>
      <c r="EQ86" s="16"/>
      <c r="ER86" s="16"/>
      <c r="ES86" s="16"/>
      <c r="ET86" s="16"/>
      <c r="EU86" s="16"/>
      <c r="EV86" s="16"/>
      <c r="EW86" s="16"/>
      <c r="EX86" s="16"/>
      <c r="EY86" s="16"/>
      <c r="EZ86" s="16"/>
      <c r="FA86" s="16"/>
      <c r="FB86" s="16"/>
      <c r="FC86" s="16"/>
      <c r="FD86" s="16"/>
      <c r="FE86" s="16"/>
      <c r="FF86" s="16"/>
      <c r="FG86" s="16"/>
      <c r="FH86" s="16"/>
      <c r="FI86" s="16"/>
      <c r="FJ86" s="16"/>
      <c r="FK86" s="16"/>
      <c r="FL86" s="16"/>
      <c r="FM86" s="16"/>
      <c r="FN86" s="16"/>
      <c r="FO86" s="16"/>
      <c r="FP86" s="16"/>
      <c r="FQ86" s="16"/>
      <c r="FR86" s="16"/>
      <c r="FS86" s="16"/>
      <c r="FT86" s="16"/>
      <c r="FU86" s="16"/>
      <c r="FV86" s="16"/>
      <c r="FW86" s="16"/>
      <c r="FX86" s="16"/>
      <c r="FY86" s="16"/>
    </row>
    <row r="87" spans="1:181" s="15" customFormat="1">
      <c r="A87" s="18" t="s">
        <v>50</v>
      </c>
      <c r="B87" s="49">
        <f t="shared" si="23"/>
        <v>10.7</v>
      </c>
      <c r="C87" s="49" t="str">
        <f t="shared" si="24"/>
        <v>HI</v>
      </c>
      <c r="D87" s="49">
        <f t="shared" si="22"/>
        <v>2.1</v>
      </c>
      <c r="E87" s="49">
        <f t="shared" si="22"/>
        <v>1</v>
      </c>
      <c r="F87" s="49">
        <f t="shared" si="22"/>
        <v>0.5</v>
      </c>
      <c r="G87" s="49">
        <f t="shared" si="22"/>
        <v>0.3</v>
      </c>
      <c r="H87" s="49">
        <f t="shared" si="22"/>
        <v>2.9</v>
      </c>
      <c r="I87" s="49">
        <f t="shared" si="22"/>
        <v>0.5</v>
      </c>
      <c r="J87" s="78">
        <f t="shared" si="22"/>
        <v>7.3</v>
      </c>
      <c r="K87" s="49">
        <f t="shared" si="25"/>
        <v>1</v>
      </c>
      <c r="L87" s="49">
        <f t="shared" si="25"/>
        <v>0</v>
      </c>
      <c r="M87" s="49">
        <f t="shared" si="25"/>
        <v>0.3</v>
      </c>
      <c r="N87" s="49">
        <f t="shared" si="25"/>
        <v>0</v>
      </c>
      <c r="O87" s="49">
        <f t="shared" si="25"/>
        <v>0.5</v>
      </c>
      <c r="P87" s="76">
        <f t="shared" si="26"/>
        <v>1.8</v>
      </c>
      <c r="Q87" s="95">
        <f t="shared" si="27"/>
        <v>-5.5209965236487504</v>
      </c>
      <c r="R87" s="53"/>
      <c r="S87" s="16"/>
      <c r="T87" s="1" t="s">
        <v>141</v>
      </c>
      <c r="U87" s="1">
        <v>3.8359999999999999</v>
      </c>
      <c r="V87" s="1" t="s">
        <v>60</v>
      </c>
      <c r="W87" s="1">
        <v>0.23510371296242499</v>
      </c>
      <c r="X87" s="1">
        <v>2.9148362310592299E-2</v>
      </c>
      <c r="Y87" s="1">
        <v>0.73949408223845403</v>
      </c>
      <c r="Z87" s="1">
        <v>1.6837633367514999E-2</v>
      </c>
      <c r="AA87" s="1">
        <v>0.13666324385419701</v>
      </c>
      <c r="AB87" s="1">
        <v>4.5451681281327601E-2</v>
      </c>
      <c r="AC87" s="1">
        <v>1.2026987160145099</v>
      </c>
      <c r="AD87" s="1">
        <v>0.19978041203062299</v>
      </c>
      <c r="AE87" s="1">
        <v>0.67740014057133302</v>
      </c>
      <c r="AF87" s="1">
        <v>1.56817487332203</v>
      </c>
      <c r="AG87" s="1">
        <v>0.311167183144751</v>
      </c>
      <c r="AH87" s="1">
        <v>4.5451681281327601E-2</v>
      </c>
      <c r="AI87" s="1">
        <v>2.80197429035006</v>
      </c>
      <c r="AJ87" s="1">
        <v>1.59927557433555</v>
      </c>
      <c r="AL87" s="16"/>
      <c r="AM87" s="16"/>
      <c r="AN87" s="16"/>
      <c r="AO87" s="16"/>
      <c r="AP87" s="16"/>
      <c r="AQ87" s="16"/>
      <c r="AR87" s="16"/>
      <c r="AS87" s="16"/>
      <c r="AT87" s="16"/>
      <c r="AU87" s="16"/>
      <c r="AV87" s="16"/>
      <c r="AW87" s="16"/>
      <c r="AX87" s="16"/>
      <c r="AY87" s="16"/>
      <c r="AZ87" s="16"/>
      <c r="BA87" s="16"/>
      <c r="BB87" s="16"/>
      <c r="BC87" s="16"/>
      <c r="BD87" s="16"/>
      <c r="BE87" s="16"/>
      <c r="BF87" s="16"/>
      <c r="BG87" s="16"/>
      <c r="BH87" s="16"/>
      <c r="BI87" s="16"/>
      <c r="BJ87" s="16"/>
      <c r="BK87" s="16"/>
      <c r="BL87" s="16"/>
      <c r="BM87" s="16"/>
      <c r="BN87" s="16"/>
      <c r="BO87" s="16"/>
      <c r="BP87" s="16"/>
      <c r="BQ87" s="16"/>
      <c r="BR87" s="16"/>
      <c r="BS87" s="16"/>
      <c r="BT87" s="16"/>
      <c r="BU87" s="16"/>
      <c r="BV87" s="16"/>
      <c r="BW87" s="16"/>
      <c r="BX87" s="16"/>
      <c r="BY87" s="16"/>
      <c r="BZ87" s="16"/>
      <c r="CA87" s="16"/>
      <c r="CB87" s="16"/>
      <c r="CC87" s="16"/>
      <c r="CD87" s="16"/>
      <c r="CE87" s="16"/>
      <c r="CF87" s="16"/>
      <c r="CG87" s="16"/>
      <c r="CH87" s="16"/>
      <c r="CI87" s="16"/>
      <c r="CJ87" s="16"/>
      <c r="CK87" s="16"/>
      <c r="CL87" s="16"/>
      <c r="CM87" s="16"/>
      <c r="CN87" s="16"/>
      <c r="CO87" s="16"/>
      <c r="CP87" s="16"/>
      <c r="CQ87" s="16"/>
      <c r="CR87" s="16"/>
      <c r="CS87" s="16"/>
      <c r="CT87" s="16"/>
      <c r="CU87" s="16"/>
      <c r="CV87" s="16"/>
      <c r="CW87" s="16"/>
      <c r="CX87" s="16"/>
      <c r="CY87" s="16"/>
      <c r="CZ87" s="16"/>
      <c r="DA87" s="16"/>
      <c r="DB87" s="16"/>
      <c r="DC87" s="16"/>
      <c r="DD87" s="16"/>
      <c r="DE87" s="16"/>
      <c r="DF87" s="16"/>
      <c r="DG87" s="16"/>
      <c r="DH87" s="16"/>
      <c r="DI87" s="16"/>
      <c r="DJ87" s="16"/>
      <c r="DK87" s="16"/>
      <c r="DL87" s="16"/>
      <c r="DM87" s="16"/>
      <c r="DN87" s="16"/>
      <c r="DO87" s="16"/>
      <c r="DP87" s="16"/>
      <c r="DQ87" s="16"/>
      <c r="DR87" s="16"/>
      <c r="DS87" s="16"/>
      <c r="DT87" s="16"/>
      <c r="DU87" s="16"/>
      <c r="DV87" s="16"/>
      <c r="DW87" s="16"/>
      <c r="DX87" s="16"/>
      <c r="DY87" s="16"/>
      <c r="DZ87" s="16"/>
      <c r="EA87" s="16"/>
      <c r="EB87" s="16"/>
      <c r="EC87" s="16"/>
      <c r="ED87" s="16"/>
      <c r="EE87" s="16"/>
      <c r="EF87" s="16"/>
      <c r="EG87" s="16"/>
      <c r="EH87" s="16"/>
      <c r="EI87" s="16"/>
      <c r="EJ87" s="16"/>
      <c r="EK87" s="16"/>
      <c r="EL87" s="16"/>
      <c r="EM87" s="16"/>
      <c r="EN87" s="16"/>
      <c r="EO87" s="16"/>
      <c r="EP87" s="16"/>
      <c r="EQ87" s="16"/>
      <c r="ER87" s="16"/>
      <c r="ES87" s="16"/>
      <c r="ET87" s="16"/>
      <c r="EU87" s="16"/>
      <c r="EV87" s="16"/>
      <c r="EW87" s="16"/>
      <c r="EX87" s="16"/>
      <c r="EY87" s="16"/>
      <c r="EZ87" s="16"/>
      <c r="FA87" s="16"/>
      <c r="FB87" s="16"/>
      <c r="FC87" s="16"/>
      <c r="FD87" s="16"/>
      <c r="FE87" s="16"/>
      <c r="FF87" s="16"/>
      <c r="FG87" s="16"/>
      <c r="FH87" s="16"/>
      <c r="FI87" s="16"/>
      <c r="FJ87" s="16"/>
      <c r="FK87" s="16"/>
      <c r="FL87" s="16"/>
      <c r="FM87" s="16"/>
      <c r="FN87" s="16"/>
      <c r="FO87" s="16"/>
      <c r="FP87" s="16"/>
      <c r="FQ87" s="16"/>
      <c r="FR87" s="16"/>
      <c r="FS87" s="16"/>
      <c r="FT87" s="16"/>
      <c r="FU87" s="16"/>
      <c r="FV87" s="16"/>
      <c r="FW87" s="16"/>
      <c r="FX87" s="16"/>
      <c r="FY87" s="16"/>
    </row>
    <row r="88" spans="1:181" s="15" customFormat="1">
      <c r="A88" s="18" t="s">
        <v>49</v>
      </c>
      <c r="B88" s="49">
        <f t="shared" si="23"/>
        <v>7.5</v>
      </c>
      <c r="C88" s="49" t="str">
        <f t="shared" si="24"/>
        <v>UM</v>
      </c>
      <c r="D88" s="49">
        <f t="shared" si="22"/>
        <v>0.6</v>
      </c>
      <c r="E88" s="49">
        <f t="shared" si="22"/>
        <v>0.2</v>
      </c>
      <c r="F88" s="49">
        <f t="shared" si="22"/>
        <v>0.3</v>
      </c>
      <c r="G88" s="49">
        <f t="shared" si="22"/>
        <v>0.1</v>
      </c>
      <c r="H88" s="49">
        <f t="shared" si="22"/>
        <v>1.5</v>
      </c>
      <c r="I88" s="49">
        <f t="shared" si="22"/>
        <v>0.2</v>
      </c>
      <c r="J88" s="78">
        <f t="shared" si="22"/>
        <v>2.9</v>
      </c>
      <c r="K88" s="49">
        <f t="shared" si="25"/>
        <v>1.5</v>
      </c>
      <c r="L88" s="49">
        <f t="shared" si="25"/>
        <v>0.1</v>
      </c>
      <c r="M88" s="49">
        <f t="shared" si="25"/>
        <v>1.3</v>
      </c>
      <c r="N88" s="49">
        <f t="shared" si="25"/>
        <v>0.1</v>
      </c>
      <c r="O88" s="49">
        <f t="shared" si="25"/>
        <v>0.2</v>
      </c>
      <c r="P88" s="76">
        <f t="shared" si="26"/>
        <v>3.1</v>
      </c>
      <c r="Q88" s="95">
        <f t="shared" si="27"/>
        <v>0.16147486350733001</v>
      </c>
      <c r="R88" s="53"/>
      <c r="S88" s="16"/>
      <c r="T88" s="1" t="s">
        <v>140</v>
      </c>
      <c r="U88" s="1">
        <v>6.2629999999999999</v>
      </c>
      <c r="V88" s="1" t="s">
        <v>18</v>
      </c>
      <c r="W88" s="1">
        <v>0.64688548809868796</v>
      </c>
      <c r="X88" s="1">
        <v>0.52770259175722201</v>
      </c>
      <c r="Y88" s="1">
        <v>0.119719122682825</v>
      </c>
      <c r="Z88" s="1">
        <v>0.13061984609881699</v>
      </c>
      <c r="AA88" s="1">
        <v>2.9216191025428699</v>
      </c>
      <c r="AB88" s="1">
        <v>1.6389313783899899E-2</v>
      </c>
      <c r="AC88" s="1">
        <v>4.3629354649643197</v>
      </c>
      <c r="AD88" s="1">
        <v>0.13556364290265799</v>
      </c>
      <c r="AE88" s="1">
        <v>0.23031466291364899</v>
      </c>
      <c r="AF88" s="1">
        <v>1.9177193334804599E-2</v>
      </c>
      <c r="AG88" s="1">
        <v>0.23763043624621699</v>
      </c>
      <c r="AH88" s="1">
        <v>1.6389313783899899E-2</v>
      </c>
      <c r="AI88" s="1">
        <v>0.63907524918122904</v>
      </c>
      <c r="AJ88" s="1">
        <v>-3.7238602157830898</v>
      </c>
      <c r="AL88" s="16"/>
      <c r="AM88" s="16"/>
      <c r="AN88" s="16"/>
      <c r="AO88" s="16"/>
      <c r="AP88" s="16"/>
      <c r="AQ88" s="16"/>
      <c r="AR88" s="16"/>
      <c r="AS88" s="16"/>
      <c r="AT88" s="16"/>
      <c r="AU88" s="16"/>
      <c r="AV88" s="16"/>
      <c r="AW88" s="16"/>
      <c r="AX88" s="16"/>
      <c r="AY88" s="16"/>
      <c r="AZ88" s="16"/>
      <c r="BA88" s="16"/>
      <c r="BB88" s="16"/>
      <c r="BC88" s="16"/>
      <c r="BD88" s="16"/>
      <c r="BE88" s="16"/>
      <c r="BF88" s="16"/>
      <c r="BG88" s="16"/>
      <c r="BH88" s="16"/>
      <c r="BI88" s="16"/>
      <c r="BJ88" s="16"/>
      <c r="BK88" s="16"/>
      <c r="BL88" s="16"/>
      <c r="BM88" s="16"/>
      <c r="BN88" s="16"/>
      <c r="BO88" s="16"/>
      <c r="BP88" s="16"/>
      <c r="BQ88" s="16"/>
      <c r="BR88" s="16"/>
      <c r="BS88" s="16"/>
      <c r="BT88" s="16"/>
      <c r="BU88" s="16"/>
      <c r="BV88" s="16"/>
      <c r="BW88" s="16"/>
      <c r="BX88" s="16"/>
      <c r="BY88" s="16"/>
      <c r="BZ88" s="16"/>
      <c r="CA88" s="16"/>
      <c r="CB88" s="16"/>
      <c r="CC88" s="16"/>
      <c r="CD88" s="16"/>
      <c r="CE88" s="16"/>
      <c r="CF88" s="16"/>
      <c r="CG88" s="16"/>
      <c r="CH88" s="16"/>
      <c r="CI88" s="16"/>
      <c r="CJ88" s="16"/>
      <c r="CK88" s="16"/>
      <c r="CL88" s="16"/>
      <c r="CM88" s="16"/>
      <c r="CN88" s="16"/>
      <c r="CO88" s="16"/>
      <c r="CP88" s="16"/>
      <c r="CQ88" s="16"/>
      <c r="CR88" s="16"/>
      <c r="CS88" s="16"/>
      <c r="CT88" s="16"/>
      <c r="CU88" s="16"/>
      <c r="CV88" s="16"/>
      <c r="CW88" s="16"/>
      <c r="CX88" s="16"/>
      <c r="CY88" s="16"/>
      <c r="CZ88" s="16"/>
      <c r="DA88" s="16"/>
      <c r="DB88" s="16"/>
      <c r="DC88" s="16"/>
      <c r="DD88" s="16"/>
      <c r="DE88" s="16"/>
      <c r="DF88" s="16"/>
      <c r="DG88" s="16"/>
      <c r="DH88" s="16"/>
      <c r="DI88" s="16"/>
      <c r="DJ88" s="16"/>
      <c r="DK88" s="16"/>
      <c r="DL88" s="16"/>
      <c r="DM88" s="16"/>
      <c r="DN88" s="16"/>
      <c r="DO88" s="16"/>
      <c r="DP88" s="16"/>
      <c r="DQ88" s="16"/>
      <c r="DR88" s="16"/>
      <c r="DS88" s="16"/>
      <c r="DT88" s="16"/>
      <c r="DU88" s="16"/>
      <c r="DV88" s="16"/>
      <c r="DW88" s="16"/>
      <c r="DX88" s="16"/>
      <c r="DY88" s="16"/>
      <c r="DZ88" s="16"/>
      <c r="EA88" s="16"/>
      <c r="EB88" s="16"/>
      <c r="EC88" s="16"/>
      <c r="ED88" s="16"/>
      <c r="EE88" s="16"/>
      <c r="EF88" s="16"/>
      <c r="EG88" s="16"/>
      <c r="EH88" s="16"/>
      <c r="EI88" s="16"/>
      <c r="EJ88" s="16"/>
      <c r="EK88" s="16"/>
      <c r="EL88" s="16"/>
      <c r="EM88" s="16"/>
      <c r="EN88" s="16"/>
      <c r="EO88" s="16"/>
      <c r="EP88" s="16"/>
      <c r="EQ88" s="16"/>
      <c r="ER88" s="16"/>
      <c r="ES88" s="16"/>
      <c r="ET88" s="16"/>
      <c r="EU88" s="16"/>
      <c r="EV88" s="16"/>
      <c r="EW88" s="16"/>
      <c r="EX88" s="16"/>
      <c r="EY88" s="16"/>
      <c r="EZ88" s="16"/>
      <c r="FA88" s="16"/>
      <c r="FB88" s="16"/>
      <c r="FC88" s="16"/>
      <c r="FD88" s="16"/>
      <c r="FE88" s="16"/>
      <c r="FF88" s="16"/>
      <c r="FG88" s="16"/>
      <c r="FH88" s="16"/>
      <c r="FI88" s="16"/>
      <c r="FJ88" s="16"/>
      <c r="FK88" s="16"/>
      <c r="FL88" s="16"/>
      <c r="FM88" s="16"/>
      <c r="FN88" s="16"/>
      <c r="FO88" s="16"/>
      <c r="FP88" s="16"/>
      <c r="FQ88" s="16"/>
      <c r="FR88" s="16"/>
      <c r="FS88" s="16"/>
      <c r="FT88" s="16"/>
      <c r="FU88" s="16"/>
      <c r="FV88" s="16"/>
      <c r="FW88" s="16"/>
      <c r="FX88" s="16"/>
      <c r="FY88" s="16"/>
    </row>
    <row r="89" spans="1:181" s="15" customFormat="1">
      <c r="A89" s="20" t="s">
        <v>191</v>
      </c>
      <c r="B89" s="50">
        <f t="shared" si="23"/>
        <v>1.1000000000000001</v>
      </c>
      <c r="C89" s="50" t="str">
        <f t="shared" si="24"/>
        <v>HI</v>
      </c>
      <c r="D89" s="50">
        <f t="shared" si="22"/>
        <v>1.1000000000000001</v>
      </c>
      <c r="E89" s="50">
        <f t="shared" si="22"/>
        <v>0.2</v>
      </c>
      <c r="F89" s="50">
        <f t="shared" si="22"/>
        <v>0.3</v>
      </c>
      <c r="G89" s="50">
        <f t="shared" si="22"/>
        <v>0.4</v>
      </c>
      <c r="H89" s="50">
        <f t="shared" si="22"/>
        <v>2.2999999999999998</v>
      </c>
      <c r="I89" s="50">
        <f t="shared" si="22"/>
        <v>0.1</v>
      </c>
      <c r="J89" s="78">
        <f t="shared" si="22"/>
        <v>4.4000000000000004</v>
      </c>
      <c r="K89" s="50">
        <f t="shared" si="25"/>
        <v>0.4</v>
      </c>
      <c r="L89" s="50">
        <f t="shared" si="25"/>
        <v>0</v>
      </c>
      <c r="M89" s="50">
        <f t="shared" si="25"/>
        <v>0.1</v>
      </c>
      <c r="N89" s="50">
        <f t="shared" si="25"/>
        <v>0.1</v>
      </c>
      <c r="O89" s="50">
        <f t="shared" si="25"/>
        <v>0.1</v>
      </c>
      <c r="P89" s="76">
        <f t="shared" si="26"/>
        <v>0.6</v>
      </c>
      <c r="Q89" s="98">
        <f t="shared" si="27"/>
        <v>-3.78533336962469</v>
      </c>
      <c r="R89" s="53"/>
      <c r="S89" s="16"/>
      <c r="T89" s="1" t="s">
        <v>37</v>
      </c>
      <c r="U89" s="1">
        <v>3.3410000000000002</v>
      </c>
      <c r="V89" s="1" t="s">
        <v>18</v>
      </c>
      <c r="W89" s="1">
        <v>1.1522195257310299</v>
      </c>
      <c r="X89" s="1">
        <v>2.5358702848995301E-2</v>
      </c>
      <c r="Y89" s="1">
        <v>0.92109396108346397</v>
      </c>
      <c r="Z89" s="1">
        <v>0.48044279386123001</v>
      </c>
      <c r="AA89" s="1">
        <v>1.2931176923010299</v>
      </c>
      <c r="AB89" s="1">
        <v>0.211961308689951</v>
      </c>
      <c r="AC89" s="1">
        <v>4.0841939845157</v>
      </c>
      <c r="AD89" s="1">
        <v>2.61667035526209</v>
      </c>
      <c r="AE89" s="1">
        <v>0.139860341616247</v>
      </c>
      <c r="AF89" s="1">
        <v>1.90958283306086</v>
      </c>
      <c r="AG89" s="1">
        <v>0.268928369648609</v>
      </c>
      <c r="AH89" s="1">
        <v>0.211961308689951</v>
      </c>
      <c r="AI89" s="1">
        <v>5.1470032082777601</v>
      </c>
      <c r="AJ89" s="1">
        <v>1.0628092237620601</v>
      </c>
      <c r="AL89" s="16"/>
      <c r="AM89" s="16"/>
      <c r="AN89" s="16"/>
      <c r="AO89" s="16"/>
      <c r="AP89" s="16"/>
      <c r="AQ89" s="16"/>
      <c r="AR89" s="16"/>
      <c r="AS89" s="16"/>
      <c r="AT89" s="16"/>
      <c r="AU89" s="16"/>
      <c r="AV89" s="16"/>
      <c r="AW89" s="16"/>
      <c r="AX89" s="16"/>
      <c r="AY89" s="16"/>
      <c r="AZ89" s="16"/>
      <c r="BA89" s="16"/>
      <c r="BB89" s="16"/>
      <c r="BC89" s="16"/>
      <c r="BD89" s="16"/>
      <c r="BE89" s="16"/>
      <c r="BF89" s="16"/>
      <c r="BG89" s="16"/>
      <c r="BH89" s="16"/>
      <c r="BI89" s="16"/>
      <c r="BJ89" s="16"/>
      <c r="BK89" s="16"/>
      <c r="BL89" s="16"/>
      <c r="BM89" s="16"/>
      <c r="BN89" s="16"/>
      <c r="BO89" s="16"/>
      <c r="BP89" s="16"/>
      <c r="BQ89" s="16"/>
      <c r="BR89" s="16"/>
      <c r="BS89" s="16"/>
      <c r="BT89" s="16"/>
      <c r="BU89" s="16"/>
      <c r="BV89" s="16"/>
      <c r="BW89" s="16"/>
      <c r="BX89" s="16"/>
      <c r="BY89" s="16"/>
      <c r="BZ89" s="16"/>
      <c r="CA89" s="16"/>
      <c r="CB89" s="16"/>
      <c r="CC89" s="16"/>
      <c r="CD89" s="16"/>
      <c r="CE89" s="16"/>
      <c r="CF89" s="16"/>
      <c r="CG89" s="16"/>
      <c r="CH89" s="16"/>
      <c r="CI89" s="16"/>
      <c r="CJ89" s="16"/>
      <c r="CK89" s="16"/>
      <c r="CL89" s="16"/>
      <c r="CM89" s="16"/>
      <c r="CN89" s="16"/>
      <c r="CO89" s="16"/>
      <c r="CP89" s="16"/>
      <c r="CQ89" s="16"/>
      <c r="CR89" s="16"/>
      <c r="CS89" s="16"/>
      <c r="CT89" s="16"/>
      <c r="CU89" s="16"/>
      <c r="CV89" s="16"/>
      <c r="CW89" s="16"/>
      <c r="CX89" s="16"/>
      <c r="CY89" s="16"/>
      <c r="CZ89" s="16"/>
      <c r="DA89" s="16"/>
      <c r="DB89" s="16"/>
      <c r="DC89" s="16"/>
      <c r="DD89" s="16"/>
      <c r="DE89" s="16"/>
      <c r="DF89" s="16"/>
      <c r="DG89" s="16"/>
      <c r="DH89" s="16"/>
      <c r="DI89" s="16"/>
      <c r="DJ89" s="16"/>
      <c r="DK89" s="16"/>
      <c r="DL89" s="16"/>
      <c r="DM89" s="16"/>
      <c r="DN89" s="16"/>
      <c r="DO89" s="16"/>
      <c r="DP89" s="16"/>
      <c r="DQ89" s="16"/>
      <c r="DR89" s="16"/>
      <c r="DS89" s="16"/>
      <c r="DT89" s="16"/>
      <c r="DU89" s="16"/>
      <c r="DV89" s="16"/>
      <c r="DW89" s="16"/>
      <c r="DX89" s="16"/>
      <c r="DY89" s="16"/>
      <c r="DZ89" s="16"/>
      <c r="EA89" s="16"/>
      <c r="EB89" s="16"/>
      <c r="EC89" s="16"/>
      <c r="ED89" s="16"/>
      <c r="EE89" s="16"/>
      <c r="EF89" s="16"/>
      <c r="EG89" s="16"/>
      <c r="EH89" s="16"/>
      <c r="EI89" s="16"/>
      <c r="EJ89" s="16"/>
      <c r="EK89" s="16"/>
      <c r="EL89" s="16"/>
      <c r="EM89" s="16"/>
      <c r="EN89" s="16"/>
      <c r="EO89" s="16"/>
      <c r="EP89" s="16"/>
      <c r="EQ89" s="16"/>
      <c r="ER89" s="16"/>
      <c r="ES89" s="16"/>
      <c r="ET89" s="16"/>
      <c r="EU89" s="16"/>
      <c r="EV89" s="16"/>
      <c r="EW89" s="16"/>
      <c r="EX89" s="16"/>
      <c r="EY89" s="16"/>
      <c r="EZ89" s="16"/>
      <c r="FA89" s="16"/>
      <c r="FB89" s="16"/>
      <c r="FC89" s="16"/>
      <c r="FD89" s="16"/>
      <c r="FE89" s="16"/>
      <c r="FF89" s="16"/>
      <c r="FG89" s="16"/>
      <c r="FH89" s="16"/>
      <c r="FI89" s="16"/>
      <c r="FJ89" s="16"/>
      <c r="FK89" s="16"/>
      <c r="FL89" s="16"/>
      <c r="FM89" s="16"/>
      <c r="FN89" s="16"/>
      <c r="FO89" s="16"/>
      <c r="FP89" s="16"/>
      <c r="FQ89" s="16"/>
      <c r="FR89" s="16"/>
      <c r="FS89" s="16"/>
      <c r="FT89" s="16"/>
      <c r="FU89" s="16"/>
      <c r="FV89" s="16"/>
      <c r="FW89" s="16"/>
      <c r="FX89" s="16"/>
      <c r="FY89" s="16"/>
    </row>
    <row r="90" spans="1:181" s="15" customFormat="1">
      <c r="A90" s="18" t="s">
        <v>48</v>
      </c>
      <c r="B90" s="49">
        <f t="shared" si="23"/>
        <v>10.4</v>
      </c>
      <c r="C90" s="49" t="str">
        <f t="shared" si="24"/>
        <v>HI</v>
      </c>
      <c r="D90" s="49">
        <f t="shared" si="22"/>
        <v>1</v>
      </c>
      <c r="E90" s="49">
        <f t="shared" si="22"/>
        <v>0.2</v>
      </c>
      <c r="F90" s="49">
        <f t="shared" si="22"/>
        <v>0.7</v>
      </c>
      <c r="G90" s="49">
        <f t="shared" si="22"/>
        <v>0.1</v>
      </c>
      <c r="H90" s="49">
        <f t="shared" si="22"/>
        <v>2.6</v>
      </c>
      <c r="I90" s="49">
        <f t="shared" si="22"/>
        <v>0.2</v>
      </c>
      <c r="J90" s="78">
        <f t="shared" si="22"/>
        <v>4.7</v>
      </c>
      <c r="K90" s="49">
        <f t="shared" si="25"/>
        <v>1.3</v>
      </c>
      <c r="L90" s="49">
        <f t="shared" si="25"/>
        <v>0.1</v>
      </c>
      <c r="M90" s="49">
        <f t="shared" si="25"/>
        <v>1.3</v>
      </c>
      <c r="N90" s="49">
        <f t="shared" si="25"/>
        <v>0</v>
      </c>
      <c r="O90" s="49">
        <f t="shared" si="25"/>
        <v>0.2</v>
      </c>
      <c r="P90" s="76">
        <f t="shared" si="26"/>
        <v>2.8</v>
      </c>
      <c r="Q90" s="95">
        <f t="shared" si="27"/>
        <v>-1.9162610200894099</v>
      </c>
      <c r="R90" s="53"/>
      <c r="S90" s="16"/>
      <c r="T90" s="1" t="s">
        <v>22</v>
      </c>
      <c r="U90" s="1">
        <v>2.0569999999999999</v>
      </c>
      <c r="V90" s="1" t="s">
        <v>14</v>
      </c>
      <c r="W90" s="1">
        <v>0.81193783463779301</v>
      </c>
      <c r="X90" s="1">
        <v>0.19960593355963799</v>
      </c>
      <c r="Y90" s="1">
        <v>0.31627852281690999</v>
      </c>
      <c r="Z90" s="1">
        <v>9.4494685599388104E-2</v>
      </c>
      <c r="AA90" s="1">
        <v>1.9746379731449499</v>
      </c>
      <c r="AB90" s="1">
        <v>8.9974593875661299E-2</v>
      </c>
      <c r="AC90" s="1">
        <v>3.4869295436343402</v>
      </c>
      <c r="AD90" s="1">
        <v>0.51262760096951998</v>
      </c>
      <c r="AE90" s="1">
        <v>0.20168582128851301</v>
      </c>
      <c r="AF90" s="1">
        <v>0.70457689299270498</v>
      </c>
      <c r="AG90" s="1">
        <v>8.7528636569182694E-3</v>
      </c>
      <c r="AH90" s="1">
        <v>8.9974593875661299E-2</v>
      </c>
      <c r="AI90" s="1">
        <v>1.51761777278332</v>
      </c>
      <c r="AJ90" s="1">
        <v>-1.9693117708510199</v>
      </c>
      <c r="AL90" s="16"/>
      <c r="AM90" s="16"/>
      <c r="AN90" s="16"/>
      <c r="AO90" s="16"/>
      <c r="AP90" s="16"/>
      <c r="AQ90" s="16"/>
      <c r="AR90" s="16"/>
      <c r="AS90" s="16"/>
      <c r="AT90" s="16"/>
      <c r="AU90" s="16"/>
      <c r="AV90" s="16"/>
      <c r="AW90" s="16"/>
      <c r="AX90" s="16"/>
      <c r="AY90" s="16"/>
      <c r="AZ90" s="16"/>
      <c r="BA90" s="16"/>
      <c r="BB90" s="16"/>
      <c r="BC90" s="16"/>
      <c r="BD90" s="16"/>
      <c r="BE90" s="16"/>
      <c r="BF90" s="16"/>
      <c r="BG90" s="16"/>
      <c r="BH90" s="16"/>
      <c r="BI90" s="16"/>
      <c r="BJ90" s="16"/>
      <c r="BK90" s="16"/>
      <c r="BL90" s="16"/>
      <c r="BM90" s="16"/>
      <c r="BN90" s="16"/>
      <c r="BO90" s="16"/>
      <c r="BP90" s="16"/>
      <c r="BQ90" s="16"/>
      <c r="BR90" s="16"/>
      <c r="BS90" s="16"/>
      <c r="BT90" s="16"/>
      <c r="BU90" s="16"/>
      <c r="BV90" s="16"/>
      <c r="BW90" s="16"/>
      <c r="BX90" s="16"/>
      <c r="BY90" s="16"/>
      <c r="BZ90" s="16"/>
      <c r="CA90" s="16"/>
      <c r="CB90" s="16"/>
      <c r="CC90" s="16"/>
      <c r="CD90" s="16"/>
      <c r="CE90" s="16"/>
      <c r="CF90" s="16"/>
      <c r="CG90" s="16"/>
      <c r="CH90" s="16"/>
      <c r="CI90" s="16"/>
      <c r="CJ90" s="16"/>
      <c r="CK90" s="16"/>
      <c r="CL90" s="16"/>
      <c r="CM90" s="16"/>
      <c r="CN90" s="16"/>
      <c r="CO90" s="16"/>
      <c r="CP90" s="16"/>
      <c r="CQ90" s="16"/>
      <c r="CR90" s="16"/>
      <c r="CS90" s="16"/>
      <c r="CT90" s="16"/>
      <c r="CU90" s="16"/>
      <c r="CV90" s="16"/>
      <c r="CW90" s="16"/>
      <c r="CX90" s="16"/>
      <c r="CY90" s="16"/>
      <c r="CZ90" s="16"/>
      <c r="DA90" s="16"/>
      <c r="DB90" s="16"/>
      <c r="DC90" s="16"/>
      <c r="DD90" s="16"/>
      <c r="DE90" s="16"/>
      <c r="DF90" s="16"/>
      <c r="DG90" s="16"/>
      <c r="DH90" s="16"/>
      <c r="DI90" s="16"/>
      <c r="DJ90" s="16"/>
      <c r="DK90" s="16"/>
      <c r="DL90" s="16"/>
      <c r="DM90" s="16"/>
      <c r="DN90" s="16"/>
      <c r="DO90" s="16"/>
      <c r="DP90" s="16"/>
      <c r="DQ90" s="16"/>
      <c r="DR90" s="16"/>
      <c r="DS90" s="16"/>
      <c r="DT90" s="16"/>
      <c r="DU90" s="16"/>
      <c r="DV90" s="16"/>
      <c r="DW90" s="16"/>
      <c r="DX90" s="16"/>
      <c r="DY90" s="16"/>
      <c r="DZ90" s="16"/>
      <c r="EA90" s="16"/>
      <c r="EB90" s="16"/>
      <c r="EC90" s="16"/>
      <c r="ED90" s="16"/>
      <c r="EE90" s="16"/>
      <c r="EF90" s="16"/>
      <c r="EG90" s="16"/>
      <c r="EH90" s="16"/>
      <c r="EI90" s="16"/>
      <c r="EJ90" s="16"/>
      <c r="EK90" s="16"/>
      <c r="EL90" s="16"/>
      <c r="EM90" s="16"/>
      <c r="EN90" s="16"/>
      <c r="EO90" s="16"/>
      <c r="EP90" s="16"/>
      <c r="EQ90" s="16"/>
      <c r="ER90" s="16"/>
      <c r="ES90" s="16"/>
      <c r="ET90" s="16"/>
      <c r="EU90" s="16"/>
      <c r="EV90" s="16"/>
      <c r="EW90" s="16"/>
      <c r="EX90" s="16"/>
      <c r="EY90" s="16"/>
      <c r="EZ90" s="16"/>
      <c r="FA90" s="16"/>
      <c r="FB90" s="16"/>
      <c r="FC90" s="16"/>
      <c r="FD90" s="16"/>
      <c r="FE90" s="16"/>
      <c r="FF90" s="16"/>
      <c r="FG90" s="16"/>
      <c r="FH90" s="16"/>
      <c r="FI90" s="16"/>
      <c r="FJ90" s="16"/>
      <c r="FK90" s="16"/>
      <c r="FL90" s="16"/>
      <c r="FM90" s="16"/>
      <c r="FN90" s="16"/>
      <c r="FO90" s="16"/>
      <c r="FP90" s="16"/>
      <c r="FQ90" s="16"/>
      <c r="FR90" s="16"/>
      <c r="FS90" s="16"/>
      <c r="FT90" s="16"/>
      <c r="FU90" s="16"/>
      <c r="FV90" s="16"/>
      <c r="FW90" s="16"/>
      <c r="FX90" s="16"/>
      <c r="FY90" s="16"/>
    </row>
    <row r="91" spans="1:181" s="15" customFormat="1">
      <c r="A91" s="18" t="s">
        <v>47</v>
      </c>
      <c r="B91" s="49">
        <f t="shared" si="23"/>
        <v>5.5</v>
      </c>
      <c r="C91" s="49" t="str">
        <f t="shared" si="24"/>
        <v>HI</v>
      </c>
      <c r="D91" s="49">
        <f t="shared" si="22"/>
        <v>3</v>
      </c>
      <c r="E91" s="49">
        <f t="shared" si="22"/>
        <v>0.7</v>
      </c>
      <c r="F91" s="49">
        <f t="shared" si="22"/>
        <v>0.9</v>
      </c>
      <c r="G91" s="49">
        <f t="shared" si="22"/>
        <v>0.7</v>
      </c>
      <c r="H91" s="49">
        <f t="shared" si="22"/>
        <v>2</v>
      </c>
      <c r="I91" s="49">
        <f t="shared" si="22"/>
        <v>0.3</v>
      </c>
      <c r="J91" s="78">
        <f t="shared" si="22"/>
        <v>7.6</v>
      </c>
      <c r="K91" s="49">
        <f t="shared" si="25"/>
        <v>3</v>
      </c>
      <c r="L91" s="49">
        <f t="shared" si="25"/>
        <v>0</v>
      </c>
      <c r="M91" s="49">
        <f t="shared" si="25"/>
        <v>0.4</v>
      </c>
      <c r="N91" s="49">
        <f t="shared" si="25"/>
        <v>1.8</v>
      </c>
      <c r="O91" s="49">
        <f t="shared" si="25"/>
        <v>0.3</v>
      </c>
      <c r="P91" s="76">
        <f t="shared" si="26"/>
        <v>5.5</v>
      </c>
      <c r="Q91" s="95">
        <f t="shared" si="27"/>
        <v>-2.1306109627126002</v>
      </c>
      <c r="R91" s="53"/>
      <c r="S91" s="16"/>
      <c r="T91" s="1" t="s">
        <v>139</v>
      </c>
      <c r="U91" s="1">
        <v>20.123999999999999</v>
      </c>
      <c r="V91" s="1" t="s">
        <v>60</v>
      </c>
      <c r="W91" s="1">
        <v>0.28724649086090098</v>
      </c>
      <c r="X91" s="1">
        <v>0.39697427026022902</v>
      </c>
      <c r="Y91" s="1">
        <v>0.25640771314260102</v>
      </c>
      <c r="Z91" s="1">
        <v>7.8385192488056102E-2</v>
      </c>
      <c r="AA91" s="1">
        <v>4.5625258432096402E-2</v>
      </c>
      <c r="AB91" s="1">
        <v>5.9343937038063101E-2</v>
      </c>
      <c r="AC91" s="1">
        <v>1.1239828622219501</v>
      </c>
      <c r="AD91" s="1">
        <v>0.25170672364018298</v>
      </c>
      <c r="AE91" s="1">
        <v>1.4603890191089299</v>
      </c>
      <c r="AF91" s="1">
        <v>0.86474288689020096</v>
      </c>
      <c r="AG91" s="1">
        <v>0.18161739921259601</v>
      </c>
      <c r="AH91" s="1">
        <v>5.9343937038063101E-2</v>
      </c>
      <c r="AI91" s="1">
        <v>2.8177999658899799</v>
      </c>
      <c r="AJ91" s="1">
        <v>1.6938171036680301</v>
      </c>
      <c r="AL91" s="16"/>
      <c r="AM91" s="16"/>
      <c r="AN91" s="16"/>
      <c r="AO91" s="16"/>
      <c r="AP91" s="16"/>
      <c r="AQ91" s="16"/>
      <c r="AR91" s="16"/>
      <c r="AS91" s="16"/>
      <c r="AT91" s="16"/>
      <c r="AU91" s="16"/>
      <c r="AV91" s="16"/>
      <c r="AW91" s="16"/>
      <c r="AX91" s="16"/>
      <c r="AY91" s="16"/>
      <c r="AZ91" s="16"/>
      <c r="BA91" s="16"/>
      <c r="BB91" s="16"/>
      <c r="BC91" s="16"/>
      <c r="BD91" s="16"/>
      <c r="BE91" s="16"/>
      <c r="BF91" s="16"/>
      <c r="BG91" s="16"/>
      <c r="BH91" s="16"/>
      <c r="BI91" s="16"/>
      <c r="BJ91" s="16"/>
      <c r="BK91" s="16"/>
      <c r="BL91" s="16"/>
      <c r="BM91" s="16"/>
      <c r="BN91" s="16"/>
      <c r="BO91" s="16"/>
      <c r="BP91" s="16"/>
      <c r="BQ91" s="16"/>
      <c r="BR91" s="16"/>
      <c r="BS91" s="16"/>
      <c r="BT91" s="16"/>
      <c r="BU91" s="16"/>
      <c r="BV91" s="16"/>
      <c r="BW91" s="16"/>
      <c r="BX91" s="16"/>
      <c r="BY91" s="16"/>
      <c r="BZ91" s="16"/>
      <c r="CA91" s="16"/>
      <c r="CB91" s="16"/>
      <c r="CC91" s="16"/>
      <c r="CD91" s="16"/>
      <c r="CE91" s="16"/>
      <c r="CF91" s="16"/>
      <c r="CG91" s="16"/>
      <c r="CH91" s="16"/>
      <c r="CI91" s="16"/>
      <c r="CJ91" s="16"/>
      <c r="CK91" s="16"/>
      <c r="CL91" s="16"/>
      <c r="CM91" s="16"/>
      <c r="CN91" s="16"/>
      <c r="CO91" s="16"/>
      <c r="CP91" s="16"/>
      <c r="CQ91" s="16"/>
      <c r="CR91" s="16"/>
      <c r="CS91" s="16"/>
      <c r="CT91" s="16"/>
      <c r="CU91" s="16"/>
      <c r="CV91" s="16"/>
      <c r="CW91" s="16"/>
      <c r="CX91" s="16"/>
      <c r="CY91" s="16"/>
      <c r="CZ91" s="16"/>
      <c r="DA91" s="16"/>
      <c r="DB91" s="16"/>
      <c r="DC91" s="16"/>
      <c r="DD91" s="16"/>
      <c r="DE91" s="16"/>
      <c r="DF91" s="16"/>
      <c r="DG91" s="16"/>
      <c r="DH91" s="16"/>
      <c r="DI91" s="16"/>
      <c r="DJ91" s="16"/>
      <c r="DK91" s="16"/>
      <c r="DL91" s="16"/>
      <c r="DM91" s="16"/>
      <c r="DN91" s="16"/>
      <c r="DO91" s="16"/>
      <c r="DP91" s="16"/>
      <c r="DQ91" s="16"/>
      <c r="DR91" s="16"/>
      <c r="DS91" s="16"/>
      <c r="DT91" s="16"/>
      <c r="DU91" s="16"/>
      <c r="DV91" s="16"/>
      <c r="DW91" s="16"/>
      <c r="DX91" s="16"/>
      <c r="DY91" s="16"/>
      <c r="DZ91" s="16"/>
      <c r="EA91" s="16"/>
      <c r="EB91" s="16"/>
      <c r="EC91" s="16"/>
      <c r="ED91" s="16"/>
      <c r="EE91" s="16"/>
      <c r="EF91" s="16"/>
      <c r="EG91" s="16"/>
      <c r="EH91" s="16"/>
      <c r="EI91" s="16"/>
      <c r="EJ91" s="16"/>
      <c r="EK91" s="16"/>
      <c r="EL91" s="16"/>
      <c r="EM91" s="16"/>
      <c r="EN91" s="16"/>
      <c r="EO91" s="16"/>
      <c r="EP91" s="16"/>
      <c r="EQ91" s="16"/>
      <c r="ER91" s="16"/>
      <c r="ES91" s="16"/>
      <c r="ET91" s="16"/>
      <c r="EU91" s="16"/>
      <c r="EV91" s="16"/>
      <c r="EW91" s="16"/>
      <c r="EX91" s="16"/>
      <c r="EY91" s="16"/>
      <c r="EZ91" s="16"/>
      <c r="FA91" s="16"/>
      <c r="FB91" s="16"/>
      <c r="FC91" s="16"/>
      <c r="FD91" s="16"/>
      <c r="FE91" s="16"/>
      <c r="FF91" s="16"/>
      <c r="FG91" s="16"/>
      <c r="FH91" s="16"/>
      <c r="FI91" s="16"/>
      <c r="FJ91" s="16"/>
      <c r="FK91" s="16"/>
      <c r="FL91" s="16"/>
      <c r="FM91" s="16"/>
      <c r="FN91" s="16"/>
      <c r="FO91" s="16"/>
      <c r="FP91" s="16"/>
      <c r="FQ91" s="16"/>
      <c r="FR91" s="16"/>
      <c r="FS91" s="16"/>
      <c r="FT91" s="16"/>
      <c r="FU91" s="16"/>
      <c r="FV91" s="16"/>
      <c r="FW91" s="16"/>
      <c r="FX91" s="16"/>
      <c r="FY91" s="16"/>
    </row>
    <row r="92" spans="1:181" s="15" customFormat="1">
      <c r="A92" s="18" t="s">
        <v>46</v>
      </c>
      <c r="B92" s="49">
        <f t="shared" si="23"/>
        <v>1.3</v>
      </c>
      <c r="C92" s="49" t="str">
        <f t="shared" si="24"/>
        <v>HI</v>
      </c>
      <c r="D92" s="49">
        <f t="shared" si="22"/>
        <v>1</v>
      </c>
      <c r="E92" s="49">
        <f t="shared" si="22"/>
        <v>0.1</v>
      </c>
      <c r="F92" s="49">
        <f t="shared" si="22"/>
        <v>1.8</v>
      </c>
      <c r="G92" s="49">
        <f t="shared" si="22"/>
        <v>0.2</v>
      </c>
      <c r="H92" s="49">
        <f t="shared" si="22"/>
        <v>1.7</v>
      </c>
      <c r="I92" s="49">
        <f t="shared" si="22"/>
        <v>0.1</v>
      </c>
      <c r="J92" s="78">
        <f t="shared" si="22"/>
        <v>5</v>
      </c>
      <c r="K92" s="49">
        <f t="shared" si="25"/>
        <v>1.4</v>
      </c>
      <c r="L92" s="49">
        <f t="shared" si="25"/>
        <v>0.2</v>
      </c>
      <c r="M92" s="49">
        <f t="shared" si="25"/>
        <v>3.8</v>
      </c>
      <c r="N92" s="49">
        <f t="shared" si="25"/>
        <v>4.0999999999999996</v>
      </c>
      <c r="O92" s="49">
        <f t="shared" si="25"/>
        <v>0.1</v>
      </c>
      <c r="P92" s="76">
        <f t="shared" si="26"/>
        <v>9.6999999999999993</v>
      </c>
      <c r="Q92" s="95">
        <f t="shared" si="27"/>
        <v>4.6860538096235897</v>
      </c>
      <c r="R92" s="53"/>
      <c r="S92" s="16"/>
      <c r="T92" s="1" t="s">
        <v>138</v>
      </c>
      <c r="U92" s="1">
        <v>14.442</v>
      </c>
      <c r="V92" s="1" t="s">
        <v>60</v>
      </c>
      <c r="W92" s="1">
        <v>0.50205252450882598</v>
      </c>
      <c r="X92" s="1">
        <v>4.2495614301611903E-2</v>
      </c>
      <c r="Y92" s="1">
        <v>0.165390547483862</v>
      </c>
      <c r="Z92" s="1">
        <v>7.11470601487613E-3</v>
      </c>
      <c r="AA92" s="1">
        <v>5.03365952708308E-2</v>
      </c>
      <c r="AB92" s="1">
        <v>5.4558085810158398E-2</v>
      </c>
      <c r="AC92" s="1">
        <v>0.82194807339016496</v>
      </c>
      <c r="AD92" s="1">
        <v>0.487305789122914</v>
      </c>
      <c r="AE92" s="1">
        <v>8.3644001102760698E-2</v>
      </c>
      <c r="AF92" s="1">
        <v>2.49975024376081E-2</v>
      </c>
      <c r="AG92" s="1">
        <v>6.1571027406345603E-2</v>
      </c>
      <c r="AH92" s="1">
        <v>5.4558085810158398E-2</v>
      </c>
      <c r="AI92" s="1">
        <v>0.71207640587978605</v>
      </c>
      <c r="AJ92" s="1">
        <v>-0.109871667510379</v>
      </c>
      <c r="AL92" s="16"/>
      <c r="AM92" s="16"/>
      <c r="AN92" s="16"/>
      <c r="AO92" s="16"/>
      <c r="AP92" s="16"/>
      <c r="AQ92" s="16"/>
      <c r="AR92" s="16"/>
      <c r="AS92" s="16"/>
      <c r="AT92" s="16"/>
      <c r="AU92" s="16"/>
      <c r="AV92" s="16"/>
      <c r="AW92" s="16"/>
      <c r="AX92" s="16"/>
      <c r="AY92" s="16"/>
      <c r="AZ92" s="16"/>
      <c r="BA92" s="16"/>
      <c r="BB92" s="16"/>
      <c r="BC92" s="16"/>
      <c r="BD92" s="16"/>
      <c r="BE92" s="16"/>
      <c r="BF92" s="16"/>
      <c r="BG92" s="16"/>
      <c r="BH92" s="16"/>
      <c r="BI92" s="16"/>
      <c r="BJ92" s="16"/>
      <c r="BK92" s="16"/>
      <c r="BL92" s="16"/>
      <c r="BM92" s="16"/>
      <c r="BN92" s="16"/>
      <c r="BO92" s="16"/>
      <c r="BP92" s="16"/>
      <c r="BQ92" s="16"/>
      <c r="BR92" s="16"/>
      <c r="BS92" s="16"/>
      <c r="BT92" s="16"/>
      <c r="BU92" s="16"/>
      <c r="BV92" s="16"/>
      <c r="BW92" s="16"/>
      <c r="BX92" s="16"/>
      <c r="BY92" s="16"/>
      <c r="BZ92" s="16"/>
      <c r="CA92" s="16"/>
      <c r="CB92" s="16"/>
      <c r="CC92" s="16"/>
      <c r="CD92" s="16"/>
      <c r="CE92" s="16"/>
      <c r="CF92" s="16"/>
      <c r="CG92" s="16"/>
      <c r="CH92" s="16"/>
      <c r="CI92" s="16"/>
      <c r="CJ92" s="16"/>
      <c r="CK92" s="16"/>
      <c r="CL92" s="16"/>
      <c r="CM92" s="16"/>
      <c r="CN92" s="16"/>
      <c r="CO92" s="16"/>
      <c r="CP92" s="16"/>
      <c r="CQ92" s="16"/>
      <c r="CR92" s="16"/>
      <c r="CS92" s="16"/>
      <c r="CT92" s="16"/>
      <c r="CU92" s="16"/>
      <c r="CV92" s="16"/>
      <c r="CW92" s="16"/>
      <c r="CX92" s="16"/>
      <c r="CY92" s="16"/>
      <c r="CZ92" s="16"/>
      <c r="DA92" s="16"/>
      <c r="DB92" s="16"/>
      <c r="DC92" s="16"/>
      <c r="DD92" s="16"/>
      <c r="DE92" s="16"/>
      <c r="DF92" s="16"/>
      <c r="DG92" s="16"/>
      <c r="DH92" s="16"/>
      <c r="DI92" s="16"/>
      <c r="DJ92" s="16"/>
      <c r="DK92" s="16"/>
      <c r="DL92" s="16"/>
      <c r="DM92" s="16"/>
      <c r="DN92" s="16"/>
      <c r="DO92" s="16"/>
      <c r="DP92" s="16"/>
      <c r="DQ92" s="16"/>
      <c r="DR92" s="16"/>
      <c r="DS92" s="16"/>
      <c r="DT92" s="16"/>
      <c r="DU92" s="16"/>
      <c r="DV92" s="16"/>
      <c r="DW92" s="16"/>
      <c r="DX92" s="16"/>
      <c r="DY92" s="16"/>
      <c r="DZ92" s="16"/>
      <c r="EA92" s="16"/>
      <c r="EB92" s="16"/>
      <c r="EC92" s="16"/>
      <c r="ED92" s="16"/>
      <c r="EE92" s="16"/>
      <c r="EF92" s="16"/>
      <c r="EG92" s="16"/>
      <c r="EH92" s="16"/>
      <c r="EI92" s="16"/>
      <c r="EJ92" s="16"/>
      <c r="EK92" s="16"/>
      <c r="EL92" s="16"/>
      <c r="EM92" s="16"/>
      <c r="EN92" s="16"/>
      <c r="EO92" s="16"/>
      <c r="EP92" s="16"/>
      <c r="EQ92" s="16"/>
      <c r="ER92" s="16"/>
      <c r="ES92" s="16"/>
      <c r="ET92" s="16"/>
      <c r="EU92" s="16"/>
      <c r="EV92" s="16"/>
      <c r="EW92" s="16"/>
      <c r="EX92" s="16"/>
      <c r="EY92" s="16"/>
      <c r="EZ92" s="16"/>
      <c r="FA92" s="16"/>
      <c r="FB92" s="16"/>
      <c r="FC92" s="16"/>
      <c r="FD92" s="16"/>
      <c r="FE92" s="16"/>
      <c r="FF92" s="16"/>
      <c r="FG92" s="16"/>
      <c r="FH92" s="16"/>
      <c r="FI92" s="16"/>
      <c r="FJ92" s="16"/>
      <c r="FK92" s="16"/>
      <c r="FL92" s="16"/>
      <c r="FM92" s="16"/>
      <c r="FN92" s="16"/>
      <c r="FO92" s="16"/>
      <c r="FP92" s="16"/>
      <c r="FQ92" s="16"/>
      <c r="FR92" s="16"/>
      <c r="FS92" s="16"/>
      <c r="FT92" s="16"/>
      <c r="FU92" s="16"/>
      <c r="FV92" s="16"/>
      <c r="FW92" s="16"/>
      <c r="FX92" s="16"/>
      <c r="FY92" s="16"/>
    </row>
    <row r="93" spans="1:181" s="15" customFormat="1">
      <c r="A93" s="20" t="s">
        <v>45</v>
      </c>
      <c r="B93" s="50">
        <f t="shared" si="23"/>
        <v>5.3</v>
      </c>
      <c r="C93" s="50" t="str">
        <f t="shared" si="24"/>
        <v>HI</v>
      </c>
      <c r="D93" s="50">
        <f t="shared" si="22"/>
        <v>1.2</v>
      </c>
      <c r="E93" s="50">
        <f t="shared" si="22"/>
        <v>0.2</v>
      </c>
      <c r="F93" s="50">
        <f t="shared" si="22"/>
        <v>0</v>
      </c>
      <c r="G93" s="50">
        <f t="shared" si="22"/>
        <v>0.4</v>
      </c>
      <c r="H93" s="50">
        <f t="shared" si="22"/>
        <v>3.6</v>
      </c>
      <c r="I93" s="50">
        <f t="shared" si="22"/>
        <v>0.2</v>
      </c>
      <c r="J93" s="78">
        <f t="shared" si="22"/>
        <v>5.6</v>
      </c>
      <c r="K93" s="50">
        <f t="shared" si="25"/>
        <v>1.3</v>
      </c>
      <c r="L93" s="50">
        <f t="shared" si="25"/>
        <v>0.1</v>
      </c>
      <c r="M93" s="50">
        <f t="shared" si="25"/>
        <v>9.3000000000000007</v>
      </c>
      <c r="N93" s="50">
        <f t="shared" si="25"/>
        <v>2.5</v>
      </c>
      <c r="O93" s="50">
        <f t="shared" si="25"/>
        <v>0.2</v>
      </c>
      <c r="P93" s="76">
        <f t="shared" si="26"/>
        <v>13.4</v>
      </c>
      <c r="Q93" s="98">
        <f t="shared" si="27"/>
        <v>7.7745708997910503</v>
      </c>
      <c r="R93" s="53"/>
      <c r="S93" s="16"/>
      <c r="T93" s="1" t="s">
        <v>87</v>
      </c>
      <c r="U93" s="1">
        <v>27.949000000000002</v>
      </c>
      <c r="V93" s="1" t="s">
        <v>18</v>
      </c>
      <c r="W93" s="1">
        <v>0.628138850331318</v>
      </c>
      <c r="X93" s="1">
        <v>0.26145951818240298</v>
      </c>
      <c r="Y93" s="1">
        <v>0.44882021074103901</v>
      </c>
      <c r="Z93" s="1">
        <v>0.47275262056918399</v>
      </c>
      <c r="AA93" s="1">
        <v>1.10724011583229</v>
      </c>
      <c r="AB93" s="1">
        <v>7.5834701243611705E-2</v>
      </c>
      <c r="AC93" s="1">
        <v>2.9942460168998499</v>
      </c>
      <c r="AD93" s="1">
        <v>0.82233520732059495</v>
      </c>
      <c r="AE93" s="1">
        <v>1.4663582880961E-2</v>
      </c>
      <c r="AF93" s="1">
        <v>0.68971803831770295</v>
      </c>
      <c r="AG93" s="1">
        <v>0.84326536521907403</v>
      </c>
      <c r="AH93" s="1">
        <v>7.5834701243611705E-2</v>
      </c>
      <c r="AI93" s="1">
        <v>2.4458168949819399</v>
      </c>
      <c r="AJ93" s="1">
        <v>-0.54842912191791005</v>
      </c>
      <c r="AL93" s="16"/>
      <c r="AM93" s="16"/>
      <c r="AN93" s="16"/>
      <c r="AO93" s="16"/>
      <c r="AP93" s="16"/>
      <c r="AQ93" s="16"/>
      <c r="AR93" s="16"/>
      <c r="AS93" s="16"/>
      <c r="AT93" s="16"/>
      <c r="AU93" s="16"/>
      <c r="AV93" s="16"/>
      <c r="AW93" s="16"/>
      <c r="AX93" s="16"/>
      <c r="AY93" s="16"/>
      <c r="AZ93" s="16"/>
      <c r="BA93" s="16"/>
      <c r="BB93" s="16"/>
      <c r="BC93" s="16"/>
      <c r="BD93" s="16"/>
      <c r="BE93" s="16"/>
      <c r="BF93" s="16"/>
      <c r="BG93" s="16"/>
      <c r="BH93" s="16"/>
      <c r="BI93" s="16"/>
      <c r="BJ93" s="16"/>
      <c r="BK93" s="16"/>
      <c r="BL93" s="16"/>
      <c r="BM93" s="16"/>
      <c r="BN93" s="16"/>
      <c r="BO93" s="16"/>
      <c r="BP93" s="16"/>
      <c r="BQ93" s="16"/>
      <c r="BR93" s="16"/>
      <c r="BS93" s="16"/>
      <c r="BT93" s="16"/>
      <c r="BU93" s="16"/>
      <c r="BV93" s="16"/>
      <c r="BW93" s="16"/>
      <c r="BX93" s="16"/>
      <c r="BY93" s="16"/>
      <c r="BZ93" s="16"/>
      <c r="CA93" s="16"/>
      <c r="CB93" s="16"/>
      <c r="CC93" s="16"/>
      <c r="CD93" s="16"/>
      <c r="CE93" s="16"/>
      <c r="CF93" s="16"/>
      <c r="CG93" s="16"/>
      <c r="CH93" s="16"/>
      <c r="CI93" s="16"/>
      <c r="CJ93" s="16"/>
      <c r="CK93" s="16"/>
      <c r="CL93" s="16"/>
      <c r="CM93" s="16"/>
      <c r="CN93" s="16"/>
      <c r="CO93" s="16"/>
      <c r="CP93" s="16"/>
      <c r="CQ93" s="16"/>
      <c r="CR93" s="16"/>
      <c r="CS93" s="16"/>
      <c r="CT93" s="16"/>
      <c r="CU93" s="16"/>
      <c r="CV93" s="16"/>
      <c r="CW93" s="16"/>
      <c r="CX93" s="16"/>
      <c r="CY93" s="16"/>
      <c r="CZ93" s="16"/>
      <c r="DA93" s="16"/>
      <c r="DB93" s="16"/>
      <c r="DC93" s="16"/>
      <c r="DD93" s="16"/>
      <c r="DE93" s="16"/>
      <c r="DF93" s="16"/>
      <c r="DG93" s="16"/>
      <c r="DH93" s="16"/>
      <c r="DI93" s="16"/>
      <c r="DJ93" s="16"/>
      <c r="DK93" s="16"/>
      <c r="DL93" s="16"/>
      <c r="DM93" s="16"/>
      <c r="DN93" s="16"/>
      <c r="DO93" s="16"/>
      <c r="DP93" s="16"/>
      <c r="DQ93" s="16"/>
      <c r="DR93" s="16"/>
      <c r="DS93" s="16"/>
      <c r="DT93" s="16"/>
      <c r="DU93" s="16"/>
      <c r="DV93" s="16"/>
      <c r="DW93" s="16"/>
      <c r="DX93" s="16"/>
      <c r="DY93" s="16"/>
      <c r="DZ93" s="16"/>
      <c r="EA93" s="16"/>
      <c r="EB93" s="16"/>
      <c r="EC93" s="16"/>
      <c r="ED93" s="16"/>
      <c r="EE93" s="16"/>
      <c r="EF93" s="16"/>
      <c r="EG93" s="16"/>
      <c r="EH93" s="16"/>
      <c r="EI93" s="16"/>
      <c r="EJ93" s="16"/>
      <c r="EK93" s="16"/>
      <c r="EL93" s="16"/>
      <c r="EM93" s="16"/>
      <c r="EN93" s="16"/>
      <c r="EO93" s="16"/>
      <c r="EP93" s="16"/>
      <c r="EQ93" s="16"/>
      <c r="ER93" s="16"/>
      <c r="ES93" s="16"/>
      <c r="ET93" s="16"/>
      <c r="EU93" s="16"/>
      <c r="EV93" s="16"/>
      <c r="EW93" s="16"/>
      <c r="EX93" s="16"/>
      <c r="EY93" s="16"/>
      <c r="EZ93" s="16"/>
      <c r="FA93" s="16"/>
      <c r="FB93" s="16"/>
      <c r="FC93" s="16"/>
      <c r="FD93" s="16"/>
      <c r="FE93" s="16"/>
      <c r="FF93" s="16"/>
      <c r="FG93" s="16"/>
      <c r="FH93" s="16"/>
      <c r="FI93" s="16"/>
      <c r="FJ93" s="16"/>
      <c r="FK93" s="16"/>
      <c r="FL93" s="16"/>
      <c r="FM93" s="16"/>
      <c r="FN93" s="16"/>
      <c r="FO93" s="16"/>
      <c r="FP93" s="16"/>
      <c r="FQ93" s="16"/>
      <c r="FR93" s="16"/>
      <c r="FS93" s="16"/>
      <c r="FT93" s="16"/>
      <c r="FU93" s="16"/>
      <c r="FV93" s="16"/>
      <c r="FW93" s="16"/>
      <c r="FX93" s="16"/>
      <c r="FY93" s="16"/>
    </row>
    <row r="94" spans="1:181" s="15" customFormat="1">
      <c r="A94" s="18" t="s">
        <v>44</v>
      </c>
      <c r="B94" s="49">
        <f t="shared" si="23"/>
        <v>62.4</v>
      </c>
      <c r="C94" s="49" t="str">
        <f t="shared" si="24"/>
        <v>HI</v>
      </c>
      <c r="D94" s="49">
        <f t="shared" si="22"/>
        <v>1.3</v>
      </c>
      <c r="E94" s="49">
        <f t="shared" si="22"/>
        <v>0.4</v>
      </c>
      <c r="F94" s="49">
        <f t="shared" si="22"/>
        <v>0.6</v>
      </c>
      <c r="G94" s="49">
        <f t="shared" si="22"/>
        <v>0.2</v>
      </c>
      <c r="H94" s="49">
        <f t="shared" si="22"/>
        <v>2</v>
      </c>
      <c r="I94" s="49">
        <f t="shared" si="22"/>
        <v>0.3</v>
      </c>
      <c r="J94" s="78">
        <f t="shared" si="22"/>
        <v>4.9000000000000004</v>
      </c>
      <c r="K94" s="49">
        <f t="shared" si="25"/>
        <v>2.2000000000000002</v>
      </c>
      <c r="L94" s="49">
        <f t="shared" si="25"/>
        <v>0.2</v>
      </c>
      <c r="M94" s="49">
        <f t="shared" si="25"/>
        <v>0.9</v>
      </c>
      <c r="N94" s="49">
        <f t="shared" si="25"/>
        <v>0.2</v>
      </c>
      <c r="O94" s="49">
        <f t="shared" si="25"/>
        <v>0.3</v>
      </c>
      <c r="P94" s="76">
        <f t="shared" si="26"/>
        <v>3.7</v>
      </c>
      <c r="Q94" s="95">
        <f t="shared" si="27"/>
        <v>-1.1626207587117301</v>
      </c>
      <c r="R94" s="53"/>
      <c r="S94" s="16"/>
      <c r="T94" s="1" t="s">
        <v>137</v>
      </c>
      <c r="U94" s="1">
        <v>14.91</v>
      </c>
      <c r="V94" s="1" t="s">
        <v>60</v>
      </c>
      <c r="W94" s="1">
        <v>0.92021521992916999</v>
      </c>
      <c r="X94" s="1">
        <v>0.68262153154734095</v>
      </c>
      <c r="Y94" s="1">
        <v>0.15364370211134901</v>
      </c>
      <c r="Z94" s="1">
        <v>3.06663068421851E-2</v>
      </c>
      <c r="AA94" s="1">
        <v>6.6308992742148395E-2</v>
      </c>
      <c r="AB94" s="1">
        <v>0.111404923046351</v>
      </c>
      <c r="AC94" s="1">
        <v>1.9648606762185501</v>
      </c>
      <c r="AD94" s="1">
        <v>1.05672349380089</v>
      </c>
      <c r="AE94" s="1">
        <v>0.71024011026933198</v>
      </c>
      <c r="AF94" s="1">
        <v>0.62126570022183802</v>
      </c>
      <c r="AG94" s="1">
        <v>4.92879468437315E-2</v>
      </c>
      <c r="AH94" s="1">
        <v>0.111404923046351</v>
      </c>
      <c r="AI94" s="1">
        <v>2.54892217418214</v>
      </c>
      <c r="AJ94" s="1">
        <v>0.58406149796358997</v>
      </c>
      <c r="AL94" s="16"/>
      <c r="AM94" s="16"/>
      <c r="AN94" s="16"/>
      <c r="AO94" s="16"/>
      <c r="AP94" s="16"/>
      <c r="AQ94" s="16"/>
      <c r="AR94" s="16"/>
      <c r="AS94" s="16"/>
      <c r="AT94" s="16"/>
      <c r="AU94" s="16"/>
      <c r="AV94" s="16"/>
      <c r="AW94" s="16"/>
      <c r="AX94" s="16"/>
      <c r="AY94" s="16"/>
      <c r="AZ94" s="16"/>
      <c r="BA94" s="16"/>
      <c r="BB94" s="16"/>
      <c r="BC94" s="16"/>
      <c r="BD94" s="16"/>
      <c r="BE94" s="16"/>
      <c r="BF94" s="16"/>
      <c r="BG94" s="16"/>
      <c r="BH94" s="16"/>
      <c r="BI94" s="16"/>
      <c r="BJ94" s="16"/>
      <c r="BK94" s="16"/>
      <c r="BL94" s="16"/>
      <c r="BM94" s="16"/>
      <c r="BN94" s="16"/>
      <c r="BO94" s="16"/>
      <c r="BP94" s="16"/>
      <c r="BQ94" s="16"/>
      <c r="BR94" s="16"/>
      <c r="BS94" s="16"/>
      <c r="BT94" s="16"/>
      <c r="BU94" s="16"/>
      <c r="BV94" s="16"/>
      <c r="BW94" s="16"/>
      <c r="BX94" s="16"/>
      <c r="BY94" s="16"/>
      <c r="BZ94" s="16"/>
      <c r="CA94" s="16"/>
      <c r="CB94" s="16"/>
      <c r="CC94" s="16"/>
      <c r="CD94" s="16"/>
      <c r="CE94" s="16"/>
      <c r="CF94" s="16"/>
      <c r="CG94" s="16"/>
      <c r="CH94" s="16"/>
      <c r="CI94" s="16"/>
      <c r="CJ94" s="16"/>
      <c r="CK94" s="16"/>
      <c r="CL94" s="16"/>
      <c r="CM94" s="16"/>
      <c r="CN94" s="16"/>
      <c r="CO94" s="16"/>
      <c r="CP94" s="16"/>
      <c r="CQ94" s="16"/>
      <c r="CR94" s="16"/>
      <c r="CS94" s="16"/>
      <c r="CT94" s="16"/>
      <c r="CU94" s="16"/>
      <c r="CV94" s="16"/>
      <c r="CW94" s="16"/>
      <c r="CX94" s="16"/>
      <c r="CY94" s="16"/>
      <c r="CZ94" s="16"/>
      <c r="DA94" s="16"/>
      <c r="DB94" s="16"/>
      <c r="DC94" s="16"/>
      <c r="DD94" s="16"/>
      <c r="DE94" s="16"/>
      <c r="DF94" s="16"/>
      <c r="DG94" s="16"/>
      <c r="DH94" s="16"/>
      <c r="DI94" s="16"/>
      <c r="DJ94" s="16"/>
      <c r="DK94" s="16"/>
      <c r="DL94" s="16"/>
      <c r="DM94" s="16"/>
      <c r="DN94" s="16"/>
      <c r="DO94" s="16"/>
      <c r="DP94" s="16"/>
      <c r="DQ94" s="16"/>
      <c r="DR94" s="16"/>
      <c r="DS94" s="16"/>
      <c r="DT94" s="16"/>
      <c r="DU94" s="16"/>
      <c r="DV94" s="16"/>
      <c r="DW94" s="16"/>
      <c r="DX94" s="16"/>
      <c r="DY94" s="16"/>
      <c r="DZ94" s="16"/>
      <c r="EA94" s="16"/>
      <c r="EB94" s="16"/>
      <c r="EC94" s="16"/>
      <c r="ED94" s="16"/>
      <c r="EE94" s="16"/>
      <c r="EF94" s="16"/>
      <c r="EG94" s="16"/>
      <c r="EH94" s="16"/>
      <c r="EI94" s="16"/>
      <c r="EJ94" s="16"/>
      <c r="EK94" s="16"/>
      <c r="EL94" s="16"/>
      <c r="EM94" s="16"/>
      <c r="EN94" s="16"/>
      <c r="EO94" s="16"/>
      <c r="EP94" s="16"/>
      <c r="EQ94" s="16"/>
      <c r="ER94" s="16"/>
      <c r="ES94" s="16"/>
      <c r="ET94" s="16"/>
      <c r="EU94" s="16"/>
      <c r="EV94" s="16"/>
      <c r="EW94" s="16"/>
      <c r="EX94" s="16"/>
      <c r="EY94" s="16"/>
      <c r="EZ94" s="16"/>
      <c r="FA94" s="16"/>
      <c r="FB94" s="16"/>
      <c r="FC94" s="16"/>
      <c r="FD94" s="16"/>
      <c r="FE94" s="16"/>
      <c r="FF94" s="16"/>
      <c r="FG94" s="16"/>
      <c r="FH94" s="16"/>
      <c r="FI94" s="16"/>
      <c r="FJ94" s="16"/>
      <c r="FK94" s="16"/>
      <c r="FL94" s="16"/>
      <c r="FM94" s="16"/>
      <c r="FN94" s="16"/>
      <c r="FO94" s="16"/>
      <c r="FP94" s="16"/>
      <c r="FQ94" s="16"/>
      <c r="FR94" s="16"/>
      <c r="FS94" s="16"/>
      <c r="FT94" s="16"/>
      <c r="FU94" s="16"/>
      <c r="FV94" s="16"/>
      <c r="FW94" s="16"/>
      <c r="FX94" s="16"/>
      <c r="FY94" s="16"/>
    </row>
    <row r="95" spans="1:181" s="15" customFormat="1">
      <c r="A95" s="18" t="s">
        <v>43</v>
      </c>
      <c r="B95" s="49">
        <f t="shared" si="23"/>
        <v>82.4</v>
      </c>
      <c r="C95" s="49" t="str">
        <f t="shared" si="24"/>
        <v>HI</v>
      </c>
      <c r="D95" s="49">
        <f t="shared" si="22"/>
        <v>1.3</v>
      </c>
      <c r="E95" s="49">
        <f t="shared" si="22"/>
        <v>0.3</v>
      </c>
      <c r="F95" s="49">
        <f t="shared" si="22"/>
        <v>0.3</v>
      </c>
      <c r="G95" s="49">
        <f t="shared" si="22"/>
        <v>0.1</v>
      </c>
      <c r="H95" s="49">
        <f t="shared" si="22"/>
        <v>2.2999999999999998</v>
      </c>
      <c r="I95" s="49">
        <f t="shared" si="22"/>
        <v>0.2</v>
      </c>
      <c r="J95" s="78">
        <f t="shared" si="22"/>
        <v>4.5</v>
      </c>
      <c r="K95" s="49">
        <f t="shared" si="25"/>
        <v>1.1000000000000001</v>
      </c>
      <c r="L95" s="49">
        <f t="shared" si="25"/>
        <v>0.1</v>
      </c>
      <c r="M95" s="49">
        <f t="shared" si="25"/>
        <v>0.7</v>
      </c>
      <c r="N95" s="49">
        <f t="shared" si="25"/>
        <v>0.1</v>
      </c>
      <c r="O95" s="49">
        <f t="shared" si="25"/>
        <v>0.2</v>
      </c>
      <c r="P95" s="76">
        <f t="shared" si="26"/>
        <v>2.1</v>
      </c>
      <c r="Q95" s="95">
        <f t="shared" si="27"/>
        <v>-2.34044230399495</v>
      </c>
      <c r="R95" s="53"/>
      <c r="S95" s="16"/>
      <c r="T95" s="1" t="s">
        <v>136</v>
      </c>
      <c r="U95" s="1">
        <v>3.3780000000000001</v>
      </c>
      <c r="V95" s="1" t="s">
        <v>60</v>
      </c>
      <c r="W95" s="1">
        <v>0.443255855972155</v>
      </c>
      <c r="X95" s="1">
        <v>1.4264773806324</v>
      </c>
      <c r="Y95" s="1">
        <v>0.203983046753419</v>
      </c>
      <c r="Z95" s="1">
        <v>2.6925020068266501E-2</v>
      </c>
      <c r="AA95" s="1">
        <v>0.20576296943490999</v>
      </c>
      <c r="AB95" s="1">
        <v>5.5620837642575E-2</v>
      </c>
      <c r="AC95" s="1">
        <v>2.3620251105037302</v>
      </c>
      <c r="AD95" s="1">
        <v>0.13423987899291301</v>
      </c>
      <c r="AE95" s="1">
        <v>3.3193151224305901</v>
      </c>
      <c r="AF95" s="1">
        <v>5.3887942531317803E-2</v>
      </c>
      <c r="AG95" s="1">
        <v>1.55584664180535</v>
      </c>
      <c r="AH95" s="1">
        <v>5.5620837642575E-2</v>
      </c>
      <c r="AI95" s="1">
        <v>5.1189104234027498</v>
      </c>
      <c r="AJ95" s="1">
        <v>2.7568853128990201</v>
      </c>
      <c r="AL95" s="16"/>
      <c r="AM95" s="16"/>
      <c r="AN95" s="16"/>
      <c r="AO95" s="16"/>
      <c r="AP95" s="16"/>
      <c r="AQ95" s="16"/>
      <c r="AR95" s="16"/>
      <c r="AS95" s="16"/>
      <c r="AT95" s="16"/>
      <c r="AU95" s="16"/>
      <c r="AV95" s="16"/>
      <c r="AW95" s="16"/>
      <c r="AX95" s="16"/>
      <c r="AY95" s="16"/>
      <c r="AZ95" s="16"/>
      <c r="BA95" s="16"/>
      <c r="BB95" s="16"/>
      <c r="BC95" s="16"/>
      <c r="BD95" s="16"/>
      <c r="BE95" s="16"/>
      <c r="BF95" s="16"/>
      <c r="BG95" s="16"/>
      <c r="BH95" s="16"/>
      <c r="BI95" s="16"/>
      <c r="BJ95" s="16"/>
      <c r="BK95" s="16"/>
      <c r="BL95" s="16"/>
      <c r="BM95" s="16"/>
      <c r="BN95" s="16"/>
      <c r="BO95" s="16"/>
      <c r="BP95" s="16"/>
      <c r="BQ95" s="16"/>
      <c r="BR95" s="16"/>
      <c r="BS95" s="16"/>
      <c r="BT95" s="16"/>
      <c r="BU95" s="16"/>
      <c r="BV95" s="16"/>
      <c r="BW95" s="16"/>
      <c r="BX95" s="16"/>
      <c r="BY95" s="16"/>
      <c r="BZ95" s="16"/>
      <c r="CA95" s="16"/>
      <c r="CB95" s="16"/>
      <c r="CC95" s="16"/>
      <c r="CD95" s="16"/>
      <c r="CE95" s="16"/>
      <c r="CF95" s="16"/>
      <c r="CG95" s="16"/>
      <c r="CH95" s="16"/>
      <c r="CI95" s="16"/>
      <c r="CJ95" s="16"/>
      <c r="CK95" s="16"/>
      <c r="CL95" s="16"/>
      <c r="CM95" s="16"/>
      <c r="CN95" s="16"/>
      <c r="CO95" s="16"/>
      <c r="CP95" s="16"/>
      <c r="CQ95" s="16"/>
      <c r="CR95" s="16"/>
      <c r="CS95" s="16"/>
      <c r="CT95" s="16"/>
      <c r="CU95" s="16"/>
      <c r="CV95" s="16"/>
      <c r="CW95" s="16"/>
      <c r="CX95" s="16"/>
      <c r="CY95" s="16"/>
      <c r="CZ95" s="16"/>
      <c r="DA95" s="16"/>
      <c r="DB95" s="16"/>
      <c r="DC95" s="16"/>
      <c r="DD95" s="16"/>
      <c r="DE95" s="16"/>
      <c r="DF95" s="16"/>
      <c r="DG95" s="16"/>
      <c r="DH95" s="16"/>
      <c r="DI95" s="16"/>
      <c r="DJ95" s="16"/>
      <c r="DK95" s="16"/>
      <c r="DL95" s="16"/>
      <c r="DM95" s="16"/>
      <c r="DN95" s="16"/>
      <c r="DO95" s="16"/>
      <c r="DP95" s="16"/>
      <c r="DQ95" s="16"/>
      <c r="DR95" s="16"/>
      <c r="DS95" s="16"/>
      <c r="DT95" s="16"/>
      <c r="DU95" s="16"/>
      <c r="DV95" s="16"/>
      <c r="DW95" s="16"/>
      <c r="DX95" s="16"/>
      <c r="DY95" s="16"/>
      <c r="DZ95" s="16"/>
      <c r="EA95" s="16"/>
      <c r="EB95" s="16"/>
      <c r="EC95" s="16"/>
      <c r="ED95" s="16"/>
      <c r="EE95" s="16"/>
      <c r="EF95" s="16"/>
      <c r="EG95" s="16"/>
      <c r="EH95" s="16"/>
      <c r="EI95" s="16"/>
      <c r="EJ95" s="16"/>
      <c r="EK95" s="16"/>
      <c r="EL95" s="16"/>
      <c r="EM95" s="16"/>
      <c r="EN95" s="16"/>
      <c r="EO95" s="16"/>
      <c r="EP95" s="16"/>
      <c r="EQ95" s="16"/>
      <c r="ER95" s="16"/>
      <c r="ES95" s="16"/>
      <c r="ET95" s="16"/>
      <c r="EU95" s="16"/>
      <c r="EV95" s="16"/>
      <c r="EW95" s="16"/>
      <c r="EX95" s="16"/>
      <c r="EY95" s="16"/>
      <c r="EZ95" s="16"/>
      <c r="FA95" s="16"/>
      <c r="FB95" s="16"/>
      <c r="FC95" s="16"/>
      <c r="FD95" s="16"/>
      <c r="FE95" s="16"/>
      <c r="FF95" s="16"/>
      <c r="FG95" s="16"/>
      <c r="FH95" s="16"/>
      <c r="FI95" s="16"/>
      <c r="FJ95" s="16"/>
      <c r="FK95" s="16"/>
      <c r="FL95" s="16"/>
      <c r="FM95" s="16"/>
      <c r="FN95" s="16"/>
      <c r="FO95" s="16"/>
      <c r="FP95" s="16"/>
      <c r="FQ95" s="16"/>
      <c r="FR95" s="16"/>
      <c r="FS95" s="16"/>
      <c r="FT95" s="16"/>
      <c r="FU95" s="16"/>
      <c r="FV95" s="16"/>
      <c r="FW95" s="16"/>
      <c r="FX95" s="16"/>
      <c r="FY95" s="16"/>
    </row>
    <row r="96" spans="1:181" s="15" customFormat="1">
      <c r="A96" s="18" t="s">
        <v>42</v>
      </c>
      <c r="B96" s="49">
        <f t="shared" si="23"/>
        <v>11.3</v>
      </c>
      <c r="C96" s="49" t="str">
        <f t="shared" si="24"/>
        <v>HI</v>
      </c>
      <c r="D96" s="49">
        <f t="shared" si="22"/>
        <v>1.1000000000000001</v>
      </c>
      <c r="E96" s="49">
        <f t="shared" si="22"/>
        <v>0.6</v>
      </c>
      <c r="F96" s="49">
        <f t="shared" si="22"/>
        <v>0.3</v>
      </c>
      <c r="G96" s="49">
        <f t="shared" si="22"/>
        <v>0.4</v>
      </c>
      <c r="H96" s="49">
        <f t="shared" si="22"/>
        <v>2.2000000000000002</v>
      </c>
      <c r="I96" s="49">
        <f t="shared" si="22"/>
        <v>0.1</v>
      </c>
      <c r="J96" s="78">
        <f t="shared" si="22"/>
        <v>4.7</v>
      </c>
      <c r="K96" s="49">
        <f t="shared" si="25"/>
        <v>1.5</v>
      </c>
      <c r="L96" s="49">
        <f t="shared" si="25"/>
        <v>0.1</v>
      </c>
      <c r="M96" s="49">
        <f t="shared" si="25"/>
        <v>0.2</v>
      </c>
      <c r="N96" s="49">
        <f t="shared" si="25"/>
        <v>0.2</v>
      </c>
      <c r="O96" s="49">
        <f t="shared" si="25"/>
        <v>0.1</v>
      </c>
      <c r="P96" s="76">
        <f t="shared" si="26"/>
        <v>2.2000000000000002</v>
      </c>
      <c r="Q96" s="95">
        <f t="shared" si="27"/>
        <v>-2.4521457034512699</v>
      </c>
      <c r="R96" s="53"/>
      <c r="S96" s="16"/>
      <c r="T96" s="1" t="s">
        <v>135</v>
      </c>
      <c r="U96" s="1">
        <v>1.292</v>
      </c>
      <c r="V96" s="1" t="s">
        <v>18</v>
      </c>
      <c r="W96" s="1">
        <v>0.67457396796790003</v>
      </c>
      <c r="X96" s="1">
        <v>0.57288428851083995</v>
      </c>
      <c r="Y96" s="1">
        <v>0.104504760845171</v>
      </c>
      <c r="Z96" s="1">
        <v>2.1167724637930299</v>
      </c>
      <c r="AA96" s="1">
        <v>1.3557121793707401</v>
      </c>
      <c r="AB96" s="1">
        <v>0</v>
      </c>
      <c r="AC96" s="1">
        <v>4.8244476604876798</v>
      </c>
      <c r="AD96" s="1">
        <v>0.18198971065087899</v>
      </c>
      <c r="AE96" s="1">
        <v>2.4884786242648301E-3</v>
      </c>
      <c r="AF96" s="1">
        <v>8.8710669149948806E-3</v>
      </c>
      <c r="AG96" s="1">
        <v>0.374076322728915</v>
      </c>
      <c r="AH96" s="1">
        <v>0</v>
      </c>
      <c r="AI96" s="1">
        <v>0.56742557891905299</v>
      </c>
      <c r="AJ96" s="1">
        <v>-4.2570220815686302</v>
      </c>
      <c r="AL96" s="16"/>
      <c r="AM96" s="16"/>
      <c r="AN96" s="16"/>
      <c r="AO96" s="16"/>
      <c r="AP96" s="16"/>
      <c r="AQ96" s="16"/>
      <c r="AR96" s="16"/>
      <c r="AS96" s="16"/>
      <c r="AT96" s="16"/>
      <c r="AU96" s="16"/>
      <c r="AV96" s="16"/>
      <c r="AW96" s="16"/>
      <c r="AX96" s="16"/>
      <c r="AY96" s="16"/>
      <c r="AZ96" s="16"/>
      <c r="BA96" s="16"/>
      <c r="BB96" s="16"/>
      <c r="BC96" s="16"/>
      <c r="BD96" s="16"/>
      <c r="BE96" s="16"/>
      <c r="BF96" s="16"/>
      <c r="BG96" s="16"/>
      <c r="BH96" s="16"/>
      <c r="BI96" s="16"/>
      <c r="BJ96" s="16"/>
      <c r="BK96" s="16"/>
      <c r="BL96" s="16"/>
      <c r="BM96" s="16"/>
      <c r="BN96" s="16"/>
      <c r="BO96" s="16"/>
      <c r="BP96" s="16"/>
      <c r="BQ96" s="16"/>
      <c r="BR96" s="16"/>
      <c r="BS96" s="16"/>
      <c r="BT96" s="16"/>
      <c r="BU96" s="16"/>
      <c r="BV96" s="16"/>
      <c r="BW96" s="16"/>
      <c r="BX96" s="16"/>
      <c r="BY96" s="16"/>
      <c r="BZ96" s="16"/>
      <c r="CA96" s="16"/>
      <c r="CB96" s="16"/>
      <c r="CC96" s="16"/>
      <c r="CD96" s="16"/>
      <c r="CE96" s="16"/>
      <c r="CF96" s="16"/>
      <c r="CG96" s="16"/>
      <c r="CH96" s="16"/>
      <c r="CI96" s="16"/>
      <c r="CJ96" s="16"/>
      <c r="CK96" s="16"/>
      <c r="CL96" s="16"/>
      <c r="CM96" s="16"/>
      <c r="CN96" s="16"/>
      <c r="CO96" s="16"/>
      <c r="CP96" s="16"/>
      <c r="CQ96" s="16"/>
      <c r="CR96" s="16"/>
      <c r="CS96" s="16"/>
      <c r="CT96" s="16"/>
      <c r="CU96" s="16"/>
      <c r="CV96" s="16"/>
      <c r="CW96" s="16"/>
      <c r="CX96" s="16"/>
      <c r="CY96" s="16"/>
      <c r="CZ96" s="16"/>
      <c r="DA96" s="16"/>
      <c r="DB96" s="16"/>
      <c r="DC96" s="16"/>
      <c r="DD96" s="16"/>
      <c r="DE96" s="16"/>
      <c r="DF96" s="16"/>
      <c r="DG96" s="16"/>
      <c r="DH96" s="16"/>
      <c r="DI96" s="16"/>
      <c r="DJ96" s="16"/>
      <c r="DK96" s="16"/>
      <c r="DL96" s="16"/>
      <c r="DM96" s="16"/>
      <c r="DN96" s="16"/>
      <c r="DO96" s="16"/>
      <c r="DP96" s="16"/>
      <c r="DQ96" s="16"/>
      <c r="DR96" s="16"/>
      <c r="DS96" s="16"/>
      <c r="DT96" s="16"/>
      <c r="DU96" s="16"/>
      <c r="DV96" s="16"/>
      <c r="DW96" s="16"/>
      <c r="DX96" s="16"/>
      <c r="DY96" s="16"/>
      <c r="DZ96" s="16"/>
      <c r="EA96" s="16"/>
      <c r="EB96" s="16"/>
      <c r="EC96" s="16"/>
      <c r="ED96" s="16"/>
      <c r="EE96" s="16"/>
      <c r="EF96" s="16"/>
      <c r="EG96" s="16"/>
      <c r="EH96" s="16"/>
      <c r="EI96" s="16"/>
      <c r="EJ96" s="16"/>
      <c r="EK96" s="16"/>
      <c r="EL96" s="16"/>
      <c r="EM96" s="16"/>
      <c r="EN96" s="16"/>
      <c r="EO96" s="16"/>
      <c r="EP96" s="16"/>
      <c r="EQ96" s="16"/>
      <c r="ER96" s="16"/>
      <c r="ES96" s="16"/>
      <c r="ET96" s="16"/>
      <c r="EU96" s="16"/>
      <c r="EV96" s="16"/>
      <c r="EW96" s="16"/>
      <c r="EX96" s="16"/>
      <c r="EY96" s="16"/>
      <c r="EZ96" s="16"/>
      <c r="FA96" s="16"/>
      <c r="FB96" s="16"/>
      <c r="FC96" s="16"/>
      <c r="FD96" s="16"/>
      <c r="FE96" s="16"/>
      <c r="FF96" s="16"/>
      <c r="FG96" s="16"/>
      <c r="FH96" s="16"/>
      <c r="FI96" s="16"/>
      <c r="FJ96" s="16"/>
      <c r="FK96" s="16"/>
      <c r="FL96" s="16"/>
      <c r="FM96" s="16"/>
      <c r="FN96" s="16"/>
      <c r="FO96" s="16"/>
      <c r="FP96" s="16"/>
      <c r="FQ96" s="16"/>
      <c r="FR96" s="16"/>
      <c r="FS96" s="16"/>
      <c r="FT96" s="16"/>
      <c r="FU96" s="16"/>
      <c r="FV96" s="16"/>
      <c r="FW96" s="16"/>
      <c r="FX96" s="16"/>
      <c r="FY96" s="16"/>
    </row>
    <row r="97" spans="1:181" s="15" customFormat="1">
      <c r="A97" s="20" t="s">
        <v>41</v>
      </c>
      <c r="B97" s="50">
        <f t="shared" si="23"/>
        <v>10</v>
      </c>
      <c r="C97" s="50" t="str">
        <f t="shared" si="24"/>
        <v>HI</v>
      </c>
      <c r="D97" s="50">
        <f t="shared" si="22"/>
        <v>0.9</v>
      </c>
      <c r="E97" s="50">
        <f t="shared" si="22"/>
        <v>0.1</v>
      </c>
      <c r="F97" s="50">
        <f t="shared" si="22"/>
        <v>0.4</v>
      </c>
      <c r="G97" s="50">
        <f t="shared" si="22"/>
        <v>0</v>
      </c>
      <c r="H97" s="50">
        <f t="shared" si="22"/>
        <v>1.4</v>
      </c>
      <c r="I97" s="50">
        <f t="shared" si="22"/>
        <v>0.2</v>
      </c>
      <c r="J97" s="78">
        <f t="shared" si="22"/>
        <v>3</v>
      </c>
      <c r="K97" s="50">
        <f t="shared" si="25"/>
        <v>1.7</v>
      </c>
      <c r="L97" s="50">
        <f t="shared" si="25"/>
        <v>0.1</v>
      </c>
      <c r="M97" s="50">
        <f t="shared" si="25"/>
        <v>0.7</v>
      </c>
      <c r="N97" s="50">
        <f t="shared" si="25"/>
        <v>0</v>
      </c>
      <c r="O97" s="50">
        <f t="shared" si="25"/>
        <v>0.2</v>
      </c>
      <c r="P97" s="76">
        <f t="shared" si="26"/>
        <v>2.6</v>
      </c>
      <c r="Q97" s="98">
        <f t="shared" si="27"/>
        <v>-0.39813174641964999</v>
      </c>
      <c r="R97" s="53"/>
      <c r="S97" s="16"/>
      <c r="T97" s="1" t="s">
        <v>54</v>
      </c>
      <c r="U97" s="1">
        <v>112.033</v>
      </c>
      <c r="V97" s="1" t="s">
        <v>18</v>
      </c>
      <c r="W97" s="1">
        <v>0.700179456034981</v>
      </c>
      <c r="X97" s="1">
        <v>0.37158198946676102</v>
      </c>
      <c r="Y97" s="1">
        <v>0.31679824675968099</v>
      </c>
      <c r="Z97" s="1">
        <v>6.8631937736051002E-2</v>
      </c>
      <c r="AA97" s="1">
        <v>1.8597247682931699</v>
      </c>
      <c r="AB97" s="1">
        <v>5.7300910529034403E-2</v>
      </c>
      <c r="AC97" s="1">
        <v>3.3742173088196799</v>
      </c>
      <c r="AD97" s="1">
        <v>0.50334848168780799</v>
      </c>
      <c r="AE97" s="1">
        <v>0.243895916521468</v>
      </c>
      <c r="AF97" s="1">
        <v>0.480084256470654</v>
      </c>
      <c r="AG97" s="1">
        <v>0.14105227197546399</v>
      </c>
      <c r="AH97" s="1">
        <v>5.7300910529034403E-2</v>
      </c>
      <c r="AI97" s="1">
        <v>1.42568183718443</v>
      </c>
      <c r="AJ97" s="1">
        <v>-1.9485354716352501</v>
      </c>
      <c r="AL97" s="16"/>
      <c r="AM97" s="16"/>
      <c r="AN97" s="16"/>
      <c r="AO97" s="16"/>
      <c r="AP97" s="16"/>
      <c r="AQ97" s="16"/>
      <c r="AR97" s="16"/>
      <c r="AS97" s="16"/>
      <c r="AT97" s="16"/>
      <c r="AU97" s="16"/>
      <c r="AV97" s="16"/>
      <c r="AW97" s="16"/>
      <c r="AX97" s="16"/>
      <c r="AY97" s="16"/>
      <c r="AZ97" s="16"/>
      <c r="BA97" s="16"/>
      <c r="BB97" s="16"/>
      <c r="BC97" s="16"/>
      <c r="BD97" s="16"/>
      <c r="BE97" s="16"/>
      <c r="BF97" s="16"/>
      <c r="BG97" s="16"/>
      <c r="BH97" s="16"/>
      <c r="BI97" s="16"/>
      <c r="BJ97" s="16"/>
      <c r="BK97" s="16"/>
      <c r="BL97" s="16"/>
      <c r="BM97" s="16"/>
      <c r="BN97" s="16"/>
      <c r="BO97" s="16"/>
      <c r="BP97" s="16"/>
      <c r="BQ97" s="16"/>
      <c r="BR97" s="16"/>
      <c r="BS97" s="16"/>
      <c r="BT97" s="16"/>
      <c r="BU97" s="16"/>
      <c r="BV97" s="16"/>
      <c r="BW97" s="16"/>
      <c r="BX97" s="16"/>
      <c r="BY97" s="16"/>
      <c r="BZ97" s="16"/>
      <c r="CA97" s="16"/>
      <c r="CB97" s="16"/>
      <c r="CC97" s="16"/>
      <c r="CD97" s="16"/>
      <c r="CE97" s="16"/>
      <c r="CF97" s="16"/>
      <c r="CG97" s="16"/>
      <c r="CH97" s="16"/>
      <c r="CI97" s="16"/>
      <c r="CJ97" s="16"/>
      <c r="CK97" s="16"/>
      <c r="CL97" s="16"/>
      <c r="CM97" s="16"/>
      <c r="CN97" s="16"/>
      <c r="CO97" s="16"/>
      <c r="CP97" s="16"/>
      <c r="CQ97" s="16"/>
      <c r="CR97" s="16"/>
      <c r="CS97" s="16"/>
      <c r="CT97" s="16"/>
      <c r="CU97" s="16"/>
      <c r="CV97" s="16"/>
      <c r="CW97" s="16"/>
      <c r="CX97" s="16"/>
      <c r="CY97" s="16"/>
      <c r="CZ97" s="16"/>
      <c r="DA97" s="16"/>
      <c r="DB97" s="16"/>
      <c r="DC97" s="16"/>
      <c r="DD97" s="16"/>
      <c r="DE97" s="16"/>
      <c r="DF97" s="16"/>
      <c r="DG97" s="16"/>
      <c r="DH97" s="16"/>
      <c r="DI97" s="16"/>
      <c r="DJ97" s="16"/>
      <c r="DK97" s="16"/>
      <c r="DL97" s="16"/>
      <c r="DM97" s="16"/>
      <c r="DN97" s="16"/>
      <c r="DO97" s="16"/>
      <c r="DP97" s="16"/>
      <c r="DQ97" s="16"/>
      <c r="DR97" s="16"/>
      <c r="DS97" s="16"/>
      <c r="DT97" s="16"/>
      <c r="DU97" s="16"/>
      <c r="DV97" s="16"/>
      <c r="DW97" s="16"/>
      <c r="DX97" s="16"/>
      <c r="DY97" s="16"/>
      <c r="DZ97" s="16"/>
      <c r="EA97" s="16"/>
      <c r="EB97" s="16"/>
      <c r="EC97" s="16"/>
      <c r="ED97" s="16"/>
      <c r="EE97" s="16"/>
      <c r="EF97" s="16"/>
      <c r="EG97" s="16"/>
      <c r="EH97" s="16"/>
      <c r="EI97" s="16"/>
      <c r="EJ97" s="16"/>
      <c r="EK97" s="16"/>
      <c r="EL97" s="16"/>
      <c r="EM97" s="16"/>
      <c r="EN97" s="16"/>
      <c r="EO97" s="16"/>
      <c r="EP97" s="16"/>
      <c r="EQ97" s="16"/>
      <c r="ER97" s="16"/>
      <c r="ES97" s="16"/>
      <c r="ET97" s="16"/>
      <c r="EU97" s="16"/>
      <c r="EV97" s="16"/>
      <c r="EW97" s="16"/>
      <c r="EX97" s="16"/>
      <c r="EY97" s="16"/>
      <c r="EZ97" s="16"/>
      <c r="FA97" s="16"/>
      <c r="FB97" s="16"/>
      <c r="FC97" s="16"/>
      <c r="FD97" s="16"/>
      <c r="FE97" s="16"/>
      <c r="FF97" s="16"/>
      <c r="FG97" s="16"/>
      <c r="FH97" s="16"/>
      <c r="FI97" s="16"/>
      <c r="FJ97" s="16"/>
      <c r="FK97" s="16"/>
      <c r="FL97" s="16"/>
      <c r="FM97" s="16"/>
      <c r="FN97" s="16"/>
      <c r="FO97" s="16"/>
      <c r="FP97" s="16"/>
      <c r="FQ97" s="16"/>
      <c r="FR97" s="16"/>
      <c r="FS97" s="16"/>
      <c r="FT97" s="16"/>
      <c r="FU97" s="16"/>
      <c r="FV97" s="16"/>
      <c r="FW97" s="16"/>
      <c r="FX97" s="16"/>
      <c r="FY97" s="16"/>
    </row>
    <row r="98" spans="1:181" s="15" customFormat="1">
      <c r="A98" s="18" t="s">
        <v>40</v>
      </c>
      <c r="B98" s="49">
        <f t="shared" si="23"/>
        <v>4.4000000000000004</v>
      </c>
      <c r="C98" s="49" t="str">
        <f t="shared" si="24"/>
        <v>HI</v>
      </c>
      <c r="D98" s="49">
        <f t="shared" si="22"/>
        <v>1.4</v>
      </c>
      <c r="E98" s="49">
        <f t="shared" si="22"/>
        <v>0.4</v>
      </c>
      <c r="F98" s="49">
        <f t="shared" si="22"/>
        <v>0.4</v>
      </c>
      <c r="G98" s="49">
        <f t="shared" si="22"/>
        <v>0.1</v>
      </c>
      <c r="H98" s="49">
        <f t="shared" si="22"/>
        <v>3.2</v>
      </c>
      <c r="I98" s="49">
        <f t="shared" si="22"/>
        <v>0.2</v>
      </c>
      <c r="J98" s="78">
        <f t="shared" si="22"/>
        <v>5.7</v>
      </c>
      <c r="K98" s="49">
        <f t="shared" si="25"/>
        <v>1</v>
      </c>
      <c r="L98" s="49">
        <f t="shared" si="25"/>
        <v>0.7</v>
      </c>
      <c r="M98" s="49">
        <f t="shared" si="25"/>
        <v>0.6</v>
      </c>
      <c r="N98" s="49">
        <f t="shared" si="25"/>
        <v>1.6</v>
      </c>
      <c r="O98" s="49">
        <f t="shared" si="25"/>
        <v>0.2</v>
      </c>
      <c r="P98" s="76">
        <f t="shared" si="26"/>
        <v>4.0999999999999996</v>
      </c>
      <c r="Q98" s="95">
        <f t="shared" si="27"/>
        <v>-1.6401972105482301</v>
      </c>
      <c r="R98" s="53"/>
      <c r="S98" s="16"/>
      <c r="T98" s="1" t="s">
        <v>21</v>
      </c>
      <c r="U98" s="1">
        <v>3.6030000000000002</v>
      </c>
      <c r="V98" s="1" t="s">
        <v>14</v>
      </c>
      <c r="W98" s="1">
        <v>0.54822585687761305</v>
      </c>
      <c r="X98" s="1">
        <v>7.7731721094920006E-2</v>
      </c>
      <c r="Y98" s="1">
        <v>0.106994394602188</v>
      </c>
      <c r="Z98" s="1">
        <v>9.7930054330604005E-2</v>
      </c>
      <c r="AA98" s="1">
        <v>0.56710884977793197</v>
      </c>
      <c r="AB98" s="1">
        <v>4.5302277491738999E-2</v>
      </c>
      <c r="AC98" s="1">
        <v>1.443293154175</v>
      </c>
      <c r="AD98" s="1">
        <v>0.86801360346936196</v>
      </c>
      <c r="AE98" s="1">
        <v>6.9549676422128504E-2</v>
      </c>
      <c r="AF98" s="1">
        <v>8.9476536699293993E-2</v>
      </c>
      <c r="AG98" s="1">
        <v>9.7902852614825796E-3</v>
      </c>
      <c r="AH98" s="1">
        <v>4.5302277491738999E-2</v>
      </c>
      <c r="AI98" s="1">
        <v>1.0821323793440101</v>
      </c>
      <c r="AJ98" s="1">
        <v>-0.36116077483099002</v>
      </c>
      <c r="AL98" s="16"/>
      <c r="AM98" s="16"/>
      <c r="AN98" s="16"/>
      <c r="AO98" s="16"/>
      <c r="AP98" s="16"/>
      <c r="AQ98" s="16"/>
      <c r="AR98" s="16"/>
      <c r="AS98" s="16"/>
      <c r="AT98" s="16"/>
      <c r="AU98" s="16"/>
      <c r="AV98" s="16"/>
      <c r="AW98" s="16"/>
      <c r="AX98" s="16"/>
      <c r="AY98" s="16"/>
      <c r="AZ98" s="16"/>
      <c r="BA98" s="16"/>
      <c r="BB98" s="16"/>
      <c r="BC98" s="16"/>
      <c r="BD98" s="16"/>
      <c r="BE98" s="16"/>
      <c r="BF98" s="16"/>
      <c r="BG98" s="16"/>
      <c r="BH98" s="16"/>
      <c r="BI98" s="16"/>
      <c r="BJ98" s="16"/>
      <c r="BK98" s="16"/>
      <c r="BL98" s="16"/>
      <c r="BM98" s="16"/>
      <c r="BN98" s="16"/>
      <c r="BO98" s="16"/>
      <c r="BP98" s="16"/>
      <c r="BQ98" s="16"/>
      <c r="BR98" s="16"/>
      <c r="BS98" s="16"/>
      <c r="BT98" s="16"/>
      <c r="BU98" s="16"/>
      <c r="BV98" s="16"/>
      <c r="BW98" s="16"/>
      <c r="BX98" s="16"/>
      <c r="BY98" s="16"/>
      <c r="BZ98" s="16"/>
      <c r="CA98" s="16"/>
      <c r="CB98" s="16"/>
      <c r="CC98" s="16"/>
      <c r="CD98" s="16"/>
      <c r="CE98" s="16"/>
      <c r="CF98" s="16"/>
      <c r="CG98" s="16"/>
      <c r="CH98" s="16"/>
      <c r="CI98" s="16"/>
      <c r="CJ98" s="16"/>
      <c r="CK98" s="16"/>
      <c r="CL98" s="16"/>
      <c r="CM98" s="16"/>
      <c r="CN98" s="16"/>
      <c r="CO98" s="16"/>
      <c r="CP98" s="16"/>
      <c r="CQ98" s="16"/>
      <c r="CR98" s="16"/>
      <c r="CS98" s="16"/>
      <c r="CT98" s="16"/>
      <c r="CU98" s="16"/>
      <c r="CV98" s="16"/>
      <c r="CW98" s="16"/>
      <c r="CX98" s="16"/>
      <c r="CY98" s="16"/>
      <c r="CZ98" s="16"/>
      <c r="DA98" s="16"/>
      <c r="DB98" s="16"/>
      <c r="DC98" s="16"/>
      <c r="DD98" s="16"/>
      <c r="DE98" s="16"/>
      <c r="DF98" s="16"/>
      <c r="DG98" s="16"/>
      <c r="DH98" s="16"/>
      <c r="DI98" s="16"/>
      <c r="DJ98" s="16"/>
      <c r="DK98" s="16"/>
      <c r="DL98" s="16"/>
      <c r="DM98" s="16"/>
      <c r="DN98" s="16"/>
      <c r="DO98" s="16"/>
      <c r="DP98" s="16"/>
      <c r="DQ98" s="16"/>
      <c r="DR98" s="16"/>
      <c r="DS98" s="16"/>
      <c r="DT98" s="16"/>
      <c r="DU98" s="16"/>
      <c r="DV98" s="16"/>
      <c r="DW98" s="16"/>
      <c r="DX98" s="16"/>
      <c r="DY98" s="16"/>
      <c r="DZ98" s="16"/>
      <c r="EA98" s="16"/>
      <c r="EB98" s="16"/>
      <c r="EC98" s="16"/>
      <c r="ED98" s="16"/>
      <c r="EE98" s="16"/>
      <c r="EF98" s="16"/>
      <c r="EG98" s="16"/>
      <c r="EH98" s="16"/>
      <c r="EI98" s="16"/>
      <c r="EJ98" s="16"/>
      <c r="EK98" s="16"/>
      <c r="EL98" s="16"/>
      <c r="EM98" s="16"/>
      <c r="EN98" s="16"/>
      <c r="EO98" s="16"/>
      <c r="EP98" s="16"/>
      <c r="EQ98" s="16"/>
      <c r="ER98" s="16"/>
      <c r="ES98" s="16"/>
      <c r="ET98" s="16"/>
      <c r="EU98" s="16"/>
      <c r="EV98" s="16"/>
      <c r="EW98" s="16"/>
      <c r="EX98" s="16"/>
      <c r="EY98" s="16"/>
      <c r="EZ98" s="16"/>
      <c r="FA98" s="16"/>
      <c r="FB98" s="16"/>
      <c r="FC98" s="16"/>
      <c r="FD98" s="16"/>
      <c r="FE98" s="16"/>
      <c r="FF98" s="16"/>
      <c r="FG98" s="16"/>
      <c r="FH98" s="16"/>
      <c r="FI98" s="16"/>
      <c r="FJ98" s="16"/>
      <c r="FK98" s="16"/>
      <c r="FL98" s="16"/>
      <c r="FM98" s="16"/>
      <c r="FN98" s="16"/>
      <c r="FO98" s="16"/>
      <c r="FP98" s="16"/>
      <c r="FQ98" s="16"/>
      <c r="FR98" s="16"/>
      <c r="FS98" s="16"/>
      <c r="FT98" s="16"/>
      <c r="FU98" s="16"/>
      <c r="FV98" s="16"/>
      <c r="FW98" s="16"/>
      <c r="FX98" s="16"/>
      <c r="FY98" s="16"/>
    </row>
    <row r="99" spans="1:181" s="15" customFormat="1">
      <c r="A99" s="18" t="s">
        <v>39</v>
      </c>
      <c r="B99" s="49">
        <f t="shared" si="23"/>
        <v>60.2</v>
      </c>
      <c r="C99" s="49" t="str">
        <f t="shared" si="24"/>
        <v>HI</v>
      </c>
      <c r="D99" s="49">
        <f t="shared" si="22"/>
        <v>1</v>
      </c>
      <c r="E99" s="49">
        <f t="shared" si="22"/>
        <v>0.4</v>
      </c>
      <c r="F99" s="49">
        <f t="shared" si="22"/>
        <v>0.4</v>
      </c>
      <c r="G99" s="49">
        <f t="shared" si="22"/>
        <v>0.3</v>
      </c>
      <c r="H99" s="49">
        <f t="shared" si="22"/>
        <v>2.1</v>
      </c>
      <c r="I99" s="49">
        <f t="shared" si="22"/>
        <v>0.1</v>
      </c>
      <c r="J99" s="78">
        <f t="shared" si="22"/>
        <v>4.4000000000000004</v>
      </c>
      <c r="K99" s="49">
        <f t="shared" si="25"/>
        <v>0.8</v>
      </c>
      <c r="L99" s="49">
        <f t="shared" si="25"/>
        <v>0</v>
      </c>
      <c r="M99" s="49">
        <f t="shared" si="25"/>
        <v>0.3</v>
      </c>
      <c r="N99" s="49">
        <f t="shared" si="25"/>
        <v>0.1</v>
      </c>
      <c r="O99" s="49">
        <f t="shared" si="25"/>
        <v>0.1</v>
      </c>
      <c r="P99" s="76">
        <f t="shared" si="26"/>
        <v>1.3</v>
      </c>
      <c r="Q99" s="95">
        <f t="shared" si="27"/>
        <v>-3.0142544846862598</v>
      </c>
      <c r="R99" s="53"/>
      <c r="S99" s="16"/>
      <c r="T99" s="1" t="s">
        <v>86</v>
      </c>
      <c r="U99" s="1">
        <v>2.7120000000000002</v>
      </c>
      <c r="V99" s="1" t="s">
        <v>14</v>
      </c>
      <c r="W99" s="1">
        <v>0.32626954775459099</v>
      </c>
      <c r="X99" s="1">
        <v>3.9739274827873401</v>
      </c>
      <c r="Y99" s="1">
        <v>0.13718992624332199</v>
      </c>
      <c r="Z99" s="1">
        <v>1.20855496772032E-3</v>
      </c>
      <c r="AA99" s="1">
        <v>1.1535862755503801</v>
      </c>
      <c r="AB99" s="1">
        <v>1.6274518808985901E-2</v>
      </c>
      <c r="AC99" s="1">
        <v>5.6084563061123403</v>
      </c>
      <c r="AD99" s="1">
        <v>9.5990724060358398E-2</v>
      </c>
      <c r="AE99" s="1">
        <v>8.7661294082066394</v>
      </c>
      <c r="AF99" s="1">
        <v>6.0130236268385602</v>
      </c>
      <c r="AG99" s="1">
        <v>0.143074622333458</v>
      </c>
      <c r="AH99" s="1">
        <v>1.6274518808985901E-2</v>
      </c>
      <c r="AI99" s="1">
        <v>15.034492900248001</v>
      </c>
      <c r="AJ99" s="1">
        <v>9.4260365941356596</v>
      </c>
      <c r="AL99" s="16"/>
      <c r="AM99" s="16"/>
      <c r="AN99" s="16"/>
      <c r="AO99" s="16"/>
      <c r="AP99" s="16"/>
      <c r="AQ99" s="16"/>
      <c r="AR99" s="16"/>
      <c r="AS99" s="16"/>
      <c r="AT99" s="16"/>
      <c r="AU99" s="16"/>
      <c r="AV99" s="16"/>
      <c r="AW99" s="16"/>
      <c r="AX99" s="16"/>
      <c r="AY99" s="16"/>
      <c r="AZ99" s="16"/>
      <c r="BA99" s="16"/>
      <c r="BB99" s="16"/>
      <c r="BC99" s="16"/>
      <c r="BD99" s="16"/>
      <c r="BE99" s="16"/>
      <c r="BF99" s="16"/>
      <c r="BG99" s="16"/>
      <c r="BH99" s="16"/>
      <c r="BI99" s="16"/>
      <c r="BJ99" s="16"/>
      <c r="BK99" s="16"/>
      <c r="BL99" s="16"/>
      <c r="BM99" s="16"/>
      <c r="BN99" s="16"/>
      <c r="BO99" s="16"/>
      <c r="BP99" s="16"/>
      <c r="BQ99" s="16"/>
      <c r="BR99" s="16"/>
      <c r="BS99" s="16"/>
      <c r="BT99" s="16"/>
      <c r="BU99" s="16"/>
      <c r="BV99" s="16"/>
      <c r="BW99" s="16"/>
      <c r="BX99" s="16"/>
      <c r="BY99" s="16"/>
      <c r="BZ99" s="16"/>
      <c r="CA99" s="16"/>
      <c r="CB99" s="16"/>
      <c r="CC99" s="16"/>
      <c r="CD99" s="16"/>
      <c r="CE99" s="16"/>
      <c r="CF99" s="16"/>
      <c r="CG99" s="16"/>
      <c r="CH99" s="16"/>
      <c r="CI99" s="16"/>
      <c r="CJ99" s="16"/>
      <c r="CK99" s="16"/>
      <c r="CL99" s="16"/>
      <c r="CM99" s="16"/>
      <c r="CN99" s="16"/>
      <c r="CO99" s="16"/>
      <c r="CP99" s="16"/>
      <c r="CQ99" s="16"/>
      <c r="CR99" s="16"/>
      <c r="CS99" s="16"/>
      <c r="CT99" s="16"/>
      <c r="CU99" s="16"/>
      <c r="CV99" s="16"/>
      <c r="CW99" s="16"/>
      <c r="CX99" s="16"/>
      <c r="CY99" s="16"/>
      <c r="CZ99" s="16"/>
      <c r="DA99" s="16"/>
      <c r="DB99" s="16"/>
      <c r="DC99" s="16"/>
      <c r="DD99" s="16"/>
      <c r="DE99" s="16"/>
      <c r="DF99" s="16"/>
      <c r="DG99" s="16"/>
      <c r="DH99" s="16"/>
      <c r="DI99" s="16"/>
      <c r="DJ99" s="16"/>
      <c r="DK99" s="16"/>
      <c r="DL99" s="16"/>
      <c r="DM99" s="16"/>
      <c r="DN99" s="16"/>
      <c r="DO99" s="16"/>
      <c r="DP99" s="16"/>
      <c r="DQ99" s="16"/>
      <c r="DR99" s="16"/>
      <c r="DS99" s="16"/>
      <c r="DT99" s="16"/>
      <c r="DU99" s="16"/>
      <c r="DV99" s="16"/>
      <c r="DW99" s="16"/>
      <c r="DX99" s="16"/>
      <c r="DY99" s="16"/>
      <c r="DZ99" s="16"/>
      <c r="EA99" s="16"/>
      <c r="EB99" s="16"/>
      <c r="EC99" s="16"/>
      <c r="ED99" s="16"/>
      <c r="EE99" s="16"/>
      <c r="EF99" s="16"/>
      <c r="EG99" s="16"/>
      <c r="EH99" s="16"/>
      <c r="EI99" s="16"/>
      <c r="EJ99" s="16"/>
      <c r="EK99" s="16"/>
      <c r="EL99" s="16"/>
      <c r="EM99" s="16"/>
      <c r="EN99" s="16"/>
      <c r="EO99" s="16"/>
      <c r="EP99" s="16"/>
      <c r="EQ99" s="16"/>
      <c r="ER99" s="16"/>
      <c r="ES99" s="16"/>
      <c r="ET99" s="16"/>
      <c r="EU99" s="16"/>
      <c r="EV99" s="16"/>
      <c r="EW99" s="16"/>
      <c r="EX99" s="16"/>
      <c r="EY99" s="16"/>
      <c r="EZ99" s="16"/>
      <c r="FA99" s="16"/>
      <c r="FB99" s="16"/>
      <c r="FC99" s="16"/>
      <c r="FD99" s="16"/>
      <c r="FE99" s="16"/>
      <c r="FF99" s="16"/>
      <c r="FG99" s="16"/>
      <c r="FH99" s="16"/>
      <c r="FI99" s="16"/>
      <c r="FJ99" s="16"/>
      <c r="FK99" s="16"/>
      <c r="FL99" s="16"/>
      <c r="FM99" s="16"/>
      <c r="FN99" s="16"/>
      <c r="FO99" s="16"/>
      <c r="FP99" s="16"/>
      <c r="FQ99" s="16"/>
      <c r="FR99" s="16"/>
      <c r="FS99" s="16"/>
      <c r="FT99" s="16"/>
      <c r="FU99" s="16"/>
      <c r="FV99" s="16"/>
      <c r="FW99" s="16"/>
      <c r="FX99" s="16"/>
      <c r="FY99" s="16"/>
    </row>
    <row r="100" spans="1:181" s="15" customFormat="1">
      <c r="A100" s="18" t="s">
        <v>38</v>
      </c>
      <c r="B100" s="49">
        <f t="shared" si="23"/>
        <v>2.2999999999999998</v>
      </c>
      <c r="C100" s="49" t="str">
        <f t="shared" si="24"/>
        <v>UM</v>
      </c>
      <c r="D100" s="49">
        <f t="shared" si="22"/>
        <v>0.8</v>
      </c>
      <c r="E100" s="49">
        <f t="shared" si="22"/>
        <v>0</v>
      </c>
      <c r="F100" s="49">
        <f t="shared" si="22"/>
        <v>1.5</v>
      </c>
      <c r="G100" s="49">
        <f t="shared" si="22"/>
        <v>0.3</v>
      </c>
      <c r="H100" s="49">
        <f t="shared" si="22"/>
        <v>1.1000000000000001</v>
      </c>
      <c r="I100" s="49">
        <f t="shared" si="22"/>
        <v>0.1</v>
      </c>
      <c r="J100" s="78">
        <f t="shared" si="22"/>
        <v>3.8</v>
      </c>
      <c r="K100" s="49">
        <f t="shared" si="25"/>
        <v>2.1</v>
      </c>
      <c r="L100" s="49">
        <f t="shared" si="25"/>
        <v>0.3</v>
      </c>
      <c r="M100" s="49">
        <f t="shared" si="25"/>
        <v>3.7</v>
      </c>
      <c r="N100" s="49">
        <f t="shared" si="25"/>
        <v>1.9</v>
      </c>
      <c r="O100" s="49">
        <f t="shared" si="25"/>
        <v>0.1</v>
      </c>
      <c r="P100" s="76">
        <f t="shared" si="26"/>
        <v>8</v>
      </c>
      <c r="Q100" s="95">
        <f t="shared" si="27"/>
        <v>4.1701343146819596</v>
      </c>
      <c r="R100" s="53"/>
      <c r="S100" s="16"/>
      <c r="T100" s="1" t="s">
        <v>134</v>
      </c>
      <c r="U100" s="1">
        <v>31.635000000000002</v>
      </c>
      <c r="V100" s="1" t="s">
        <v>14</v>
      </c>
      <c r="W100" s="1">
        <v>0.71417565692913898</v>
      </c>
      <c r="X100" s="1">
        <v>0.20953443532862501</v>
      </c>
      <c r="Y100" s="1">
        <v>5.6308317474923701E-2</v>
      </c>
      <c r="Z100" s="1">
        <v>5.1023091418186603E-2</v>
      </c>
      <c r="AA100" s="1">
        <v>0.39960002483533902</v>
      </c>
      <c r="AB100" s="1">
        <v>4.4417039710726601E-2</v>
      </c>
      <c r="AC100" s="1">
        <v>1.4750585656969399</v>
      </c>
      <c r="AD100" s="1">
        <v>0.44051203104053499</v>
      </c>
      <c r="AE100" s="1">
        <v>0.17781418232968901</v>
      </c>
      <c r="AF100" s="1">
        <v>8.9357940102070002E-2</v>
      </c>
      <c r="AG100" s="1">
        <v>9.6938668476287404E-2</v>
      </c>
      <c r="AH100" s="1">
        <v>4.4417039710726601E-2</v>
      </c>
      <c r="AI100" s="1">
        <v>0.849039861659308</v>
      </c>
      <c r="AJ100" s="1">
        <v>-0.62601870403763205</v>
      </c>
      <c r="AL100" s="16"/>
      <c r="AM100" s="16"/>
      <c r="AN100" s="16"/>
      <c r="AO100" s="16"/>
      <c r="AP100" s="16"/>
      <c r="AQ100" s="16"/>
      <c r="AR100" s="16"/>
      <c r="AS100" s="16"/>
      <c r="AT100" s="16"/>
      <c r="AU100" s="16"/>
      <c r="AV100" s="16"/>
      <c r="AW100" s="16"/>
      <c r="AX100" s="16"/>
      <c r="AY100" s="16"/>
      <c r="AZ100" s="16"/>
      <c r="BA100" s="16"/>
      <c r="BB100" s="16"/>
      <c r="BC100" s="16"/>
      <c r="BD100" s="16"/>
      <c r="BE100" s="16"/>
      <c r="BF100" s="16"/>
      <c r="BG100" s="16"/>
      <c r="BH100" s="16"/>
      <c r="BI100" s="16"/>
      <c r="BJ100" s="16"/>
      <c r="BK100" s="16"/>
      <c r="BL100" s="16"/>
      <c r="BM100" s="16"/>
      <c r="BN100" s="16"/>
      <c r="BO100" s="16"/>
      <c r="BP100" s="16"/>
      <c r="BQ100" s="16"/>
      <c r="BR100" s="16"/>
      <c r="BS100" s="16"/>
      <c r="BT100" s="16"/>
      <c r="BU100" s="16"/>
      <c r="BV100" s="16"/>
      <c r="BW100" s="16"/>
      <c r="BX100" s="16"/>
      <c r="BY100" s="16"/>
      <c r="BZ100" s="16"/>
      <c r="CA100" s="16"/>
      <c r="CB100" s="16"/>
      <c r="CC100" s="16"/>
      <c r="CD100" s="16"/>
      <c r="CE100" s="16"/>
      <c r="CF100" s="16"/>
      <c r="CG100" s="16"/>
      <c r="CH100" s="16"/>
      <c r="CI100" s="16"/>
      <c r="CJ100" s="16"/>
      <c r="CK100" s="16"/>
      <c r="CL100" s="16"/>
      <c r="CM100" s="16"/>
      <c r="CN100" s="16"/>
      <c r="CO100" s="16"/>
      <c r="CP100" s="16"/>
      <c r="CQ100" s="16"/>
      <c r="CR100" s="16"/>
      <c r="CS100" s="16"/>
      <c r="CT100" s="16"/>
      <c r="CU100" s="16"/>
      <c r="CV100" s="16"/>
      <c r="CW100" s="16"/>
      <c r="CX100" s="16"/>
      <c r="CY100" s="16"/>
      <c r="CZ100" s="16"/>
      <c r="DA100" s="16"/>
      <c r="DB100" s="16"/>
      <c r="DC100" s="16"/>
      <c r="DD100" s="16"/>
      <c r="DE100" s="16"/>
      <c r="DF100" s="16"/>
      <c r="DG100" s="16"/>
      <c r="DH100" s="16"/>
      <c r="DI100" s="16"/>
      <c r="DJ100" s="16"/>
      <c r="DK100" s="16"/>
      <c r="DL100" s="16"/>
      <c r="DM100" s="16"/>
      <c r="DN100" s="16"/>
      <c r="DO100" s="16"/>
      <c r="DP100" s="16"/>
      <c r="DQ100" s="16"/>
      <c r="DR100" s="16"/>
      <c r="DS100" s="16"/>
      <c r="DT100" s="16"/>
      <c r="DU100" s="16"/>
      <c r="DV100" s="16"/>
      <c r="DW100" s="16"/>
      <c r="DX100" s="16"/>
      <c r="DY100" s="16"/>
      <c r="DZ100" s="16"/>
      <c r="EA100" s="16"/>
      <c r="EB100" s="16"/>
      <c r="EC100" s="16"/>
      <c r="ED100" s="16"/>
      <c r="EE100" s="16"/>
      <c r="EF100" s="16"/>
      <c r="EG100" s="16"/>
      <c r="EH100" s="16"/>
      <c r="EI100" s="16"/>
      <c r="EJ100" s="16"/>
      <c r="EK100" s="16"/>
      <c r="EL100" s="16"/>
      <c r="EM100" s="16"/>
      <c r="EN100" s="16"/>
      <c r="EO100" s="16"/>
      <c r="EP100" s="16"/>
      <c r="EQ100" s="16"/>
      <c r="ER100" s="16"/>
      <c r="ES100" s="16"/>
      <c r="ET100" s="16"/>
      <c r="EU100" s="16"/>
      <c r="EV100" s="16"/>
      <c r="EW100" s="16"/>
      <c r="EX100" s="16"/>
      <c r="EY100" s="16"/>
      <c r="EZ100" s="16"/>
      <c r="FA100" s="16"/>
      <c r="FB100" s="16"/>
      <c r="FC100" s="16"/>
      <c r="FD100" s="16"/>
      <c r="FE100" s="16"/>
      <c r="FF100" s="16"/>
      <c r="FG100" s="16"/>
      <c r="FH100" s="16"/>
      <c r="FI100" s="16"/>
      <c r="FJ100" s="16"/>
      <c r="FK100" s="16"/>
      <c r="FL100" s="16"/>
      <c r="FM100" s="16"/>
      <c r="FN100" s="16"/>
      <c r="FO100" s="16"/>
      <c r="FP100" s="16"/>
      <c r="FQ100" s="16"/>
      <c r="FR100" s="16"/>
      <c r="FS100" s="16"/>
      <c r="FT100" s="16"/>
      <c r="FU100" s="16"/>
      <c r="FV100" s="16"/>
      <c r="FW100" s="16"/>
      <c r="FX100" s="16"/>
      <c r="FY100" s="16"/>
    </row>
    <row r="101" spans="1:181" s="15" customFormat="1">
      <c r="A101" s="20" t="s">
        <v>37</v>
      </c>
      <c r="B101" s="50">
        <f t="shared" si="23"/>
        <v>3.3</v>
      </c>
      <c r="C101" s="50" t="str">
        <f t="shared" si="24"/>
        <v>UM</v>
      </c>
      <c r="D101" s="50">
        <f t="shared" ref="D101:I110" si="28">ROUND(HLOOKUP(D$7,$U$7:$AJ$168,MATCH($A101,$T$7:$T$168,0),0),1)</f>
        <v>1.2</v>
      </c>
      <c r="E101" s="50">
        <f t="shared" si="28"/>
        <v>0</v>
      </c>
      <c r="F101" s="50">
        <f t="shared" si="28"/>
        <v>0.9</v>
      </c>
      <c r="G101" s="50">
        <f t="shared" si="28"/>
        <v>0.5</v>
      </c>
      <c r="H101" s="50">
        <f t="shared" si="28"/>
        <v>1.3</v>
      </c>
      <c r="I101" s="50">
        <f t="shared" si="28"/>
        <v>0.2</v>
      </c>
      <c r="J101" s="78">
        <f t="shared" ref="J101:J110" si="29">ROUND(HLOOKUP(J$7,$U$7:$AJ$168,MATCH($A101,$T$7:$T$168,0),0),1)</f>
        <v>4.0999999999999996</v>
      </c>
      <c r="K101" s="50">
        <f t="shared" si="25"/>
        <v>2.6</v>
      </c>
      <c r="L101" s="50">
        <f t="shared" si="25"/>
        <v>0.1</v>
      </c>
      <c r="M101" s="50">
        <f t="shared" si="25"/>
        <v>1.9</v>
      </c>
      <c r="N101" s="50">
        <f t="shared" si="25"/>
        <v>0.3</v>
      </c>
      <c r="O101" s="50">
        <f t="shared" si="25"/>
        <v>0.2</v>
      </c>
      <c r="P101" s="76">
        <f t="shared" si="26"/>
        <v>5.0999999999999996</v>
      </c>
      <c r="Q101" s="98">
        <f t="shared" si="27"/>
        <v>1.0628092237620601</v>
      </c>
      <c r="R101" s="53"/>
      <c r="S101" s="16"/>
      <c r="T101" s="1" t="s">
        <v>133</v>
      </c>
      <c r="U101" s="1">
        <v>22.859000000000002</v>
      </c>
      <c r="V101" s="1" t="s">
        <v>60</v>
      </c>
      <c r="W101" s="1">
        <v>0.25467681977955098</v>
      </c>
      <c r="X101" s="1">
        <v>3.6801664150540703E-2</v>
      </c>
      <c r="Y101" s="1">
        <v>0.31598064111718699</v>
      </c>
      <c r="Z101" s="1">
        <v>2.5369105901532699E-2</v>
      </c>
      <c r="AA101" s="1">
        <v>4.89503460925877E-2</v>
      </c>
      <c r="AB101" s="1">
        <v>4.4338029510955598E-2</v>
      </c>
      <c r="AC101" s="1">
        <v>0.72611660655235499</v>
      </c>
      <c r="AD101" s="1">
        <v>0.22901651551819499</v>
      </c>
      <c r="AE101" s="1">
        <v>1.06975667668968</v>
      </c>
      <c r="AF101" s="1">
        <v>0.663190875547229</v>
      </c>
      <c r="AG101" s="1">
        <v>0.16069552227752801</v>
      </c>
      <c r="AH101" s="1">
        <v>4.4338029510955598E-2</v>
      </c>
      <c r="AI101" s="1">
        <v>2.16699761954359</v>
      </c>
      <c r="AJ101" s="1">
        <v>1.4408810129912399</v>
      </c>
      <c r="AL101" s="16"/>
      <c r="AM101" s="16"/>
      <c r="AN101" s="16"/>
      <c r="AO101" s="16"/>
      <c r="AP101" s="16"/>
      <c r="AQ101" s="16"/>
      <c r="AR101" s="16"/>
      <c r="AS101" s="16"/>
      <c r="AT101" s="16"/>
      <c r="AU101" s="16"/>
      <c r="AV101" s="16"/>
      <c r="AW101" s="16"/>
      <c r="AX101" s="16"/>
      <c r="AY101" s="16"/>
      <c r="AZ101" s="16"/>
      <c r="BA101" s="16"/>
      <c r="BB101" s="16"/>
      <c r="BC101" s="16"/>
      <c r="BD101" s="16"/>
      <c r="BE101" s="16"/>
      <c r="BF101" s="16"/>
      <c r="BG101" s="16"/>
      <c r="BH101" s="16"/>
      <c r="BI101" s="16"/>
      <c r="BJ101" s="16"/>
      <c r="BK101" s="16"/>
      <c r="BL101" s="16"/>
      <c r="BM101" s="16"/>
      <c r="BN101" s="16"/>
      <c r="BO101" s="16"/>
      <c r="BP101" s="16"/>
      <c r="BQ101" s="16"/>
      <c r="BR101" s="16"/>
      <c r="BS101" s="16"/>
      <c r="BT101" s="16"/>
      <c r="BU101" s="16"/>
      <c r="BV101" s="16"/>
      <c r="BW101" s="16"/>
      <c r="BX101" s="16"/>
      <c r="BY101" s="16"/>
      <c r="BZ101" s="16"/>
      <c r="CA101" s="16"/>
      <c r="CB101" s="16"/>
      <c r="CC101" s="16"/>
      <c r="CD101" s="16"/>
      <c r="CE101" s="16"/>
      <c r="CF101" s="16"/>
      <c r="CG101" s="16"/>
      <c r="CH101" s="16"/>
      <c r="CI101" s="16"/>
      <c r="CJ101" s="16"/>
      <c r="CK101" s="16"/>
      <c r="CL101" s="16"/>
      <c r="CM101" s="16"/>
      <c r="CN101" s="16"/>
      <c r="CO101" s="16"/>
      <c r="CP101" s="16"/>
      <c r="CQ101" s="16"/>
      <c r="CR101" s="16"/>
      <c r="CS101" s="16"/>
      <c r="CT101" s="16"/>
      <c r="CU101" s="16"/>
      <c r="CV101" s="16"/>
      <c r="CW101" s="16"/>
      <c r="CX101" s="16"/>
      <c r="CY101" s="16"/>
      <c r="CZ101" s="16"/>
      <c r="DA101" s="16"/>
      <c r="DB101" s="16"/>
      <c r="DC101" s="16"/>
      <c r="DD101" s="16"/>
      <c r="DE101" s="16"/>
      <c r="DF101" s="16"/>
      <c r="DG101" s="16"/>
      <c r="DH101" s="16"/>
      <c r="DI101" s="16"/>
      <c r="DJ101" s="16"/>
      <c r="DK101" s="16"/>
      <c r="DL101" s="16"/>
      <c r="DM101" s="16"/>
      <c r="DN101" s="16"/>
      <c r="DO101" s="16"/>
      <c r="DP101" s="16"/>
      <c r="DQ101" s="16"/>
      <c r="DR101" s="16"/>
      <c r="DS101" s="16"/>
      <c r="DT101" s="16"/>
      <c r="DU101" s="16"/>
      <c r="DV101" s="16"/>
      <c r="DW101" s="16"/>
      <c r="DX101" s="16"/>
      <c r="DY101" s="16"/>
      <c r="DZ101" s="16"/>
      <c r="EA101" s="16"/>
      <c r="EB101" s="16"/>
      <c r="EC101" s="16"/>
      <c r="ED101" s="16"/>
      <c r="EE101" s="16"/>
      <c r="EF101" s="16"/>
      <c r="EG101" s="16"/>
      <c r="EH101" s="16"/>
      <c r="EI101" s="16"/>
      <c r="EJ101" s="16"/>
      <c r="EK101" s="16"/>
      <c r="EL101" s="16"/>
      <c r="EM101" s="16"/>
      <c r="EN101" s="16"/>
      <c r="EO101" s="16"/>
      <c r="EP101" s="16"/>
      <c r="EQ101" s="16"/>
      <c r="ER101" s="16"/>
      <c r="ES101" s="16"/>
      <c r="ET101" s="16"/>
      <c r="EU101" s="16"/>
      <c r="EV101" s="16"/>
      <c r="EW101" s="16"/>
      <c r="EX101" s="16"/>
      <c r="EY101" s="16"/>
      <c r="EZ101" s="16"/>
      <c r="FA101" s="16"/>
      <c r="FB101" s="16"/>
      <c r="FC101" s="16"/>
      <c r="FD101" s="16"/>
      <c r="FE101" s="16"/>
      <c r="FF101" s="16"/>
      <c r="FG101" s="16"/>
      <c r="FH101" s="16"/>
      <c r="FI101" s="16"/>
      <c r="FJ101" s="16"/>
      <c r="FK101" s="16"/>
      <c r="FL101" s="16"/>
      <c r="FM101" s="16"/>
      <c r="FN101" s="16"/>
      <c r="FO101" s="16"/>
      <c r="FP101" s="16"/>
      <c r="FQ101" s="16"/>
      <c r="FR101" s="16"/>
      <c r="FS101" s="16"/>
      <c r="FT101" s="16"/>
      <c r="FU101" s="16"/>
      <c r="FV101" s="16"/>
      <c r="FW101" s="16"/>
      <c r="FX101" s="16"/>
      <c r="FY101" s="16"/>
    </row>
    <row r="102" spans="1:181" s="15" customFormat="1">
      <c r="A102" s="18" t="s">
        <v>36</v>
      </c>
      <c r="B102" s="49">
        <f t="shared" si="23"/>
        <v>16.600000000000001</v>
      </c>
      <c r="C102" s="49" t="str">
        <f t="shared" si="24"/>
        <v>HI</v>
      </c>
      <c r="D102" s="49">
        <f t="shared" si="28"/>
        <v>1.5</v>
      </c>
      <c r="E102" s="49">
        <f t="shared" si="28"/>
        <v>1.2</v>
      </c>
      <c r="F102" s="49">
        <f t="shared" si="28"/>
        <v>0.4</v>
      </c>
      <c r="G102" s="49">
        <f t="shared" si="28"/>
        <v>0.3</v>
      </c>
      <c r="H102" s="49">
        <f t="shared" si="28"/>
        <v>2.2999999999999998</v>
      </c>
      <c r="I102" s="49">
        <f t="shared" si="28"/>
        <v>0.2</v>
      </c>
      <c r="J102" s="78">
        <f t="shared" si="29"/>
        <v>5.9</v>
      </c>
      <c r="K102" s="49">
        <f t="shared" si="25"/>
        <v>0.6</v>
      </c>
      <c r="L102" s="49">
        <f t="shared" si="25"/>
        <v>0</v>
      </c>
      <c r="M102" s="49">
        <f t="shared" si="25"/>
        <v>0.1</v>
      </c>
      <c r="N102" s="49">
        <f t="shared" si="25"/>
        <v>0.4</v>
      </c>
      <c r="O102" s="49">
        <f t="shared" si="25"/>
        <v>0.2</v>
      </c>
      <c r="P102" s="76">
        <f t="shared" si="26"/>
        <v>1.3</v>
      </c>
      <c r="Q102" s="95">
        <f t="shared" si="27"/>
        <v>-4.6071533165614698</v>
      </c>
      <c r="R102" s="53"/>
      <c r="S102" s="16"/>
      <c r="T102" s="1" t="s">
        <v>85</v>
      </c>
      <c r="U102" s="1">
        <v>47.600999999999999</v>
      </c>
      <c r="V102" s="1" t="s">
        <v>60</v>
      </c>
      <c r="W102" s="1">
        <v>1.0828270681980801</v>
      </c>
      <c r="X102" s="1">
        <v>1.1427120865549201E-2</v>
      </c>
      <c r="Y102" s="1">
        <v>0.34396302096501602</v>
      </c>
      <c r="Z102" s="1">
        <v>0.30408359149683301</v>
      </c>
      <c r="AA102" s="1">
        <v>6.7350804191855296E-2</v>
      </c>
      <c r="AB102" s="1">
        <v>0.136757289484425</v>
      </c>
      <c r="AC102" s="1">
        <v>1.94640889520176</v>
      </c>
      <c r="AD102" s="1">
        <v>1.12843873355738</v>
      </c>
      <c r="AE102" s="1">
        <v>5.3676655022167896E-3</v>
      </c>
      <c r="AF102" s="1">
        <v>0.63247081659890303</v>
      </c>
      <c r="AG102" s="1">
        <v>0.315407974869999</v>
      </c>
      <c r="AH102" s="1">
        <v>0.136757289484425</v>
      </c>
      <c r="AI102" s="1">
        <v>2.2184424800129201</v>
      </c>
      <c r="AJ102" s="1">
        <v>0.27203358481116002</v>
      </c>
      <c r="AL102" s="16"/>
      <c r="AM102" s="16"/>
      <c r="AN102" s="16"/>
      <c r="AO102" s="16"/>
      <c r="AP102" s="16"/>
      <c r="AQ102" s="16"/>
      <c r="AR102" s="16"/>
      <c r="AS102" s="16"/>
      <c r="AT102" s="16"/>
      <c r="AU102" s="16"/>
      <c r="AV102" s="16"/>
      <c r="AW102" s="16"/>
      <c r="AX102" s="16"/>
      <c r="AY102" s="16"/>
      <c r="AZ102" s="16"/>
      <c r="BA102" s="16"/>
      <c r="BB102" s="16"/>
      <c r="BC102" s="16"/>
      <c r="BD102" s="16"/>
      <c r="BE102" s="16"/>
      <c r="BF102" s="16"/>
      <c r="BG102" s="16"/>
      <c r="BH102" s="16"/>
      <c r="BI102" s="16"/>
      <c r="BJ102" s="16"/>
      <c r="BK102" s="16"/>
      <c r="BL102" s="16"/>
      <c r="BM102" s="16"/>
      <c r="BN102" s="16"/>
      <c r="BO102" s="16"/>
      <c r="BP102" s="16"/>
      <c r="BQ102" s="16"/>
      <c r="BR102" s="16"/>
      <c r="BS102" s="16"/>
      <c r="BT102" s="16"/>
      <c r="BU102" s="16"/>
      <c r="BV102" s="16"/>
      <c r="BW102" s="16"/>
      <c r="BX102" s="16"/>
      <c r="BY102" s="16"/>
      <c r="BZ102" s="16"/>
      <c r="CA102" s="16"/>
      <c r="CB102" s="16"/>
      <c r="CC102" s="16"/>
      <c r="CD102" s="16"/>
      <c r="CE102" s="16"/>
      <c r="CF102" s="16"/>
      <c r="CG102" s="16"/>
      <c r="CH102" s="16"/>
      <c r="CI102" s="16"/>
      <c r="CJ102" s="16"/>
      <c r="CK102" s="16"/>
      <c r="CL102" s="16"/>
      <c r="CM102" s="16"/>
      <c r="CN102" s="16"/>
      <c r="CO102" s="16"/>
      <c r="CP102" s="16"/>
      <c r="CQ102" s="16"/>
      <c r="CR102" s="16"/>
      <c r="CS102" s="16"/>
      <c r="CT102" s="16"/>
      <c r="CU102" s="16"/>
      <c r="CV102" s="16"/>
      <c r="CW102" s="16"/>
      <c r="CX102" s="16"/>
      <c r="CY102" s="16"/>
      <c r="CZ102" s="16"/>
      <c r="DA102" s="16"/>
      <c r="DB102" s="16"/>
      <c r="DC102" s="16"/>
      <c r="DD102" s="16"/>
      <c r="DE102" s="16"/>
      <c r="DF102" s="16"/>
      <c r="DG102" s="16"/>
      <c r="DH102" s="16"/>
      <c r="DI102" s="16"/>
      <c r="DJ102" s="16"/>
      <c r="DK102" s="16"/>
      <c r="DL102" s="16"/>
      <c r="DM102" s="16"/>
      <c r="DN102" s="16"/>
      <c r="DO102" s="16"/>
      <c r="DP102" s="16"/>
      <c r="DQ102" s="16"/>
      <c r="DR102" s="16"/>
      <c r="DS102" s="16"/>
      <c r="DT102" s="16"/>
      <c r="DU102" s="16"/>
      <c r="DV102" s="16"/>
      <c r="DW102" s="16"/>
      <c r="DX102" s="16"/>
      <c r="DY102" s="16"/>
      <c r="DZ102" s="16"/>
      <c r="EA102" s="16"/>
      <c r="EB102" s="16"/>
      <c r="EC102" s="16"/>
      <c r="ED102" s="16"/>
      <c r="EE102" s="16"/>
      <c r="EF102" s="16"/>
      <c r="EG102" s="16"/>
      <c r="EH102" s="16"/>
      <c r="EI102" s="16"/>
      <c r="EJ102" s="16"/>
      <c r="EK102" s="16"/>
      <c r="EL102" s="16"/>
      <c r="EM102" s="16"/>
      <c r="EN102" s="16"/>
      <c r="EO102" s="16"/>
      <c r="EP102" s="16"/>
      <c r="EQ102" s="16"/>
      <c r="ER102" s="16"/>
      <c r="ES102" s="16"/>
      <c r="ET102" s="16"/>
      <c r="EU102" s="16"/>
      <c r="EV102" s="16"/>
      <c r="EW102" s="16"/>
      <c r="EX102" s="16"/>
      <c r="EY102" s="16"/>
      <c r="EZ102" s="16"/>
      <c r="FA102" s="16"/>
      <c r="FB102" s="16"/>
      <c r="FC102" s="16"/>
      <c r="FD102" s="16"/>
      <c r="FE102" s="16"/>
      <c r="FF102" s="16"/>
      <c r="FG102" s="16"/>
      <c r="FH102" s="16"/>
      <c r="FI102" s="16"/>
      <c r="FJ102" s="16"/>
      <c r="FK102" s="16"/>
      <c r="FL102" s="16"/>
      <c r="FM102" s="16"/>
      <c r="FN102" s="16"/>
      <c r="FO102" s="16"/>
      <c r="FP102" s="16"/>
      <c r="FQ102" s="16"/>
      <c r="FR102" s="16"/>
      <c r="FS102" s="16"/>
      <c r="FT102" s="16"/>
      <c r="FU102" s="16"/>
      <c r="FV102" s="16"/>
      <c r="FW102" s="16"/>
      <c r="FX102" s="16"/>
      <c r="FY102" s="16"/>
    </row>
    <row r="103" spans="1:181" s="15" customFormat="1">
      <c r="A103" s="18" t="s">
        <v>35</v>
      </c>
      <c r="B103" s="49">
        <f t="shared" si="23"/>
        <v>38.200000000000003</v>
      </c>
      <c r="C103" s="49" t="str">
        <f t="shared" si="24"/>
        <v>UM</v>
      </c>
      <c r="D103" s="49">
        <f t="shared" si="28"/>
        <v>1.1000000000000001</v>
      </c>
      <c r="E103" s="49">
        <f t="shared" si="28"/>
        <v>0.1</v>
      </c>
      <c r="F103" s="49">
        <f t="shared" si="28"/>
        <v>0.7</v>
      </c>
      <c r="G103" s="49">
        <f t="shared" si="28"/>
        <v>0.1</v>
      </c>
      <c r="H103" s="49">
        <f t="shared" si="28"/>
        <v>1.9</v>
      </c>
      <c r="I103" s="49">
        <f t="shared" si="28"/>
        <v>0.1</v>
      </c>
      <c r="J103" s="78">
        <f t="shared" si="29"/>
        <v>4.0999999999999996</v>
      </c>
      <c r="K103" s="49">
        <f t="shared" si="25"/>
        <v>1.3</v>
      </c>
      <c r="L103" s="49">
        <f t="shared" si="25"/>
        <v>0.1</v>
      </c>
      <c r="M103" s="49">
        <f t="shared" si="25"/>
        <v>0.8</v>
      </c>
      <c r="N103" s="49">
        <f t="shared" si="25"/>
        <v>0.1</v>
      </c>
      <c r="O103" s="49">
        <f t="shared" si="25"/>
        <v>0.1</v>
      </c>
      <c r="P103" s="76">
        <f t="shared" si="26"/>
        <v>2.2999999999999998</v>
      </c>
      <c r="Q103" s="95">
        <f t="shared" si="27"/>
        <v>-1.81146104144487</v>
      </c>
      <c r="R103" s="53"/>
      <c r="S103" s="16"/>
      <c r="T103" s="1" t="s">
        <v>132</v>
      </c>
      <c r="U103" s="1">
        <v>2.242</v>
      </c>
      <c r="V103" s="1" t="s">
        <v>14</v>
      </c>
      <c r="W103" s="1">
        <v>0.31090473443065902</v>
      </c>
      <c r="X103" s="1">
        <v>0.55265279020215297</v>
      </c>
      <c r="Y103" s="1">
        <v>0.137177691610462</v>
      </c>
      <c r="Z103" s="1">
        <v>0</v>
      </c>
      <c r="AA103" s="1">
        <v>0.39082306001001699</v>
      </c>
      <c r="AB103" s="1">
        <v>2.2913188146193701E-2</v>
      </c>
      <c r="AC103" s="1">
        <v>1.41447146439949</v>
      </c>
      <c r="AD103" s="1">
        <v>0.17017975937241001</v>
      </c>
      <c r="AE103" s="1">
        <v>1.6349296871526799</v>
      </c>
      <c r="AF103" s="1">
        <v>0.36359331665962602</v>
      </c>
      <c r="AG103" s="1">
        <v>4.8061741149311201</v>
      </c>
      <c r="AH103" s="1">
        <v>2.2913188146193701E-2</v>
      </c>
      <c r="AI103" s="1">
        <v>6.9977900662620298</v>
      </c>
      <c r="AJ103" s="1">
        <v>5.5833186018625396</v>
      </c>
      <c r="AL103" s="16"/>
      <c r="AM103" s="16"/>
      <c r="AN103" s="16"/>
      <c r="AO103" s="16"/>
      <c r="AP103" s="16"/>
      <c r="AQ103" s="16"/>
      <c r="AR103" s="16"/>
      <c r="AS103" s="16"/>
      <c r="AT103" s="16"/>
      <c r="AU103" s="16"/>
      <c r="AV103" s="16"/>
      <c r="AW103" s="16"/>
      <c r="AX103" s="16"/>
      <c r="AY103" s="16"/>
      <c r="AZ103" s="16"/>
      <c r="BA103" s="16"/>
      <c r="BB103" s="16"/>
      <c r="BC103" s="16"/>
      <c r="BD103" s="16"/>
      <c r="BE103" s="16"/>
      <c r="BF103" s="16"/>
      <c r="BG103" s="16"/>
      <c r="BH103" s="16"/>
      <c r="BI103" s="16"/>
      <c r="BJ103" s="16"/>
      <c r="BK103" s="16"/>
      <c r="BL103" s="16"/>
      <c r="BM103" s="16"/>
      <c r="BN103" s="16"/>
      <c r="BO103" s="16"/>
      <c r="BP103" s="16"/>
      <c r="BQ103" s="16"/>
      <c r="BR103" s="16"/>
      <c r="BS103" s="16"/>
      <c r="BT103" s="16"/>
      <c r="BU103" s="16"/>
      <c r="BV103" s="16"/>
      <c r="BW103" s="16"/>
      <c r="BX103" s="16"/>
      <c r="BY103" s="16"/>
      <c r="BZ103" s="16"/>
      <c r="CA103" s="16"/>
      <c r="CB103" s="16"/>
      <c r="CC103" s="16"/>
      <c r="CD103" s="16"/>
      <c r="CE103" s="16"/>
      <c r="CF103" s="16"/>
      <c r="CG103" s="16"/>
      <c r="CH103" s="16"/>
      <c r="CI103" s="16"/>
      <c r="CJ103" s="16"/>
      <c r="CK103" s="16"/>
      <c r="CL103" s="16"/>
      <c r="CM103" s="16"/>
      <c r="CN103" s="16"/>
      <c r="CO103" s="16"/>
      <c r="CP103" s="16"/>
      <c r="CQ103" s="16"/>
      <c r="CR103" s="16"/>
      <c r="CS103" s="16"/>
      <c r="CT103" s="16"/>
      <c r="CU103" s="16"/>
      <c r="CV103" s="16"/>
      <c r="CW103" s="16"/>
      <c r="CX103" s="16"/>
      <c r="CY103" s="16"/>
      <c r="CZ103" s="16"/>
      <c r="DA103" s="16"/>
      <c r="DB103" s="16"/>
      <c r="DC103" s="16"/>
      <c r="DD103" s="16"/>
      <c r="DE103" s="16"/>
      <c r="DF103" s="16"/>
      <c r="DG103" s="16"/>
      <c r="DH103" s="16"/>
      <c r="DI103" s="16"/>
      <c r="DJ103" s="16"/>
      <c r="DK103" s="16"/>
      <c r="DL103" s="16"/>
      <c r="DM103" s="16"/>
      <c r="DN103" s="16"/>
      <c r="DO103" s="16"/>
      <c r="DP103" s="16"/>
      <c r="DQ103" s="16"/>
      <c r="DR103" s="16"/>
      <c r="DS103" s="16"/>
      <c r="DT103" s="16"/>
      <c r="DU103" s="16"/>
      <c r="DV103" s="16"/>
      <c r="DW103" s="16"/>
      <c r="DX103" s="16"/>
      <c r="DY103" s="16"/>
      <c r="DZ103" s="16"/>
      <c r="EA103" s="16"/>
      <c r="EB103" s="16"/>
      <c r="EC103" s="16"/>
      <c r="ED103" s="16"/>
      <c r="EE103" s="16"/>
      <c r="EF103" s="16"/>
      <c r="EG103" s="16"/>
      <c r="EH103" s="16"/>
      <c r="EI103" s="16"/>
      <c r="EJ103" s="16"/>
      <c r="EK103" s="16"/>
      <c r="EL103" s="16"/>
      <c r="EM103" s="16"/>
      <c r="EN103" s="16"/>
      <c r="EO103" s="16"/>
      <c r="EP103" s="16"/>
      <c r="EQ103" s="16"/>
      <c r="ER103" s="16"/>
      <c r="ES103" s="16"/>
      <c r="ET103" s="16"/>
      <c r="EU103" s="16"/>
      <c r="EV103" s="16"/>
      <c r="EW103" s="16"/>
      <c r="EX103" s="16"/>
      <c r="EY103" s="16"/>
      <c r="EZ103" s="16"/>
      <c r="FA103" s="16"/>
      <c r="FB103" s="16"/>
      <c r="FC103" s="16"/>
      <c r="FD103" s="16"/>
      <c r="FE103" s="16"/>
      <c r="FF103" s="16"/>
      <c r="FG103" s="16"/>
      <c r="FH103" s="16"/>
      <c r="FI103" s="16"/>
      <c r="FJ103" s="16"/>
      <c r="FK103" s="16"/>
      <c r="FL103" s="16"/>
      <c r="FM103" s="16"/>
      <c r="FN103" s="16"/>
      <c r="FO103" s="16"/>
      <c r="FP103" s="16"/>
      <c r="FQ103" s="16"/>
      <c r="FR103" s="16"/>
      <c r="FS103" s="16"/>
      <c r="FT103" s="16"/>
      <c r="FU103" s="16"/>
      <c r="FV103" s="16"/>
      <c r="FW103" s="16"/>
      <c r="FX103" s="16"/>
      <c r="FY103" s="16"/>
    </row>
    <row r="104" spans="1:181" s="15" customFormat="1">
      <c r="A104" s="18" t="s">
        <v>34</v>
      </c>
      <c r="B104" s="49">
        <f t="shared" si="23"/>
        <v>10.7</v>
      </c>
      <c r="C104" s="49" t="str">
        <f t="shared" si="24"/>
        <v>HI</v>
      </c>
      <c r="D104" s="49">
        <f t="shared" si="28"/>
        <v>0.9</v>
      </c>
      <c r="E104" s="49">
        <f t="shared" si="28"/>
        <v>0.4</v>
      </c>
      <c r="F104" s="49">
        <f t="shared" si="28"/>
        <v>0.1</v>
      </c>
      <c r="G104" s="49">
        <f t="shared" si="28"/>
        <v>1</v>
      </c>
      <c r="H104" s="49">
        <f t="shared" si="28"/>
        <v>1.9</v>
      </c>
      <c r="I104" s="49">
        <f t="shared" si="28"/>
        <v>0.1</v>
      </c>
      <c r="J104" s="78">
        <f t="shared" si="29"/>
        <v>4.4000000000000004</v>
      </c>
      <c r="K104" s="49">
        <f t="shared" si="25"/>
        <v>0.6</v>
      </c>
      <c r="L104" s="49">
        <f t="shared" si="25"/>
        <v>0.1</v>
      </c>
      <c r="M104" s="49">
        <f t="shared" si="25"/>
        <v>0.8</v>
      </c>
      <c r="N104" s="49">
        <f t="shared" si="25"/>
        <v>0.1</v>
      </c>
      <c r="O104" s="49">
        <f t="shared" si="25"/>
        <v>0.1</v>
      </c>
      <c r="P104" s="76">
        <f t="shared" si="26"/>
        <v>1.6</v>
      </c>
      <c r="Q104" s="95">
        <f t="shared" si="27"/>
        <v>-2.7683660226633098</v>
      </c>
      <c r="R104" s="53"/>
      <c r="S104" s="16"/>
      <c r="T104" s="1" t="s">
        <v>84</v>
      </c>
      <c r="U104" s="1">
        <v>29.433</v>
      </c>
      <c r="V104" s="1" t="s">
        <v>60</v>
      </c>
      <c r="W104" s="1">
        <v>0.37430964887224899</v>
      </c>
      <c r="X104" s="1">
        <v>4.8972160930561802E-2</v>
      </c>
      <c r="Y104" s="1">
        <v>0.193221066503834</v>
      </c>
      <c r="Z104" s="1">
        <v>2.0413483787732598E-3</v>
      </c>
      <c r="AA104" s="1">
        <v>5.5919177903100303E-2</v>
      </c>
      <c r="AB104" s="1">
        <v>9.0541820876703802E-2</v>
      </c>
      <c r="AC104" s="1">
        <v>0.76500522346522204</v>
      </c>
      <c r="AD104" s="1">
        <v>0.340825137962945</v>
      </c>
      <c r="AE104" s="1">
        <v>4.3482496451698903E-2</v>
      </c>
      <c r="AF104" s="1">
        <v>5.4553867285228499E-2</v>
      </c>
      <c r="AG104" s="1">
        <v>4.78137293326426E-3</v>
      </c>
      <c r="AH104" s="1">
        <v>9.0541820876703802E-2</v>
      </c>
      <c r="AI104" s="1">
        <v>0.53418469550984105</v>
      </c>
      <c r="AJ104" s="1">
        <v>-0.23082052795538099</v>
      </c>
      <c r="AL104" s="16"/>
      <c r="AM104" s="16"/>
      <c r="AN104" s="16"/>
      <c r="AO104" s="16"/>
      <c r="AP104" s="16"/>
      <c r="AQ104" s="16"/>
      <c r="AR104" s="16"/>
      <c r="AS104" s="16"/>
      <c r="AT104" s="16"/>
      <c r="AU104" s="16"/>
      <c r="AV104" s="16"/>
      <c r="AW104" s="16"/>
      <c r="AX104" s="16"/>
      <c r="AY104" s="16"/>
      <c r="AZ104" s="16"/>
      <c r="BA104" s="16"/>
      <c r="BB104" s="16"/>
      <c r="BC104" s="16"/>
      <c r="BD104" s="16"/>
      <c r="BE104" s="16"/>
      <c r="BF104" s="16"/>
      <c r="BG104" s="16"/>
      <c r="BH104" s="16"/>
      <c r="BI104" s="16"/>
      <c r="BJ104" s="16"/>
      <c r="BK104" s="16"/>
      <c r="BL104" s="16"/>
      <c r="BM104" s="16"/>
      <c r="BN104" s="16"/>
      <c r="BO104" s="16"/>
      <c r="BP104" s="16"/>
      <c r="BQ104" s="16"/>
      <c r="BR104" s="16"/>
      <c r="BS104" s="16"/>
      <c r="BT104" s="16"/>
      <c r="BU104" s="16"/>
      <c r="BV104" s="16"/>
      <c r="BW104" s="16"/>
      <c r="BX104" s="16"/>
      <c r="BY104" s="16"/>
      <c r="BZ104" s="16"/>
      <c r="CA104" s="16"/>
      <c r="CB104" s="16"/>
      <c r="CC104" s="16"/>
      <c r="CD104" s="16"/>
      <c r="CE104" s="16"/>
      <c r="CF104" s="16"/>
      <c r="CG104" s="16"/>
      <c r="CH104" s="16"/>
      <c r="CI104" s="16"/>
      <c r="CJ104" s="16"/>
      <c r="CK104" s="16"/>
      <c r="CL104" s="16"/>
      <c r="CM104" s="16"/>
      <c r="CN104" s="16"/>
      <c r="CO104" s="16"/>
      <c r="CP104" s="16"/>
      <c r="CQ104" s="16"/>
      <c r="CR104" s="16"/>
      <c r="CS104" s="16"/>
      <c r="CT104" s="16"/>
      <c r="CU104" s="16"/>
      <c r="CV104" s="16"/>
      <c r="CW104" s="16"/>
      <c r="CX104" s="16"/>
      <c r="CY104" s="16"/>
      <c r="CZ104" s="16"/>
      <c r="DA104" s="16"/>
      <c r="DB104" s="16"/>
      <c r="DC104" s="16"/>
      <c r="DD104" s="16"/>
      <c r="DE104" s="16"/>
      <c r="DF104" s="16"/>
      <c r="DG104" s="16"/>
      <c r="DH104" s="16"/>
      <c r="DI104" s="16"/>
      <c r="DJ104" s="16"/>
      <c r="DK104" s="16"/>
      <c r="DL104" s="16"/>
      <c r="DM104" s="16"/>
      <c r="DN104" s="16"/>
      <c r="DO104" s="16"/>
      <c r="DP104" s="16"/>
      <c r="DQ104" s="16"/>
      <c r="DR104" s="16"/>
      <c r="DS104" s="16"/>
      <c r="DT104" s="16"/>
      <c r="DU104" s="16"/>
      <c r="DV104" s="16"/>
      <c r="DW104" s="16"/>
      <c r="DX104" s="16"/>
      <c r="DY104" s="16"/>
      <c r="DZ104" s="16"/>
      <c r="EA104" s="16"/>
      <c r="EB104" s="16"/>
      <c r="EC104" s="16"/>
      <c r="ED104" s="16"/>
      <c r="EE104" s="16"/>
      <c r="EF104" s="16"/>
      <c r="EG104" s="16"/>
      <c r="EH104" s="16"/>
      <c r="EI104" s="16"/>
      <c r="EJ104" s="16"/>
      <c r="EK104" s="16"/>
      <c r="EL104" s="16"/>
      <c r="EM104" s="16"/>
      <c r="EN104" s="16"/>
      <c r="EO104" s="16"/>
      <c r="EP104" s="16"/>
      <c r="EQ104" s="16"/>
      <c r="ER104" s="16"/>
      <c r="ES104" s="16"/>
      <c r="ET104" s="16"/>
      <c r="EU104" s="16"/>
      <c r="EV104" s="16"/>
      <c r="EW104" s="16"/>
      <c r="EX104" s="16"/>
      <c r="EY104" s="16"/>
      <c r="EZ104" s="16"/>
      <c r="FA104" s="16"/>
      <c r="FB104" s="16"/>
      <c r="FC104" s="16"/>
      <c r="FD104" s="16"/>
      <c r="FE104" s="16"/>
      <c r="FF104" s="16"/>
      <c r="FG104" s="16"/>
      <c r="FH104" s="16"/>
      <c r="FI104" s="16"/>
      <c r="FJ104" s="16"/>
      <c r="FK104" s="16"/>
      <c r="FL104" s="16"/>
      <c r="FM104" s="16"/>
      <c r="FN104" s="16"/>
      <c r="FO104" s="16"/>
      <c r="FP104" s="16"/>
      <c r="FQ104" s="16"/>
      <c r="FR104" s="16"/>
      <c r="FS104" s="16"/>
      <c r="FT104" s="16"/>
      <c r="FU104" s="16"/>
      <c r="FV104" s="16"/>
      <c r="FW104" s="16"/>
      <c r="FX104" s="16"/>
      <c r="FY104" s="16"/>
    </row>
    <row r="105" spans="1:181" s="15" customFormat="1">
      <c r="A105" s="20" t="s">
        <v>33</v>
      </c>
      <c r="B105" s="50">
        <f t="shared" si="23"/>
        <v>21.5</v>
      </c>
      <c r="C105" s="50" t="str">
        <f t="shared" si="24"/>
        <v>UM</v>
      </c>
      <c r="D105" s="50">
        <f t="shared" si="28"/>
        <v>0.8</v>
      </c>
      <c r="E105" s="50">
        <f t="shared" si="28"/>
        <v>0.1</v>
      </c>
      <c r="F105" s="50">
        <f t="shared" si="28"/>
        <v>0.3</v>
      </c>
      <c r="G105" s="50">
        <f t="shared" si="28"/>
        <v>0.1</v>
      </c>
      <c r="H105" s="50">
        <f t="shared" si="28"/>
        <v>1</v>
      </c>
      <c r="I105" s="50">
        <f t="shared" si="28"/>
        <v>0.1</v>
      </c>
      <c r="J105" s="78">
        <f t="shared" si="29"/>
        <v>2.4</v>
      </c>
      <c r="K105" s="50">
        <f t="shared" si="25"/>
        <v>1</v>
      </c>
      <c r="L105" s="50">
        <f t="shared" si="25"/>
        <v>0.1</v>
      </c>
      <c r="M105" s="50">
        <f t="shared" si="25"/>
        <v>1.1000000000000001</v>
      </c>
      <c r="N105" s="50">
        <f t="shared" si="25"/>
        <v>0.1</v>
      </c>
      <c r="O105" s="50">
        <f t="shared" si="25"/>
        <v>0.1</v>
      </c>
      <c r="P105" s="76">
        <f t="shared" si="26"/>
        <v>2.5</v>
      </c>
      <c r="Q105" s="98">
        <f t="shared" si="27"/>
        <v>1.2954404715100201E-2</v>
      </c>
      <c r="R105" s="53"/>
      <c r="S105" s="16"/>
      <c r="T105" s="1" t="s">
        <v>36</v>
      </c>
      <c r="U105" s="1">
        <v>16.559000000000001</v>
      </c>
      <c r="V105" s="1" t="s">
        <v>16</v>
      </c>
      <c r="W105" s="1">
        <v>1.5258094486215701</v>
      </c>
      <c r="X105" s="1">
        <v>1.19259561651442</v>
      </c>
      <c r="Y105" s="1">
        <v>0.41340018277201901</v>
      </c>
      <c r="Z105" s="1">
        <v>0.26544265979148601</v>
      </c>
      <c r="AA105" s="1">
        <v>2.3377088056887301</v>
      </c>
      <c r="AB105" s="1">
        <v>0.186526181700784</v>
      </c>
      <c r="AC105" s="1">
        <v>5.9214828950890004</v>
      </c>
      <c r="AD105" s="1">
        <v>0.57327200480653095</v>
      </c>
      <c r="AE105" s="1">
        <v>3.6887261090277901E-2</v>
      </c>
      <c r="AF105" s="1">
        <v>7.7080219584273094E-2</v>
      </c>
      <c r="AG105" s="1">
        <v>0.44056391134565998</v>
      </c>
      <c r="AH105" s="1">
        <v>0.186526181700784</v>
      </c>
      <c r="AI105" s="1">
        <v>1.31432957852753</v>
      </c>
      <c r="AJ105" s="1">
        <v>-4.6071533165614698</v>
      </c>
      <c r="AL105" s="16"/>
      <c r="AM105" s="16"/>
      <c r="AN105" s="16"/>
      <c r="AO105" s="16"/>
      <c r="AP105" s="16"/>
      <c r="AQ105" s="16"/>
      <c r="AR105" s="16"/>
      <c r="AS105" s="16"/>
      <c r="AT105" s="16"/>
      <c r="AU105" s="16"/>
      <c r="AV105" s="16"/>
      <c r="AW105" s="16"/>
      <c r="AX105" s="16"/>
      <c r="AY105" s="16"/>
      <c r="AZ105" s="16"/>
      <c r="BA105" s="16"/>
      <c r="BB105" s="16"/>
      <c r="BC105" s="16"/>
      <c r="BD105" s="16"/>
      <c r="BE105" s="16"/>
      <c r="BF105" s="16"/>
      <c r="BG105" s="16"/>
      <c r="BH105" s="16"/>
      <c r="BI105" s="16"/>
      <c r="BJ105" s="16"/>
      <c r="BK105" s="16"/>
      <c r="BL105" s="16"/>
      <c r="BM105" s="16"/>
      <c r="BN105" s="16"/>
      <c r="BO105" s="16"/>
      <c r="BP105" s="16"/>
      <c r="BQ105" s="16"/>
      <c r="BR105" s="16"/>
      <c r="BS105" s="16"/>
      <c r="BT105" s="16"/>
      <c r="BU105" s="16"/>
      <c r="BV105" s="16"/>
      <c r="BW105" s="16"/>
      <c r="BX105" s="16"/>
      <c r="BY105" s="16"/>
      <c r="BZ105" s="16"/>
      <c r="CA105" s="16"/>
      <c r="CB105" s="16"/>
      <c r="CC105" s="16"/>
      <c r="CD105" s="16"/>
      <c r="CE105" s="16"/>
      <c r="CF105" s="16"/>
      <c r="CG105" s="16"/>
      <c r="CH105" s="16"/>
      <c r="CI105" s="16"/>
      <c r="CJ105" s="16"/>
      <c r="CK105" s="16"/>
      <c r="CL105" s="16"/>
      <c r="CM105" s="16"/>
      <c r="CN105" s="16"/>
      <c r="CO105" s="16"/>
      <c r="CP105" s="16"/>
      <c r="CQ105" s="16"/>
      <c r="CR105" s="16"/>
      <c r="CS105" s="16"/>
      <c r="CT105" s="16"/>
      <c r="CU105" s="16"/>
      <c r="CV105" s="16"/>
      <c r="CW105" s="16"/>
      <c r="CX105" s="16"/>
      <c r="CY105" s="16"/>
      <c r="CZ105" s="16"/>
      <c r="DA105" s="16"/>
      <c r="DB105" s="16"/>
      <c r="DC105" s="16"/>
      <c r="DD105" s="16"/>
      <c r="DE105" s="16"/>
      <c r="DF105" s="16"/>
      <c r="DG105" s="16"/>
      <c r="DH105" s="16"/>
      <c r="DI105" s="16"/>
      <c r="DJ105" s="16"/>
      <c r="DK105" s="16"/>
      <c r="DL105" s="16"/>
      <c r="DM105" s="16"/>
      <c r="DN105" s="16"/>
      <c r="DO105" s="16"/>
      <c r="DP105" s="16"/>
      <c r="DQ105" s="16"/>
      <c r="DR105" s="16"/>
      <c r="DS105" s="16"/>
      <c r="DT105" s="16"/>
      <c r="DU105" s="16"/>
      <c r="DV105" s="16"/>
      <c r="DW105" s="16"/>
      <c r="DX105" s="16"/>
      <c r="DY105" s="16"/>
      <c r="DZ105" s="16"/>
      <c r="EA105" s="16"/>
      <c r="EB105" s="16"/>
      <c r="EC105" s="16"/>
      <c r="ED105" s="16"/>
      <c r="EE105" s="16"/>
      <c r="EF105" s="16"/>
      <c r="EG105" s="16"/>
      <c r="EH105" s="16"/>
      <c r="EI105" s="16"/>
      <c r="EJ105" s="16"/>
      <c r="EK105" s="16"/>
      <c r="EL105" s="16"/>
      <c r="EM105" s="16"/>
      <c r="EN105" s="16"/>
      <c r="EO105" s="16"/>
      <c r="EP105" s="16"/>
      <c r="EQ105" s="16"/>
      <c r="ER105" s="16"/>
      <c r="ES105" s="16"/>
      <c r="ET105" s="16"/>
      <c r="EU105" s="16"/>
      <c r="EV105" s="16"/>
      <c r="EW105" s="16"/>
      <c r="EX105" s="16"/>
      <c r="EY105" s="16"/>
      <c r="EZ105" s="16"/>
      <c r="FA105" s="16"/>
      <c r="FB105" s="16"/>
      <c r="FC105" s="16"/>
      <c r="FD105" s="16"/>
      <c r="FE105" s="16"/>
      <c r="FF105" s="16"/>
      <c r="FG105" s="16"/>
      <c r="FH105" s="16"/>
      <c r="FI105" s="16"/>
      <c r="FJ105" s="16"/>
      <c r="FK105" s="16"/>
      <c r="FL105" s="16"/>
      <c r="FM105" s="16"/>
      <c r="FN105" s="16"/>
      <c r="FO105" s="16"/>
      <c r="FP105" s="16"/>
      <c r="FQ105" s="16"/>
      <c r="FR105" s="16"/>
      <c r="FS105" s="16"/>
      <c r="FT105" s="16"/>
      <c r="FU105" s="16"/>
      <c r="FV105" s="16"/>
      <c r="FW105" s="16"/>
      <c r="FX105" s="16"/>
      <c r="FY105" s="16"/>
    </row>
    <row r="106" spans="1:181" s="15" customFormat="1">
      <c r="A106" s="18" t="s">
        <v>32</v>
      </c>
      <c r="B106" s="49">
        <f t="shared" si="23"/>
        <v>5.5</v>
      </c>
      <c r="C106" s="49" t="str">
        <f t="shared" si="24"/>
        <v>HI</v>
      </c>
      <c r="D106" s="49">
        <f t="shared" si="28"/>
        <v>0.8</v>
      </c>
      <c r="E106" s="49">
        <f t="shared" si="28"/>
        <v>0.2</v>
      </c>
      <c r="F106" s="49">
        <f t="shared" si="28"/>
        <v>0.6</v>
      </c>
      <c r="G106" s="49">
        <f t="shared" si="28"/>
        <v>0.1</v>
      </c>
      <c r="H106" s="49">
        <f t="shared" si="28"/>
        <v>1.8</v>
      </c>
      <c r="I106" s="49">
        <f t="shared" si="28"/>
        <v>0.2</v>
      </c>
      <c r="J106" s="78">
        <f t="shared" si="29"/>
        <v>3.5</v>
      </c>
      <c r="K106" s="49">
        <f t="shared" si="25"/>
        <v>1</v>
      </c>
      <c r="L106" s="49">
        <f t="shared" si="25"/>
        <v>0</v>
      </c>
      <c r="M106" s="49">
        <f t="shared" si="25"/>
        <v>1.8</v>
      </c>
      <c r="N106" s="49">
        <f t="shared" si="25"/>
        <v>0</v>
      </c>
      <c r="O106" s="49">
        <f t="shared" si="25"/>
        <v>0.2</v>
      </c>
      <c r="P106" s="76">
        <f t="shared" si="26"/>
        <v>3</v>
      </c>
      <c r="Q106" s="95">
        <f t="shared" si="27"/>
        <v>-0.49087179990341001</v>
      </c>
      <c r="R106" s="53"/>
      <c r="S106" s="16"/>
      <c r="T106" s="1" t="s">
        <v>190</v>
      </c>
      <c r="U106" s="1">
        <v>4.3230000000000004</v>
      </c>
      <c r="V106" s="1" t="s">
        <v>16</v>
      </c>
      <c r="W106" s="1">
        <v>0.68920249782704501</v>
      </c>
      <c r="X106" s="1">
        <v>0</v>
      </c>
      <c r="Y106" s="1">
        <v>0.76063177336100896</v>
      </c>
      <c r="Z106" s="1">
        <v>0</v>
      </c>
      <c r="AA106" s="1">
        <v>1.2378221382621399</v>
      </c>
      <c r="AB106" s="1">
        <v>5.6586755048191398E-2</v>
      </c>
      <c r="AC106" s="1">
        <v>2.7442431644983798</v>
      </c>
      <c r="AD106" s="1">
        <v>0.220662582331418</v>
      </c>
      <c r="AE106" s="1">
        <v>2.9088963635502201</v>
      </c>
      <c r="AF106" s="1">
        <v>4.8566968694552903</v>
      </c>
      <c r="AG106" s="1">
        <v>2.0643214051383501</v>
      </c>
      <c r="AH106" s="1">
        <v>5.6586755048191398E-2</v>
      </c>
      <c r="AI106" s="1">
        <v>10.1071639755235</v>
      </c>
      <c r="AJ106" s="1">
        <v>7.3629208110251199</v>
      </c>
      <c r="AL106" s="16"/>
      <c r="AM106" s="16"/>
      <c r="AN106" s="16"/>
      <c r="AO106" s="16"/>
      <c r="AP106" s="16"/>
      <c r="AQ106" s="16"/>
      <c r="AR106" s="16"/>
      <c r="AS106" s="16"/>
      <c r="AT106" s="16"/>
      <c r="AU106" s="16"/>
      <c r="AV106" s="16"/>
      <c r="AW106" s="16"/>
      <c r="AX106" s="16"/>
      <c r="AY106" s="16"/>
      <c r="AZ106" s="16"/>
      <c r="BA106" s="16"/>
      <c r="BB106" s="16"/>
      <c r="BC106" s="16"/>
      <c r="BD106" s="16"/>
      <c r="BE106" s="16"/>
      <c r="BF106" s="16"/>
      <c r="BG106" s="16"/>
      <c r="BH106" s="16"/>
      <c r="BI106" s="16"/>
      <c r="BJ106" s="16"/>
      <c r="BK106" s="16"/>
      <c r="BL106" s="16"/>
      <c r="BM106" s="16"/>
      <c r="BN106" s="16"/>
      <c r="BO106" s="16"/>
      <c r="BP106" s="16"/>
      <c r="BQ106" s="16"/>
      <c r="BR106" s="16"/>
      <c r="BS106" s="16"/>
      <c r="BT106" s="16"/>
      <c r="BU106" s="16"/>
      <c r="BV106" s="16"/>
      <c r="BW106" s="16"/>
      <c r="BX106" s="16"/>
      <c r="BY106" s="16"/>
      <c r="BZ106" s="16"/>
      <c r="CA106" s="16"/>
      <c r="CB106" s="16"/>
      <c r="CC106" s="16"/>
      <c r="CD106" s="16"/>
      <c r="CE106" s="16"/>
      <c r="CF106" s="16"/>
      <c r="CG106" s="16"/>
      <c r="CH106" s="16"/>
      <c r="CI106" s="16"/>
      <c r="CJ106" s="16"/>
      <c r="CK106" s="16"/>
      <c r="CL106" s="16"/>
      <c r="CM106" s="16"/>
      <c r="CN106" s="16"/>
      <c r="CO106" s="16"/>
      <c r="CP106" s="16"/>
      <c r="CQ106" s="16"/>
      <c r="CR106" s="16"/>
      <c r="CS106" s="16"/>
      <c r="CT106" s="16"/>
      <c r="CU106" s="16"/>
      <c r="CV106" s="16"/>
      <c r="CW106" s="16"/>
      <c r="CX106" s="16"/>
      <c r="CY106" s="16"/>
      <c r="CZ106" s="16"/>
      <c r="DA106" s="16"/>
      <c r="DB106" s="16"/>
      <c r="DC106" s="16"/>
      <c r="DD106" s="16"/>
      <c r="DE106" s="16"/>
      <c r="DF106" s="16"/>
      <c r="DG106" s="16"/>
      <c r="DH106" s="16"/>
      <c r="DI106" s="16"/>
      <c r="DJ106" s="16"/>
      <c r="DK106" s="16"/>
      <c r="DL106" s="16"/>
      <c r="DM106" s="16"/>
      <c r="DN106" s="16"/>
      <c r="DO106" s="16"/>
      <c r="DP106" s="16"/>
      <c r="DQ106" s="16"/>
      <c r="DR106" s="16"/>
      <c r="DS106" s="16"/>
      <c r="DT106" s="16"/>
      <c r="DU106" s="16"/>
      <c r="DV106" s="16"/>
      <c r="DW106" s="16"/>
      <c r="DX106" s="16"/>
      <c r="DY106" s="16"/>
      <c r="DZ106" s="16"/>
      <c r="EA106" s="16"/>
      <c r="EB106" s="16"/>
      <c r="EC106" s="16"/>
      <c r="ED106" s="16"/>
      <c r="EE106" s="16"/>
      <c r="EF106" s="16"/>
      <c r="EG106" s="16"/>
      <c r="EH106" s="16"/>
      <c r="EI106" s="16"/>
      <c r="EJ106" s="16"/>
      <c r="EK106" s="16"/>
      <c r="EL106" s="16"/>
      <c r="EM106" s="16"/>
      <c r="EN106" s="16"/>
      <c r="EO106" s="16"/>
      <c r="EP106" s="16"/>
      <c r="EQ106" s="16"/>
      <c r="ER106" s="16"/>
      <c r="ES106" s="16"/>
      <c r="ET106" s="16"/>
      <c r="EU106" s="16"/>
      <c r="EV106" s="16"/>
      <c r="EW106" s="16"/>
      <c r="EX106" s="16"/>
      <c r="EY106" s="16"/>
      <c r="EZ106" s="16"/>
      <c r="FA106" s="16"/>
      <c r="FB106" s="16"/>
      <c r="FC106" s="16"/>
      <c r="FD106" s="16"/>
      <c r="FE106" s="16"/>
      <c r="FF106" s="16"/>
      <c r="FG106" s="16"/>
      <c r="FH106" s="16"/>
      <c r="FI106" s="16"/>
      <c r="FJ106" s="16"/>
      <c r="FK106" s="16"/>
      <c r="FL106" s="16"/>
      <c r="FM106" s="16"/>
      <c r="FN106" s="16"/>
      <c r="FO106" s="16"/>
      <c r="FP106" s="16"/>
      <c r="FQ106" s="16"/>
      <c r="FR106" s="16"/>
      <c r="FS106" s="16"/>
      <c r="FT106" s="16"/>
      <c r="FU106" s="16"/>
      <c r="FV106" s="16"/>
      <c r="FW106" s="16"/>
      <c r="FX106" s="16"/>
      <c r="FY106" s="16"/>
    </row>
    <row r="107" spans="1:181" s="15" customFormat="1">
      <c r="A107" s="18" t="s">
        <v>31</v>
      </c>
      <c r="B107" s="49">
        <f t="shared" si="23"/>
        <v>2</v>
      </c>
      <c r="C107" s="49" t="str">
        <f t="shared" si="24"/>
        <v>HI</v>
      </c>
      <c r="D107" s="49">
        <f t="shared" si="28"/>
        <v>0.8</v>
      </c>
      <c r="E107" s="49">
        <f t="shared" si="28"/>
        <v>0.3</v>
      </c>
      <c r="F107" s="49">
        <f t="shared" si="28"/>
        <v>0.1</v>
      </c>
      <c r="G107" s="49">
        <f t="shared" si="28"/>
        <v>0.1</v>
      </c>
      <c r="H107" s="49">
        <f t="shared" si="28"/>
        <v>2.6</v>
      </c>
      <c r="I107" s="49">
        <f t="shared" si="28"/>
        <v>0.1</v>
      </c>
      <c r="J107" s="78">
        <f t="shared" si="29"/>
        <v>4.0999999999999996</v>
      </c>
      <c r="K107" s="49">
        <f t="shared" si="25"/>
        <v>1.5</v>
      </c>
      <c r="L107" s="49">
        <f t="shared" si="25"/>
        <v>0.1</v>
      </c>
      <c r="M107" s="49">
        <f t="shared" si="25"/>
        <v>1.9</v>
      </c>
      <c r="N107" s="49">
        <f t="shared" si="25"/>
        <v>0</v>
      </c>
      <c r="O107" s="49">
        <f t="shared" si="25"/>
        <v>0.1</v>
      </c>
      <c r="P107" s="76">
        <f t="shared" si="26"/>
        <v>3.6</v>
      </c>
      <c r="Q107" s="95">
        <f t="shared" si="27"/>
        <v>-0.51855198730847996</v>
      </c>
      <c r="R107" s="53"/>
      <c r="S107" s="16"/>
      <c r="T107" s="1" t="s">
        <v>58</v>
      </c>
      <c r="U107" s="1">
        <v>5.71</v>
      </c>
      <c r="V107" s="1" t="s">
        <v>14</v>
      </c>
      <c r="W107" s="1">
        <v>0.37484107240261599</v>
      </c>
      <c r="X107" s="1">
        <v>0.28035886140883498</v>
      </c>
      <c r="Y107" s="1">
        <v>0.424373031196213</v>
      </c>
      <c r="Z107" s="1">
        <v>6.8962696774720694E-2</v>
      </c>
      <c r="AA107" s="1">
        <v>0.31438268728776197</v>
      </c>
      <c r="AB107" s="1">
        <v>4.1336671166107598E-2</v>
      </c>
      <c r="AC107" s="1">
        <v>1.5042550202362599</v>
      </c>
      <c r="AD107" s="1">
        <v>0.43955423884882999</v>
      </c>
      <c r="AE107" s="1">
        <v>0.57299435147853695</v>
      </c>
      <c r="AF107" s="1">
        <v>0.76952577548464496</v>
      </c>
      <c r="AG107" s="1">
        <v>0.49607985622945699</v>
      </c>
      <c r="AH107" s="1">
        <v>4.1336671166107598E-2</v>
      </c>
      <c r="AI107" s="1">
        <v>2.31949089320758</v>
      </c>
      <c r="AJ107" s="1">
        <v>0.81523587297132005</v>
      </c>
      <c r="AL107" s="16"/>
      <c r="AM107" s="16"/>
      <c r="AN107" s="16"/>
      <c r="AO107" s="16"/>
      <c r="AP107" s="16"/>
      <c r="AQ107" s="16"/>
      <c r="AR107" s="16"/>
      <c r="AS107" s="16"/>
      <c r="AT107" s="16"/>
      <c r="AU107" s="16"/>
      <c r="AV107" s="16"/>
      <c r="AW107" s="16"/>
      <c r="AX107" s="16"/>
      <c r="AY107" s="16"/>
      <c r="AZ107" s="16"/>
      <c r="BA107" s="16"/>
      <c r="BB107" s="16"/>
      <c r="BC107" s="16"/>
      <c r="BD107" s="16"/>
      <c r="BE107" s="16"/>
      <c r="BF107" s="16"/>
      <c r="BG107" s="16"/>
      <c r="BH107" s="16"/>
      <c r="BI107" s="16"/>
      <c r="BJ107" s="16"/>
      <c r="BK107" s="16"/>
      <c r="BL107" s="16"/>
      <c r="BM107" s="16"/>
      <c r="BN107" s="16"/>
      <c r="BO107" s="16"/>
      <c r="BP107" s="16"/>
      <c r="BQ107" s="16"/>
      <c r="BR107" s="16"/>
      <c r="BS107" s="16"/>
      <c r="BT107" s="16"/>
      <c r="BU107" s="16"/>
      <c r="BV107" s="16"/>
      <c r="BW107" s="16"/>
      <c r="BX107" s="16"/>
      <c r="BY107" s="16"/>
      <c r="BZ107" s="16"/>
      <c r="CA107" s="16"/>
      <c r="CB107" s="16"/>
      <c r="CC107" s="16"/>
      <c r="CD107" s="16"/>
      <c r="CE107" s="16"/>
      <c r="CF107" s="16"/>
      <c r="CG107" s="16"/>
      <c r="CH107" s="16"/>
      <c r="CI107" s="16"/>
      <c r="CJ107" s="16"/>
      <c r="CK107" s="16"/>
      <c r="CL107" s="16"/>
      <c r="CM107" s="16"/>
      <c r="CN107" s="16"/>
      <c r="CO107" s="16"/>
      <c r="CP107" s="16"/>
      <c r="CQ107" s="16"/>
      <c r="CR107" s="16"/>
      <c r="CS107" s="16"/>
      <c r="CT107" s="16"/>
      <c r="CU107" s="16"/>
      <c r="CV107" s="16"/>
      <c r="CW107" s="16"/>
      <c r="CX107" s="16"/>
      <c r="CY107" s="16"/>
      <c r="CZ107" s="16"/>
      <c r="DA107" s="16"/>
      <c r="DB107" s="16"/>
      <c r="DC107" s="16"/>
      <c r="DD107" s="16"/>
      <c r="DE107" s="16"/>
      <c r="DF107" s="16"/>
      <c r="DG107" s="16"/>
      <c r="DH107" s="16"/>
      <c r="DI107" s="16"/>
      <c r="DJ107" s="16"/>
      <c r="DK107" s="16"/>
      <c r="DL107" s="16"/>
      <c r="DM107" s="16"/>
      <c r="DN107" s="16"/>
      <c r="DO107" s="16"/>
      <c r="DP107" s="16"/>
      <c r="DQ107" s="16"/>
      <c r="DR107" s="16"/>
      <c r="DS107" s="16"/>
      <c r="DT107" s="16"/>
      <c r="DU107" s="16"/>
      <c r="DV107" s="16"/>
      <c r="DW107" s="16"/>
      <c r="DX107" s="16"/>
      <c r="DY107" s="16"/>
      <c r="DZ107" s="16"/>
      <c r="EA107" s="16"/>
      <c r="EB107" s="16"/>
      <c r="EC107" s="16"/>
      <c r="ED107" s="16"/>
      <c r="EE107" s="16"/>
      <c r="EF107" s="16"/>
      <c r="EG107" s="16"/>
      <c r="EH107" s="16"/>
      <c r="EI107" s="16"/>
      <c r="EJ107" s="16"/>
      <c r="EK107" s="16"/>
      <c r="EL107" s="16"/>
      <c r="EM107" s="16"/>
      <c r="EN107" s="16"/>
      <c r="EO107" s="16"/>
      <c r="EP107" s="16"/>
      <c r="EQ107" s="16"/>
      <c r="ER107" s="16"/>
      <c r="ES107" s="16"/>
      <c r="ET107" s="16"/>
      <c r="EU107" s="16"/>
      <c r="EV107" s="16"/>
      <c r="EW107" s="16"/>
      <c r="EX107" s="16"/>
      <c r="EY107" s="16"/>
      <c r="EZ107" s="16"/>
      <c r="FA107" s="16"/>
      <c r="FB107" s="16"/>
      <c r="FC107" s="16"/>
      <c r="FD107" s="16"/>
      <c r="FE107" s="16"/>
      <c r="FF107" s="16"/>
      <c r="FG107" s="16"/>
      <c r="FH107" s="16"/>
      <c r="FI107" s="16"/>
      <c r="FJ107" s="16"/>
      <c r="FK107" s="16"/>
      <c r="FL107" s="16"/>
      <c r="FM107" s="16"/>
      <c r="FN107" s="16"/>
      <c r="FO107" s="16"/>
      <c r="FP107" s="16"/>
      <c r="FQ107" s="16"/>
      <c r="FR107" s="16"/>
      <c r="FS107" s="16"/>
      <c r="FT107" s="16"/>
      <c r="FU107" s="16"/>
      <c r="FV107" s="16"/>
      <c r="FW107" s="16"/>
      <c r="FX107" s="16"/>
      <c r="FY107" s="16"/>
    </row>
    <row r="108" spans="1:181" s="15" customFormat="1">
      <c r="A108" s="18" t="s">
        <v>30</v>
      </c>
      <c r="B108" s="49">
        <f t="shared" si="23"/>
        <v>45.6</v>
      </c>
      <c r="C108" s="49" t="str">
        <f t="shared" si="24"/>
        <v>HI</v>
      </c>
      <c r="D108" s="49">
        <f t="shared" si="28"/>
        <v>1.3</v>
      </c>
      <c r="E108" s="49">
        <f t="shared" si="28"/>
        <v>0.3</v>
      </c>
      <c r="F108" s="49">
        <f t="shared" si="28"/>
        <v>0.3</v>
      </c>
      <c r="G108" s="49">
        <f t="shared" si="28"/>
        <v>0.4</v>
      </c>
      <c r="H108" s="49">
        <f t="shared" si="28"/>
        <v>1.9</v>
      </c>
      <c r="I108" s="49">
        <f t="shared" si="28"/>
        <v>0.1</v>
      </c>
      <c r="J108" s="78">
        <f t="shared" si="29"/>
        <v>4.3</v>
      </c>
      <c r="K108" s="49">
        <f t="shared" si="25"/>
        <v>1.2</v>
      </c>
      <c r="L108" s="49">
        <f t="shared" si="25"/>
        <v>0.1</v>
      </c>
      <c r="M108" s="49">
        <f t="shared" si="25"/>
        <v>0.3</v>
      </c>
      <c r="N108" s="49">
        <f t="shared" si="25"/>
        <v>0.1</v>
      </c>
      <c r="O108" s="49">
        <f t="shared" si="25"/>
        <v>0.1</v>
      </c>
      <c r="P108" s="76">
        <f t="shared" si="26"/>
        <v>1.8</v>
      </c>
      <c r="Q108" s="95">
        <f t="shared" si="27"/>
        <v>-2.4781135348707601</v>
      </c>
      <c r="R108" s="53"/>
      <c r="S108" s="16"/>
      <c r="T108" s="1" t="s">
        <v>189</v>
      </c>
      <c r="U108" s="1">
        <v>14.972</v>
      </c>
      <c r="V108" s="1" t="s">
        <v>60</v>
      </c>
      <c r="W108" s="1">
        <v>1.4881593529842401</v>
      </c>
      <c r="X108" s="1">
        <v>0.56986684263205001</v>
      </c>
      <c r="Y108" s="1">
        <v>0.105092534458833</v>
      </c>
      <c r="Z108" s="1">
        <v>1.3158305701619299E-2</v>
      </c>
      <c r="AA108" s="1">
        <v>3.7708150640745702E-2</v>
      </c>
      <c r="AB108" s="1">
        <v>5.8109403657271803E-2</v>
      </c>
      <c r="AC108" s="1">
        <v>2.2720945900747598</v>
      </c>
      <c r="AD108" s="1">
        <v>1.4225068214754399</v>
      </c>
      <c r="AE108" s="1">
        <v>0.597672003116273</v>
      </c>
      <c r="AF108" s="1">
        <v>5.9856049609171298E-2</v>
      </c>
      <c r="AG108" s="1">
        <v>7.3625763502541705E-4</v>
      </c>
      <c r="AH108" s="1">
        <v>5.8109403657271803E-2</v>
      </c>
      <c r="AI108" s="1">
        <v>2.1388805354931799</v>
      </c>
      <c r="AJ108" s="1">
        <v>-0.13321405458158</v>
      </c>
      <c r="AL108" s="16"/>
      <c r="AM108" s="16"/>
      <c r="AN108" s="16"/>
      <c r="AO108" s="16"/>
      <c r="AP108" s="16"/>
      <c r="AQ108" s="16"/>
      <c r="AR108" s="16"/>
      <c r="AS108" s="16"/>
      <c r="AT108" s="16"/>
      <c r="AU108" s="16"/>
      <c r="AV108" s="16"/>
      <c r="AW108" s="16"/>
      <c r="AX108" s="16"/>
      <c r="AY108" s="16"/>
      <c r="AZ108" s="16"/>
      <c r="BA108" s="16"/>
      <c r="BB108" s="16"/>
      <c r="BC108" s="16"/>
      <c r="BD108" s="16"/>
      <c r="BE108" s="16"/>
      <c r="BF108" s="16"/>
      <c r="BG108" s="16"/>
      <c r="BH108" s="16"/>
      <c r="BI108" s="16"/>
      <c r="BJ108" s="16"/>
      <c r="BK108" s="16"/>
      <c r="BL108" s="16"/>
      <c r="BM108" s="16"/>
      <c r="BN108" s="16"/>
      <c r="BO108" s="16"/>
      <c r="BP108" s="16"/>
      <c r="BQ108" s="16"/>
      <c r="BR108" s="16"/>
      <c r="BS108" s="16"/>
      <c r="BT108" s="16"/>
      <c r="BU108" s="16"/>
      <c r="BV108" s="16"/>
      <c r="BW108" s="16"/>
      <c r="BX108" s="16"/>
      <c r="BY108" s="16"/>
      <c r="BZ108" s="16"/>
      <c r="CA108" s="16"/>
      <c r="CB108" s="16"/>
      <c r="CC108" s="16"/>
      <c r="CD108" s="16"/>
      <c r="CE108" s="16"/>
      <c r="CF108" s="16"/>
      <c r="CG108" s="16"/>
      <c r="CH108" s="16"/>
      <c r="CI108" s="16"/>
      <c r="CJ108" s="16"/>
      <c r="CK108" s="16"/>
      <c r="CL108" s="16"/>
      <c r="CM108" s="16"/>
      <c r="CN108" s="16"/>
      <c r="CO108" s="16"/>
      <c r="CP108" s="16"/>
      <c r="CQ108" s="16"/>
      <c r="CR108" s="16"/>
      <c r="CS108" s="16"/>
      <c r="CT108" s="16"/>
      <c r="CU108" s="16"/>
      <c r="CV108" s="16"/>
      <c r="CW108" s="16"/>
      <c r="CX108" s="16"/>
      <c r="CY108" s="16"/>
      <c r="CZ108" s="16"/>
      <c r="DA108" s="16"/>
      <c r="DB108" s="16"/>
      <c r="DC108" s="16"/>
      <c r="DD108" s="16"/>
      <c r="DE108" s="16"/>
      <c r="DF108" s="16"/>
      <c r="DG108" s="16"/>
      <c r="DH108" s="16"/>
      <c r="DI108" s="16"/>
      <c r="DJ108" s="16"/>
      <c r="DK108" s="16"/>
      <c r="DL108" s="16"/>
      <c r="DM108" s="16"/>
      <c r="DN108" s="16"/>
      <c r="DO108" s="16"/>
      <c r="DP108" s="16"/>
      <c r="DQ108" s="16"/>
      <c r="DR108" s="16"/>
      <c r="DS108" s="16"/>
      <c r="DT108" s="16"/>
      <c r="DU108" s="16"/>
      <c r="DV108" s="16"/>
      <c r="DW108" s="16"/>
      <c r="DX108" s="16"/>
      <c r="DY108" s="16"/>
      <c r="DZ108" s="16"/>
      <c r="EA108" s="16"/>
      <c r="EB108" s="16"/>
      <c r="EC108" s="16"/>
      <c r="ED108" s="16"/>
      <c r="EE108" s="16"/>
      <c r="EF108" s="16"/>
      <c r="EG108" s="16"/>
      <c r="EH108" s="16"/>
      <c r="EI108" s="16"/>
      <c r="EJ108" s="16"/>
      <c r="EK108" s="16"/>
      <c r="EL108" s="16"/>
      <c r="EM108" s="16"/>
      <c r="EN108" s="16"/>
      <c r="EO108" s="16"/>
      <c r="EP108" s="16"/>
      <c r="EQ108" s="16"/>
      <c r="ER108" s="16"/>
      <c r="ES108" s="16"/>
      <c r="ET108" s="16"/>
      <c r="EU108" s="16"/>
      <c r="EV108" s="16"/>
      <c r="EW108" s="16"/>
      <c r="EX108" s="16"/>
      <c r="EY108" s="16"/>
      <c r="EZ108" s="16"/>
      <c r="FA108" s="16"/>
      <c r="FB108" s="16"/>
      <c r="FC108" s="16"/>
      <c r="FD108" s="16"/>
      <c r="FE108" s="16"/>
      <c r="FF108" s="16"/>
      <c r="FG108" s="16"/>
      <c r="FH108" s="16"/>
      <c r="FI108" s="16"/>
      <c r="FJ108" s="16"/>
      <c r="FK108" s="16"/>
      <c r="FL108" s="16"/>
      <c r="FM108" s="16"/>
      <c r="FN108" s="16"/>
      <c r="FO108" s="16"/>
      <c r="FP108" s="16"/>
      <c r="FQ108" s="16"/>
      <c r="FR108" s="16"/>
      <c r="FS108" s="16"/>
      <c r="FT108" s="16"/>
      <c r="FU108" s="16"/>
      <c r="FV108" s="16"/>
      <c r="FW108" s="16"/>
      <c r="FX108" s="16"/>
      <c r="FY108" s="16"/>
    </row>
    <row r="109" spans="1:181" s="15" customFormat="1">
      <c r="A109" s="18" t="s">
        <v>29</v>
      </c>
      <c r="B109" s="49">
        <f t="shared" si="23"/>
        <v>9.3000000000000007</v>
      </c>
      <c r="C109" s="49" t="str">
        <f t="shared" si="24"/>
        <v>HI</v>
      </c>
      <c r="D109" s="49">
        <f t="shared" si="28"/>
        <v>1</v>
      </c>
      <c r="E109" s="49">
        <f t="shared" si="28"/>
        <v>0.6</v>
      </c>
      <c r="F109" s="49">
        <f t="shared" si="28"/>
        <v>0.6</v>
      </c>
      <c r="G109" s="49">
        <f t="shared" si="28"/>
        <v>0.3</v>
      </c>
      <c r="H109" s="49">
        <f t="shared" si="28"/>
        <v>2.7</v>
      </c>
      <c r="I109" s="49">
        <f t="shared" si="28"/>
        <v>0.2</v>
      </c>
      <c r="J109" s="78">
        <f t="shared" si="29"/>
        <v>5.4</v>
      </c>
      <c r="K109" s="49">
        <f t="shared" si="25"/>
        <v>0.9</v>
      </c>
      <c r="L109" s="49">
        <f t="shared" si="25"/>
        <v>0.3</v>
      </c>
      <c r="M109" s="49">
        <f t="shared" si="25"/>
        <v>6.8</v>
      </c>
      <c r="N109" s="49">
        <f t="shared" si="25"/>
        <v>2.2999999999999998</v>
      </c>
      <c r="O109" s="49">
        <f t="shared" si="25"/>
        <v>0.2</v>
      </c>
      <c r="P109" s="76">
        <f t="shared" si="26"/>
        <v>10.5</v>
      </c>
      <c r="Q109" s="95">
        <f t="shared" si="27"/>
        <v>5.0915279635034203</v>
      </c>
      <c r="R109" s="53"/>
      <c r="S109" s="16"/>
      <c r="T109" s="1" t="s">
        <v>131</v>
      </c>
      <c r="U109" s="1">
        <v>154.488</v>
      </c>
      <c r="V109" s="1" t="s">
        <v>60</v>
      </c>
      <c r="W109" s="1">
        <v>0.63587348501457897</v>
      </c>
      <c r="X109" s="1">
        <v>0.119999093090631</v>
      </c>
      <c r="Y109" s="1">
        <v>0.20367923962727499</v>
      </c>
      <c r="Z109" s="1">
        <v>0.11215352312990901</v>
      </c>
      <c r="AA109" s="1">
        <v>0.19628933711146901</v>
      </c>
      <c r="AB109" s="1">
        <v>6.9122676354953894E-2</v>
      </c>
      <c r="AC109" s="1">
        <v>1.33711735432882</v>
      </c>
      <c r="AD109" s="1">
        <v>0.706578616241334</v>
      </c>
      <c r="AE109" s="1">
        <v>0.16228151260319901</v>
      </c>
      <c r="AF109" s="1">
        <v>2.0259770423825499E-2</v>
      </c>
      <c r="AG109" s="1">
        <v>1.9846780698912998E-2</v>
      </c>
      <c r="AH109" s="1">
        <v>6.9122676354953894E-2</v>
      </c>
      <c r="AI109" s="1">
        <v>0.97808935632222505</v>
      </c>
      <c r="AJ109" s="1">
        <v>-0.35902799800659502</v>
      </c>
      <c r="AL109" s="16"/>
      <c r="AM109" s="16"/>
      <c r="AN109" s="16"/>
      <c r="AO109" s="16"/>
      <c r="AP109" s="16"/>
      <c r="AQ109" s="16"/>
      <c r="AR109" s="16"/>
      <c r="AS109" s="16"/>
      <c r="AT109" s="16"/>
      <c r="AU109" s="16"/>
      <c r="AV109" s="16"/>
      <c r="AW109" s="16"/>
      <c r="AX109" s="16"/>
      <c r="AY109" s="16"/>
      <c r="AZ109" s="16"/>
      <c r="BA109" s="16"/>
      <c r="BB109" s="16"/>
      <c r="BC109" s="16"/>
      <c r="BD109" s="16"/>
      <c r="BE109" s="16"/>
      <c r="BF109" s="16"/>
      <c r="BG109" s="16"/>
      <c r="BH109" s="16"/>
      <c r="BI109" s="16"/>
      <c r="BJ109" s="16"/>
      <c r="BK109" s="16"/>
      <c r="BL109" s="16"/>
      <c r="BM109" s="16"/>
      <c r="BN109" s="16"/>
      <c r="BO109" s="16"/>
      <c r="BP109" s="16"/>
      <c r="BQ109" s="16"/>
      <c r="BR109" s="16"/>
      <c r="BS109" s="16"/>
      <c r="BT109" s="16"/>
      <c r="BU109" s="16"/>
      <c r="BV109" s="16"/>
      <c r="BW109" s="16"/>
      <c r="BX109" s="16"/>
      <c r="BY109" s="16"/>
      <c r="BZ109" s="16"/>
      <c r="CA109" s="16"/>
      <c r="CB109" s="16"/>
      <c r="CC109" s="16"/>
      <c r="CD109" s="16"/>
      <c r="CE109" s="16"/>
      <c r="CF109" s="16"/>
      <c r="CG109" s="16"/>
      <c r="CH109" s="16"/>
      <c r="CI109" s="16"/>
      <c r="CJ109" s="16"/>
      <c r="CK109" s="16"/>
      <c r="CL109" s="16"/>
      <c r="CM109" s="16"/>
      <c r="CN109" s="16"/>
      <c r="CO109" s="16"/>
      <c r="CP109" s="16"/>
      <c r="CQ109" s="16"/>
      <c r="CR109" s="16"/>
      <c r="CS109" s="16"/>
      <c r="CT109" s="16"/>
      <c r="CU109" s="16"/>
      <c r="CV109" s="16"/>
      <c r="CW109" s="16"/>
      <c r="CX109" s="16"/>
      <c r="CY109" s="16"/>
      <c r="CZ109" s="16"/>
      <c r="DA109" s="16"/>
      <c r="DB109" s="16"/>
      <c r="DC109" s="16"/>
      <c r="DD109" s="16"/>
      <c r="DE109" s="16"/>
      <c r="DF109" s="16"/>
      <c r="DG109" s="16"/>
      <c r="DH109" s="16"/>
      <c r="DI109" s="16"/>
      <c r="DJ109" s="16"/>
      <c r="DK109" s="16"/>
      <c r="DL109" s="16"/>
      <c r="DM109" s="16"/>
      <c r="DN109" s="16"/>
      <c r="DO109" s="16"/>
      <c r="DP109" s="16"/>
      <c r="DQ109" s="16"/>
      <c r="DR109" s="16"/>
      <c r="DS109" s="16"/>
      <c r="DT109" s="16"/>
      <c r="DU109" s="16"/>
      <c r="DV109" s="16"/>
      <c r="DW109" s="16"/>
      <c r="DX109" s="16"/>
      <c r="DY109" s="16"/>
      <c r="DZ109" s="16"/>
      <c r="EA109" s="16"/>
      <c r="EB109" s="16"/>
      <c r="EC109" s="16"/>
      <c r="ED109" s="16"/>
      <c r="EE109" s="16"/>
      <c r="EF109" s="16"/>
      <c r="EG109" s="16"/>
      <c r="EH109" s="16"/>
      <c r="EI109" s="16"/>
      <c r="EJ109" s="16"/>
      <c r="EK109" s="16"/>
      <c r="EL109" s="16"/>
      <c r="EM109" s="16"/>
      <c r="EN109" s="16"/>
      <c r="EO109" s="16"/>
      <c r="EP109" s="16"/>
      <c r="EQ109" s="16"/>
      <c r="ER109" s="16"/>
      <c r="ES109" s="16"/>
      <c r="ET109" s="16"/>
      <c r="EU109" s="16"/>
      <c r="EV109" s="16"/>
      <c r="EW109" s="16"/>
      <c r="EX109" s="16"/>
      <c r="EY109" s="16"/>
      <c r="EZ109" s="16"/>
      <c r="FA109" s="16"/>
      <c r="FB109" s="16"/>
      <c r="FC109" s="16"/>
      <c r="FD109" s="16"/>
      <c r="FE109" s="16"/>
      <c r="FF109" s="16"/>
      <c r="FG109" s="16"/>
      <c r="FH109" s="16"/>
      <c r="FI109" s="16"/>
      <c r="FJ109" s="16"/>
      <c r="FK109" s="16"/>
      <c r="FL109" s="16"/>
      <c r="FM109" s="16"/>
      <c r="FN109" s="16"/>
      <c r="FO109" s="16"/>
      <c r="FP109" s="16"/>
      <c r="FQ109" s="16"/>
      <c r="FR109" s="16"/>
      <c r="FS109" s="16"/>
      <c r="FT109" s="16"/>
      <c r="FU109" s="16"/>
      <c r="FV109" s="16"/>
      <c r="FW109" s="16"/>
      <c r="FX109" s="16"/>
      <c r="FY109" s="16"/>
    </row>
    <row r="110" spans="1:181" s="15" customFormat="1">
      <c r="A110" s="18" t="s">
        <v>28</v>
      </c>
      <c r="B110" s="49">
        <f t="shared" si="23"/>
        <v>61.9</v>
      </c>
      <c r="C110" s="49" t="str">
        <f t="shared" si="24"/>
        <v>HI</v>
      </c>
      <c r="D110" s="49">
        <f t="shared" si="28"/>
        <v>0.9</v>
      </c>
      <c r="E110" s="49">
        <f t="shared" si="28"/>
        <v>0.5</v>
      </c>
      <c r="F110" s="49">
        <f t="shared" si="28"/>
        <v>0.5</v>
      </c>
      <c r="G110" s="49">
        <f t="shared" si="28"/>
        <v>0.2</v>
      </c>
      <c r="H110" s="49">
        <f t="shared" si="28"/>
        <v>2.4</v>
      </c>
      <c r="I110" s="49">
        <f t="shared" si="28"/>
        <v>0.1</v>
      </c>
      <c r="J110" s="78">
        <f t="shared" si="29"/>
        <v>4.5</v>
      </c>
      <c r="K110" s="49">
        <f t="shared" si="25"/>
        <v>0.6</v>
      </c>
      <c r="L110" s="49">
        <f t="shared" si="25"/>
        <v>0.1</v>
      </c>
      <c r="M110" s="49">
        <f t="shared" si="25"/>
        <v>0.1</v>
      </c>
      <c r="N110" s="49">
        <f t="shared" si="25"/>
        <v>0.5</v>
      </c>
      <c r="O110" s="49">
        <f t="shared" si="25"/>
        <v>0.1</v>
      </c>
      <c r="P110" s="76">
        <f t="shared" si="26"/>
        <v>1.5</v>
      </c>
      <c r="Q110" s="95">
        <f t="shared" si="27"/>
        <v>-2.9759595338089699</v>
      </c>
      <c r="R110" s="53"/>
      <c r="S110" s="16"/>
      <c r="T110" s="1" t="s">
        <v>20</v>
      </c>
      <c r="U110" s="1">
        <v>4.8339999999999996</v>
      </c>
      <c r="V110" s="1" t="s">
        <v>16</v>
      </c>
      <c r="W110" s="1">
        <v>0.74205261656136101</v>
      </c>
      <c r="X110" s="1">
        <v>0.47374276319603698</v>
      </c>
      <c r="Y110" s="1">
        <v>0.53137766917506102</v>
      </c>
      <c r="Z110" s="1">
        <v>0</v>
      </c>
      <c r="AA110" s="1">
        <v>0.84824072372439996</v>
      </c>
      <c r="AB110" s="1">
        <v>8.1534150703838001E-2</v>
      </c>
      <c r="AC110" s="1">
        <v>2.6769479233607001</v>
      </c>
      <c r="AD110" s="1">
        <v>0.46477025590907201</v>
      </c>
      <c r="AE110" s="1">
        <v>0.70430041452147096</v>
      </c>
      <c r="AF110" s="1">
        <v>3.8740977692622001</v>
      </c>
      <c r="AG110" s="1">
        <v>1.69294552766893</v>
      </c>
      <c r="AH110" s="1">
        <v>8.1534150703838001E-2</v>
      </c>
      <c r="AI110" s="1">
        <v>6.8176481180655104</v>
      </c>
      <c r="AJ110" s="1">
        <v>4.1407001947048103</v>
      </c>
      <c r="AL110" s="16"/>
      <c r="AM110" s="16"/>
      <c r="AN110" s="16"/>
      <c r="AO110" s="16"/>
      <c r="AP110" s="16"/>
      <c r="AQ110" s="16"/>
      <c r="AR110" s="16"/>
      <c r="AS110" s="16"/>
      <c r="AT110" s="16"/>
      <c r="AU110" s="16"/>
      <c r="AV110" s="16"/>
      <c r="AW110" s="16"/>
      <c r="AX110" s="16"/>
      <c r="AY110" s="16"/>
      <c r="AZ110" s="16"/>
      <c r="BA110" s="16"/>
      <c r="BB110" s="16"/>
      <c r="BC110" s="16"/>
      <c r="BD110" s="16"/>
      <c r="BE110" s="16"/>
      <c r="BF110" s="16"/>
      <c r="BG110" s="16"/>
      <c r="BH110" s="16"/>
      <c r="BI110" s="16"/>
      <c r="BJ110" s="16"/>
      <c r="BK110" s="16"/>
      <c r="BL110" s="16"/>
      <c r="BM110" s="16"/>
      <c r="BN110" s="16"/>
      <c r="BO110" s="16"/>
      <c r="BP110" s="16"/>
      <c r="BQ110" s="16"/>
      <c r="BR110" s="16"/>
      <c r="BS110" s="16"/>
      <c r="BT110" s="16"/>
      <c r="BU110" s="16"/>
      <c r="BV110" s="16"/>
      <c r="BW110" s="16"/>
      <c r="BX110" s="16"/>
      <c r="BY110" s="16"/>
      <c r="BZ110" s="16"/>
      <c r="CA110" s="16"/>
      <c r="CB110" s="16"/>
      <c r="CC110" s="16"/>
      <c r="CD110" s="16"/>
      <c r="CE110" s="16"/>
      <c r="CF110" s="16"/>
      <c r="CG110" s="16"/>
      <c r="CH110" s="16"/>
      <c r="CI110" s="16"/>
      <c r="CJ110" s="16"/>
      <c r="CK110" s="16"/>
      <c r="CL110" s="16"/>
      <c r="CM110" s="16"/>
      <c r="CN110" s="16"/>
      <c r="CO110" s="16"/>
      <c r="CP110" s="16"/>
      <c r="CQ110" s="16"/>
      <c r="CR110" s="16"/>
      <c r="CS110" s="16"/>
      <c r="CT110" s="16"/>
      <c r="CU110" s="16"/>
      <c r="CV110" s="16"/>
      <c r="CW110" s="16"/>
      <c r="CX110" s="16"/>
      <c r="CY110" s="16"/>
      <c r="CZ110" s="16"/>
      <c r="DA110" s="16"/>
      <c r="DB110" s="16"/>
      <c r="DC110" s="16"/>
      <c r="DD110" s="16"/>
      <c r="DE110" s="16"/>
      <c r="DF110" s="16"/>
      <c r="DG110" s="16"/>
      <c r="DH110" s="16"/>
      <c r="DI110" s="16"/>
      <c r="DJ110" s="16"/>
      <c r="DK110" s="16"/>
      <c r="DL110" s="16"/>
      <c r="DM110" s="16"/>
      <c r="DN110" s="16"/>
      <c r="DO110" s="16"/>
      <c r="DP110" s="16"/>
      <c r="DQ110" s="16"/>
      <c r="DR110" s="16"/>
      <c r="DS110" s="16"/>
      <c r="DT110" s="16"/>
      <c r="DU110" s="16"/>
      <c r="DV110" s="16"/>
      <c r="DW110" s="16"/>
      <c r="DX110" s="16"/>
      <c r="DY110" s="16"/>
      <c r="DZ110" s="16"/>
      <c r="EA110" s="16"/>
      <c r="EB110" s="16"/>
      <c r="EC110" s="16"/>
      <c r="ED110" s="16"/>
      <c r="EE110" s="16"/>
      <c r="EF110" s="16"/>
      <c r="EG110" s="16"/>
      <c r="EH110" s="16"/>
      <c r="EI110" s="16"/>
      <c r="EJ110" s="16"/>
      <c r="EK110" s="16"/>
      <c r="EL110" s="16"/>
      <c r="EM110" s="16"/>
      <c r="EN110" s="16"/>
      <c r="EO110" s="16"/>
      <c r="EP110" s="16"/>
      <c r="EQ110" s="16"/>
      <c r="ER110" s="16"/>
      <c r="ES110" s="16"/>
      <c r="ET110" s="16"/>
      <c r="EU110" s="16"/>
      <c r="EV110" s="16"/>
      <c r="EW110" s="16"/>
      <c r="EX110" s="16"/>
      <c r="EY110" s="16"/>
      <c r="EZ110" s="16"/>
      <c r="FA110" s="16"/>
      <c r="FB110" s="16"/>
      <c r="FC110" s="16"/>
      <c r="FD110" s="16"/>
      <c r="FE110" s="16"/>
      <c r="FF110" s="16"/>
      <c r="FG110" s="16"/>
      <c r="FH110" s="16"/>
      <c r="FI110" s="16"/>
      <c r="FJ110" s="16"/>
      <c r="FK110" s="16"/>
      <c r="FL110" s="16"/>
      <c r="FM110" s="16"/>
      <c r="FN110" s="16"/>
      <c r="FO110" s="16"/>
      <c r="FP110" s="16"/>
      <c r="FQ110" s="16"/>
      <c r="FR110" s="16"/>
      <c r="FS110" s="16"/>
      <c r="FT110" s="16"/>
      <c r="FU110" s="16"/>
      <c r="FV110" s="16"/>
      <c r="FW110" s="16"/>
      <c r="FX110" s="16"/>
      <c r="FY110" s="16"/>
    </row>
    <row r="111" spans="1:181" s="15" customFormat="1">
      <c r="A111" s="89"/>
      <c r="B111" s="90"/>
      <c r="C111" s="90"/>
      <c r="D111" s="90"/>
      <c r="E111" s="90"/>
      <c r="F111" s="90"/>
      <c r="G111" s="90"/>
      <c r="H111" s="90"/>
      <c r="I111" s="90"/>
      <c r="J111" s="91"/>
      <c r="K111" s="90"/>
      <c r="L111" s="90"/>
      <c r="M111" s="90"/>
      <c r="N111" s="90"/>
      <c r="O111" s="90"/>
      <c r="P111" s="91"/>
      <c r="Q111" s="100"/>
      <c r="R111" s="53"/>
      <c r="S111" s="16"/>
      <c r="T111" s="1" t="s">
        <v>182</v>
      </c>
      <c r="U111" s="1">
        <v>3.931</v>
      </c>
      <c r="V111" s="1" t="s">
        <v>14</v>
      </c>
      <c r="W111" s="1">
        <v>0.30030852931934698</v>
      </c>
      <c r="X111" s="1">
        <v>7.6712289076347903E-2</v>
      </c>
      <c r="Y111" s="1">
        <v>0</v>
      </c>
      <c r="Z111" s="1">
        <v>1.98909595994919E-2</v>
      </c>
      <c r="AA111" s="1">
        <v>8.0993458562822598E-2</v>
      </c>
      <c r="AB111" s="1">
        <v>0</v>
      </c>
      <c r="AC111" s="1">
        <v>0.47790523655800998</v>
      </c>
      <c r="AD111" s="1">
        <v>0.10201016939572501</v>
      </c>
      <c r="AE111" s="1">
        <v>1.7526153191936799E-2</v>
      </c>
      <c r="AF111" s="1">
        <v>3.9809087969004302E-3</v>
      </c>
      <c r="AG111" s="1">
        <v>0</v>
      </c>
      <c r="AH111" s="1">
        <v>0</v>
      </c>
      <c r="AI111" s="1">
        <v>0.123517231384562</v>
      </c>
      <c r="AJ111" s="1">
        <v>-0.35438800517344798</v>
      </c>
      <c r="AL111" s="16"/>
      <c r="AM111" s="16"/>
      <c r="AN111" s="16"/>
      <c r="AO111" s="16"/>
      <c r="AP111" s="16"/>
      <c r="AQ111" s="16"/>
      <c r="AR111" s="16"/>
      <c r="AS111" s="16"/>
      <c r="AT111" s="16"/>
      <c r="AU111" s="16"/>
      <c r="AV111" s="16"/>
      <c r="AW111" s="16"/>
      <c r="AX111" s="16"/>
      <c r="AY111" s="16"/>
      <c r="AZ111" s="16"/>
      <c r="BA111" s="16"/>
      <c r="BB111" s="16"/>
      <c r="BC111" s="16"/>
      <c r="BD111" s="16"/>
      <c r="BE111" s="16"/>
      <c r="BF111" s="16"/>
      <c r="BG111" s="16"/>
      <c r="BH111" s="16"/>
      <c r="BI111" s="16"/>
      <c r="BJ111" s="16"/>
      <c r="BK111" s="16"/>
      <c r="BL111" s="16"/>
      <c r="BM111" s="16"/>
      <c r="BN111" s="16"/>
      <c r="BO111" s="16"/>
      <c r="BP111" s="16"/>
      <c r="BQ111" s="16"/>
      <c r="BR111" s="16"/>
      <c r="BS111" s="16"/>
      <c r="BT111" s="16"/>
      <c r="BU111" s="16"/>
      <c r="BV111" s="16"/>
      <c r="BW111" s="16"/>
      <c r="BX111" s="16"/>
      <c r="BY111" s="16"/>
      <c r="BZ111" s="16"/>
      <c r="CA111" s="16"/>
      <c r="CB111" s="16"/>
      <c r="CC111" s="16"/>
      <c r="CD111" s="16"/>
      <c r="CE111" s="16"/>
      <c r="CF111" s="16"/>
      <c r="CG111" s="16"/>
      <c r="CH111" s="16"/>
      <c r="CI111" s="16"/>
      <c r="CJ111" s="16"/>
      <c r="CK111" s="16"/>
      <c r="CL111" s="16"/>
      <c r="CM111" s="16"/>
      <c r="CN111" s="16"/>
      <c r="CO111" s="16"/>
      <c r="CP111" s="16"/>
      <c r="CQ111" s="16"/>
      <c r="CR111" s="16"/>
      <c r="CS111" s="16"/>
      <c r="CT111" s="16"/>
      <c r="CU111" s="16"/>
      <c r="CV111" s="16"/>
      <c r="CW111" s="16"/>
      <c r="CX111" s="16"/>
      <c r="CY111" s="16"/>
      <c r="CZ111" s="16"/>
      <c r="DA111" s="16"/>
      <c r="DB111" s="16"/>
      <c r="DC111" s="16"/>
      <c r="DD111" s="16"/>
      <c r="DE111" s="16"/>
      <c r="DF111" s="16"/>
      <c r="DG111" s="16"/>
      <c r="DH111" s="16"/>
      <c r="DI111" s="16"/>
      <c r="DJ111" s="16"/>
      <c r="DK111" s="16"/>
      <c r="DL111" s="16"/>
      <c r="DM111" s="16"/>
      <c r="DN111" s="16"/>
      <c r="DO111" s="16"/>
      <c r="DP111" s="16"/>
      <c r="DQ111" s="16"/>
      <c r="DR111" s="16"/>
      <c r="DS111" s="16"/>
      <c r="DT111" s="16"/>
      <c r="DU111" s="16"/>
      <c r="DV111" s="16"/>
      <c r="DW111" s="16"/>
      <c r="DX111" s="16"/>
      <c r="DY111" s="16"/>
      <c r="DZ111" s="16"/>
      <c r="EA111" s="16"/>
      <c r="EB111" s="16"/>
      <c r="EC111" s="16"/>
      <c r="ED111" s="16"/>
      <c r="EE111" s="16"/>
      <c r="EF111" s="16"/>
      <c r="EG111" s="16"/>
      <c r="EH111" s="16"/>
      <c r="EI111" s="16"/>
      <c r="EJ111" s="16"/>
      <c r="EK111" s="16"/>
      <c r="EL111" s="16"/>
      <c r="EM111" s="16"/>
      <c r="EN111" s="16"/>
      <c r="EO111" s="16"/>
      <c r="EP111" s="16"/>
      <c r="EQ111" s="16"/>
      <c r="ER111" s="16"/>
      <c r="ES111" s="16"/>
      <c r="ET111" s="16"/>
      <c r="EU111" s="16"/>
      <c r="EV111" s="16"/>
      <c r="EW111" s="16"/>
      <c r="EX111" s="16"/>
      <c r="EY111" s="16"/>
      <c r="EZ111" s="16"/>
      <c r="FA111" s="16"/>
      <c r="FB111" s="16"/>
      <c r="FC111" s="16"/>
      <c r="FD111" s="16"/>
      <c r="FE111" s="16"/>
      <c r="FF111" s="16"/>
      <c r="FG111" s="16"/>
      <c r="FH111" s="16"/>
      <c r="FI111" s="16"/>
      <c r="FJ111" s="16"/>
      <c r="FK111" s="16"/>
      <c r="FL111" s="16"/>
      <c r="FM111" s="16"/>
      <c r="FN111" s="16"/>
      <c r="FO111" s="16"/>
      <c r="FP111" s="16"/>
      <c r="FQ111" s="16"/>
      <c r="FR111" s="16"/>
      <c r="FS111" s="16"/>
      <c r="FT111" s="16"/>
      <c r="FU111" s="16"/>
      <c r="FV111" s="16"/>
      <c r="FW111" s="16"/>
      <c r="FX111" s="16"/>
      <c r="FY111" s="16"/>
    </row>
    <row r="112" spans="1:181" s="15" customFormat="1">
      <c r="A112" s="21" t="s">
        <v>194</v>
      </c>
      <c r="B112" s="48">
        <f>ROUND(HLOOKUP(B$7,$U$7:$AJ$168,MATCH($A112,$T$7:$T$168,0),0),1)</f>
        <v>575.4</v>
      </c>
      <c r="C112" s="48"/>
      <c r="D112" s="48">
        <f t="shared" ref="D112:P127" si="30">ROUND(HLOOKUP(D$7,$U$7:$AJ$168,MATCH($A112,$T$7:$T$168,0),0),1)</f>
        <v>0.6</v>
      </c>
      <c r="E112" s="48">
        <f t="shared" si="30"/>
        <v>0.7</v>
      </c>
      <c r="F112" s="48">
        <f t="shared" si="30"/>
        <v>0.4</v>
      </c>
      <c r="G112" s="48">
        <f t="shared" si="30"/>
        <v>0.1</v>
      </c>
      <c r="H112" s="48">
        <f t="shared" si="30"/>
        <v>0.8</v>
      </c>
      <c r="I112" s="48">
        <f t="shared" si="30"/>
        <v>0.1</v>
      </c>
      <c r="J112" s="78">
        <f t="shared" si="30"/>
        <v>2.6</v>
      </c>
      <c r="K112" s="48">
        <f t="shared" si="30"/>
        <v>0.7</v>
      </c>
      <c r="L112" s="48">
        <f t="shared" si="30"/>
        <v>0.8</v>
      </c>
      <c r="M112" s="48">
        <f t="shared" si="30"/>
        <v>3.4</v>
      </c>
      <c r="N112" s="48">
        <f t="shared" si="30"/>
        <v>0.3</v>
      </c>
      <c r="O112" s="48">
        <f t="shared" si="30"/>
        <v>0.1</v>
      </c>
      <c r="P112" s="76">
        <f t="shared" si="30"/>
        <v>5.3</v>
      </c>
      <c r="Q112" s="97">
        <f>ROUND(HLOOKUP(Q$7,$U$7:$AJ$168,MATCH($A112,$T$7:$T$168,0),0),1)</f>
        <v>-0.8</v>
      </c>
      <c r="R112" s="53"/>
      <c r="S112" s="16"/>
      <c r="T112" s="1" t="s">
        <v>83</v>
      </c>
      <c r="U112" s="1">
        <v>170.494</v>
      </c>
      <c r="V112" s="1" t="s">
        <v>60</v>
      </c>
      <c r="W112" s="1">
        <v>0.36480569598649498</v>
      </c>
      <c r="X112" s="1">
        <v>8.1038876419976796E-3</v>
      </c>
      <c r="Y112" s="1">
        <v>8.8819776641902395E-2</v>
      </c>
      <c r="Z112" s="1">
        <v>1.6716744416965301E-2</v>
      </c>
      <c r="AA112" s="1">
        <v>0.23247751210270501</v>
      </c>
      <c r="AB112" s="1">
        <v>5.6050559603146498E-2</v>
      </c>
      <c r="AC112" s="1">
        <v>0.76697417639321197</v>
      </c>
      <c r="AD112" s="1">
        <v>0.31321276600480302</v>
      </c>
      <c r="AE112" s="1">
        <v>4.13449284319086E-3</v>
      </c>
      <c r="AF112" s="1">
        <v>1.0642332311804E-2</v>
      </c>
      <c r="AG112" s="1">
        <v>3.5521417069584997E-2</v>
      </c>
      <c r="AH112" s="1">
        <v>5.6050559603146498E-2</v>
      </c>
      <c r="AI112" s="1">
        <v>0.41956156783252901</v>
      </c>
      <c r="AJ112" s="1">
        <v>-0.34741260856068301</v>
      </c>
      <c r="AL112" s="16"/>
      <c r="AM112" s="16"/>
      <c r="AN112" s="16"/>
      <c r="AO112" s="16"/>
      <c r="AP112" s="16"/>
      <c r="AQ112" s="16"/>
      <c r="AR112" s="16"/>
      <c r="AS112" s="16"/>
      <c r="AT112" s="16"/>
      <c r="AU112" s="16"/>
      <c r="AV112" s="16"/>
      <c r="AW112" s="16"/>
      <c r="AX112" s="16"/>
      <c r="AY112" s="16"/>
      <c r="AZ112" s="16"/>
      <c r="BA112" s="16"/>
      <c r="BB112" s="16"/>
      <c r="BC112" s="16"/>
      <c r="BD112" s="16"/>
      <c r="BE112" s="16"/>
      <c r="BF112" s="16"/>
      <c r="BG112" s="16"/>
      <c r="BH112" s="16"/>
      <c r="BI112" s="16"/>
      <c r="BJ112" s="16"/>
      <c r="BK112" s="16"/>
      <c r="BL112" s="16"/>
      <c r="BM112" s="16"/>
      <c r="BN112" s="16"/>
      <c r="BO112" s="16"/>
      <c r="BP112" s="16"/>
      <c r="BQ112" s="16"/>
      <c r="BR112" s="16"/>
      <c r="BS112" s="16"/>
      <c r="BT112" s="16"/>
      <c r="BU112" s="16"/>
      <c r="BV112" s="16"/>
      <c r="BW112" s="16"/>
      <c r="BX112" s="16"/>
      <c r="BY112" s="16"/>
      <c r="BZ112" s="16"/>
      <c r="CA112" s="16"/>
      <c r="CB112" s="16"/>
      <c r="CC112" s="16"/>
      <c r="CD112" s="16"/>
      <c r="CE112" s="16"/>
      <c r="CF112" s="16"/>
      <c r="CG112" s="16"/>
      <c r="CH112" s="16"/>
      <c r="CI112" s="16"/>
      <c r="CJ112" s="16"/>
      <c r="CK112" s="16"/>
      <c r="CL112" s="16"/>
      <c r="CM112" s="16"/>
      <c r="CN112" s="16"/>
      <c r="CO112" s="16"/>
      <c r="CP112" s="16"/>
      <c r="CQ112" s="16"/>
      <c r="CR112" s="16"/>
      <c r="CS112" s="16"/>
      <c r="CT112" s="16"/>
      <c r="CU112" s="16"/>
      <c r="CV112" s="16"/>
      <c r="CW112" s="16"/>
      <c r="CX112" s="16"/>
      <c r="CY112" s="16"/>
      <c r="CZ112" s="16"/>
      <c r="DA112" s="16"/>
      <c r="DB112" s="16"/>
      <c r="DC112" s="16"/>
      <c r="DD112" s="16"/>
      <c r="DE112" s="16"/>
      <c r="DF112" s="16"/>
      <c r="DG112" s="16"/>
      <c r="DH112" s="16"/>
      <c r="DI112" s="16"/>
      <c r="DJ112" s="16"/>
      <c r="DK112" s="16"/>
      <c r="DL112" s="16"/>
      <c r="DM112" s="16"/>
      <c r="DN112" s="16"/>
      <c r="DO112" s="16"/>
      <c r="DP112" s="16"/>
      <c r="DQ112" s="16"/>
      <c r="DR112" s="16"/>
      <c r="DS112" s="16"/>
      <c r="DT112" s="16"/>
      <c r="DU112" s="16"/>
      <c r="DV112" s="16"/>
      <c r="DW112" s="16"/>
      <c r="DX112" s="16"/>
      <c r="DY112" s="16"/>
      <c r="DZ112" s="16"/>
      <c r="EA112" s="16"/>
      <c r="EB112" s="16"/>
      <c r="EC112" s="16"/>
      <c r="ED112" s="16"/>
      <c r="EE112" s="16"/>
      <c r="EF112" s="16"/>
      <c r="EG112" s="16"/>
      <c r="EH112" s="16"/>
      <c r="EI112" s="16"/>
      <c r="EJ112" s="16"/>
      <c r="EK112" s="16"/>
      <c r="EL112" s="16"/>
      <c r="EM112" s="16"/>
      <c r="EN112" s="16"/>
      <c r="EO112" s="16"/>
      <c r="EP112" s="16"/>
      <c r="EQ112" s="16"/>
      <c r="ER112" s="16"/>
      <c r="ES112" s="16"/>
      <c r="ET112" s="16"/>
      <c r="EU112" s="16"/>
      <c r="EV112" s="16"/>
      <c r="EW112" s="16"/>
      <c r="EX112" s="16"/>
      <c r="EY112" s="16"/>
      <c r="EZ112" s="16"/>
      <c r="FA112" s="16"/>
      <c r="FB112" s="16"/>
      <c r="FC112" s="16"/>
      <c r="FD112" s="16"/>
      <c r="FE112" s="16"/>
      <c r="FF112" s="16"/>
      <c r="FG112" s="16"/>
      <c r="FH112" s="16"/>
      <c r="FI112" s="16"/>
      <c r="FJ112" s="16"/>
      <c r="FK112" s="16"/>
      <c r="FL112" s="16"/>
      <c r="FM112" s="16"/>
      <c r="FN112" s="16"/>
      <c r="FO112" s="16"/>
      <c r="FP112" s="16"/>
      <c r="FQ112" s="16"/>
      <c r="FR112" s="16"/>
      <c r="FS112" s="16"/>
      <c r="FT112" s="16"/>
      <c r="FU112" s="16"/>
      <c r="FV112" s="16"/>
      <c r="FW112" s="16"/>
      <c r="FX112" s="16"/>
      <c r="FY112" s="16"/>
    </row>
    <row r="113" spans="1:181" s="15" customFormat="1">
      <c r="A113" s="18" t="s">
        <v>77</v>
      </c>
      <c r="B113" s="49">
        <f t="shared" ref="B113:B134" si="31">ROUND(HLOOKUP(B$7,$U$7:$AJ$168,MATCH($A113,$T$7:$T$168,0),0),1)</f>
        <v>40.1</v>
      </c>
      <c r="C113" s="49" t="str">
        <f t="shared" ref="C113:C134" si="32">HLOOKUP(C$7,$U$7:$AJ$168,MATCH($A113,$T$7:$T$168,0),0)</f>
        <v>UM</v>
      </c>
      <c r="D113" s="49">
        <f t="shared" si="30"/>
        <v>0.4</v>
      </c>
      <c r="E113" s="49">
        <f t="shared" si="30"/>
        <v>0.7</v>
      </c>
      <c r="F113" s="49">
        <f t="shared" si="30"/>
        <v>0.2</v>
      </c>
      <c r="G113" s="49">
        <f t="shared" si="30"/>
        <v>0</v>
      </c>
      <c r="H113" s="49">
        <f t="shared" si="30"/>
        <v>0.7</v>
      </c>
      <c r="I113" s="49">
        <f t="shared" si="30"/>
        <v>0.1</v>
      </c>
      <c r="J113" s="78">
        <f t="shared" si="30"/>
        <v>2.1</v>
      </c>
      <c r="K113" s="49">
        <f t="shared" ref="K113:O134" si="33">ROUND(HLOOKUP(K$7,$U$7:$AJ$168,MATCH($A113,$T$7:$T$168,0),0),1)</f>
        <v>2.2000000000000002</v>
      </c>
      <c r="L113" s="49">
        <f t="shared" si="33"/>
        <v>1.9</v>
      </c>
      <c r="M113" s="49">
        <f t="shared" si="33"/>
        <v>0.7</v>
      </c>
      <c r="N113" s="49">
        <f t="shared" si="33"/>
        <v>1.7</v>
      </c>
      <c r="O113" s="49">
        <f t="shared" si="33"/>
        <v>0.1</v>
      </c>
      <c r="P113" s="76">
        <f t="shared" ref="P113:P134" si="34">ROUND(HLOOKUP(P$7,$U$7:$AJ$168,MATCH($A113,$T$7:$T$168,0),0),1)</f>
        <v>6.5</v>
      </c>
      <c r="Q113" s="95">
        <f t="shared" ref="Q113:Q134" si="35">HLOOKUP(Q$7,$U$7:$AJ$168,MATCH($A113,$T$7:$T$168,0),0)</f>
        <v>4.3697169183418199</v>
      </c>
      <c r="R113" s="53"/>
      <c r="S113" s="16"/>
      <c r="T113" s="1" t="s">
        <v>57</v>
      </c>
      <c r="U113" s="1">
        <v>3.4620000000000002</v>
      </c>
      <c r="V113" s="1" t="s">
        <v>18</v>
      </c>
      <c r="W113" s="1">
        <v>0.38740826379584298</v>
      </c>
      <c r="X113" s="1">
        <v>0.52588298040163595</v>
      </c>
      <c r="Y113" s="1">
        <v>0.19305808770041399</v>
      </c>
      <c r="Z113" s="1">
        <v>5.9891161775521499E-2</v>
      </c>
      <c r="AA113" s="1">
        <v>0.97212652773175001</v>
      </c>
      <c r="AB113" s="1">
        <v>2.9284107594229301E-2</v>
      </c>
      <c r="AC113" s="1">
        <v>2.1676511289993901</v>
      </c>
      <c r="AD113" s="1">
        <v>0.17037045687250399</v>
      </c>
      <c r="AE113" s="1">
        <v>0.479345447650187</v>
      </c>
      <c r="AF113" s="1">
        <v>1.3002986557473699</v>
      </c>
      <c r="AG113" s="1">
        <v>0.59744557210377203</v>
      </c>
      <c r="AH113" s="1">
        <v>2.9284107594229301E-2</v>
      </c>
      <c r="AI113" s="1">
        <v>2.5767442399680598</v>
      </c>
      <c r="AJ113" s="1">
        <v>0.40909311096867002</v>
      </c>
      <c r="AL113" s="16"/>
      <c r="AM113" s="16"/>
      <c r="AN113" s="16"/>
      <c r="AO113" s="16"/>
      <c r="AP113" s="16"/>
      <c r="AQ113" s="16"/>
      <c r="AR113" s="16"/>
      <c r="AS113" s="16"/>
      <c r="AT113" s="16"/>
      <c r="AU113" s="16"/>
      <c r="AV113" s="16"/>
      <c r="AW113" s="16"/>
      <c r="AX113" s="16"/>
      <c r="AY113" s="16"/>
      <c r="AZ113" s="16"/>
      <c r="BA113" s="16"/>
      <c r="BB113" s="16"/>
      <c r="BC113" s="16"/>
      <c r="BD113" s="16"/>
      <c r="BE113" s="16"/>
      <c r="BF113" s="16"/>
      <c r="BG113" s="16"/>
      <c r="BH113" s="16"/>
      <c r="BI113" s="16"/>
      <c r="BJ113" s="16"/>
      <c r="BK113" s="16"/>
      <c r="BL113" s="16"/>
      <c r="BM113" s="16"/>
      <c r="BN113" s="16"/>
      <c r="BO113" s="16"/>
      <c r="BP113" s="16"/>
      <c r="BQ113" s="16"/>
      <c r="BR113" s="16"/>
      <c r="BS113" s="16"/>
      <c r="BT113" s="16"/>
      <c r="BU113" s="16"/>
      <c r="BV113" s="16"/>
      <c r="BW113" s="16"/>
      <c r="BX113" s="16"/>
      <c r="BY113" s="16"/>
      <c r="BZ113" s="16"/>
      <c r="CA113" s="16"/>
      <c r="CB113" s="16"/>
      <c r="CC113" s="16"/>
      <c r="CD113" s="16"/>
      <c r="CE113" s="16"/>
      <c r="CF113" s="16"/>
      <c r="CG113" s="16"/>
      <c r="CH113" s="16"/>
      <c r="CI113" s="16"/>
      <c r="CJ113" s="16"/>
      <c r="CK113" s="16"/>
      <c r="CL113" s="16"/>
      <c r="CM113" s="16"/>
      <c r="CN113" s="16"/>
      <c r="CO113" s="16"/>
      <c r="CP113" s="16"/>
      <c r="CQ113" s="16"/>
      <c r="CR113" s="16"/>
      <c r="CS113" s="16"/>
      <c r="CT113" s="16"/>
      <c r="CU113" s="16"/>
      <c r="CV113" s="16"/>
      <c r="CW113" s="16"/>
      <c r="CX113" s="16"/>
      <c r="CY113" s="16"/>
      <c r="CZ113" s="16"/>
      <c r="DA113" s="16"/>
      <c r="DB113" s="16"/>
      <c r="DC113" s="16"/>
      <c r="DD113" s="16"/>
      <c r="DE113" s="16"/>
      <c r="DF113" s="16"/>
      <c r="DG113" s="16"/>
      <c r="DH113" s="16"/>
      <c r="DI113" s="16"/>
      <c r="DJ113" s="16"/>
      <c r="DK113" s="16"/>
      <c r="DL113" s="16"/>
      <c r="DM113" s="16"/>
      <c r="DN113" s="16"/>
      <c r="DO113" s="16"/>
      <c r="DP113" s="16"/>
      <c r="DQ113" s="16"/>
      <c r="DR113" s="16"/>
      <c r="DS113" s="16"/>
      <c r="DT113" s="16"/>
      <c r="DU113" s="16"/>
      <c r="DV113" s="16"/>
      <c r="DW113" s="16"/>
      <c r="DX113" s="16"/>
      <c r="DY113" s="16"/>
      <c r="DZ113" s="16"/>
      <c r="EA113" s="16"/>
      <c r="EB113" s="16"/>
      <c r="EC113" s="16"/>
      <c r="ED113" s="16"/>
      <c r="EE113" s="16"/>
      <c r="EF113" s="16"/>
      <c r="EG113" s="16"/>
      <c r="EH113" s="16"/>
      <c r="EI113" s="16"/>
      <c r="EJ113" s="16"/>
      <c r="EK113" s="16"/>
      <c r="EL113" s="16"/>
      <c r="EM113" s="16"/>
      <c r="EN113" s="16"/>
      <c r="EO113" s="16"/>
      <c r="EP113" s="16"/>
      <c r="EQ113" s="16"/>
      <c r="ER113" s="16"/>
      <c r="ES113" s="16"/>
      <c r="ET113" s="16"/>
      <c r="EU113" s="16"/>
      <c r="EV113" s="16"/>
      <c r="EW113" s="16"/>
      <c r="EX113" s="16"/>
      <c r="EY113" s="16"/>
      <c r="EZ113" s="16"/>
      <c r="FA113" s="16"/>
      <c r="FB113" s="16"/>
      <c r="FC113" s="16"/>
      <c r="FD113" s="16"/>
      <c r="FE113" s="16"/>
      <c r="FF113" s="16"/>
      <c r="FG113" s="16"/>
      <c r="FH113" s="16"/>
      <c r="FI113" s="16"/>
      <c r="FJ113" s="16"/>
      <c r="FK113" s="16"/>
      <c r="FL113" s="16"/>
      <c r="FM113" s="16"/>
      <c r="FN113" s="16"/>
      <c r="FO113" s="16"/>
      <c r="FP113" s="16"/>
      <c r="FQ113" s="16"/>
      <c r="FR113" s="16"/>
      <c r="FS113" s="16"/>
      <c r="FT113" s="16"/>
      <c r="FU113" s="16"/>
      <c r="FV113" s="16"/>
      <c r="FW113" s="16"/>
      <c r="FX113" s="16"/>
      <c r="FY113" s="16"/>
    </row>
    <row r="114" spans="1:181" s="15" customFormat="1">
      <c r="A114" s="18" t="s">
        <v>76</v>
      </c>
      <c r="B114" s="49">
        <f t="shared" si="31"/>
        <v>9.8000000000000007</v>
      </c>
      <c r="C114" s="49" t="str">
        <f t="shared" si="32"/>
        <v>LM</v>
      </c>
      <c r="D114" s="49">
        <f t="shared" si="30"/>
        <v>0.3</v>
      </c>
      <c r="E114" s="49">
        <f t="shared" si="30"/>
        <v>1.7</v>
      </c>
      <c r="F114" s="49">
        <f t="shared" si="30"/>
        <v>0.2</v>
      </c>
      <c r="G114" s="49">
        <f t="shared" si="30"/>
        <v>0</v>
      </c>
      <c r="H114" s="49">
        <f t="shared" si="30"/>
        <v>0.3</v>
      </c>
      <c r="I114" s="49">
        <f t="shared" si="30"/>
        <v>0.1</v>
      </c>
      <c r="J114" s="78">
        <f t="shared" si="30"/>
        <v>2.6</v>
      </c>
      <c r="K114" s="49">
        <f t="shared" si="33"/>
        <v>0.6</v>
      </c>
      <c r="L114" s="49">
        <f t="shared" si="33"/>
        <v>2.4</v>
      </c>
      <c r="M114" s="49">
        <f t="shared" si="33"/>
        <v>14.9</v>
      </c>
      <c r="N114" s="49">
        <f t="shared" si="33"/>
        <v>0.1</v>
      </c>
      <c r="O114" s="49">
        <f t="shared" si="33"/>
        <v>0.1</v>
      </c>
      <c r="P114" s="76">
        <f t="shared" si="34"/>
        <v>18</v>
      </c>
      <c r="Q114" s="95">
        <f t="shared" si="35"/>
        <v>15.4516332663867</v>
      </c>
      <c r="R114" s="53"/>
      <c r="S114" s="16"/>
      <c r="T114" s="1" t="s">
        <v>82</v>
      </c>
      <c r="U114" s="1">
        <v>6.7030000000000003</v>
      </c>
      <c r="V114" s="1" t="s">
        <v>60</v>
      </c>
      <c r="W114" s="1">
        <v>0.29063219250002498</v>
      </c>
      <c r="X114" s="1">
        <v>0.19110624446399099</v>
      </c>
      <c r="Y114" s="1">
        <v>0.43446039962057098</v>
      </c>
      <c r="Z114" s="1">
        <v>0.63918017412740602</v>
      </c>
      <c r="AA114" s="1">
        <v>0.83420899201243803</v>
      </c>
      <c r="AB114" s="1">
        <v>0.16352440835273899</v>
      </c>
      <c r="AC114" s="1">
        <v>2.5531124110771701</v>
      </c>
      <c r="AD114" s="1">
        <v>0.453146182543744</v>
      </c>
      <c r="AE114" s="1">
        <v>4.0508709089250999E-2</v>
      </c>
      <c r="AF114" s="1">
        <v>2.3773530901374702</v>
      </c>
      <c r="AG114" s="1">
        <v>0.57745036969883401</v>
      </c>
      <c r="AH114" s="1">
        <v>0.16352440835273899</v>
      </c>
      <c r="AI114" s="1">
        <v>3.6119827598220402</v>
      </c>
      <c r="AJ114" s="1">
        <v>1.0588703487448701</v>
      </c>
      <c r="AL114" s="16"/>
      <c r="AM114" s="16"/>
      <c r="AN114" s="16"/>
      <c r="AO114" s="16"/>
      <c r="AP114" s="16"/>
      <c r="AQ114" s="16"/>
      <c r="AR114" s="16"/>
      <c r="AS114" s="16"/>
      <c r="AT114" s="16"/>
      <c r="AU114" s="16"/>
      <c r="AV114" s="16"/>
      <c r="AW114" s="16"/>
      <c r="AX114" s="16"/>
      <c r="AY114" s="16"/>
      <c r="AZ114" s="16"/>
      <c r="BA114" s="16"/>
      <c r="BB114" s="16"/>
      <c r="BC114" s="16"/>
      <c r="BD114" s="16"/>
      <c r="BE114" s="16"/>
      <c r="BF114" s="16"/>
      <c r="BG114" s="16"/>
      <c r="BH114" s="16"/>
      <c r="BI114" s="16"/>
      <c r="BJ114" s="16"/>
      <c r="BK114" s="16"/>
      <c r="BL114" s="16"/>
      <c r="BM114" s="16"/>
      <c r="BN114" s="16"/>
      <c r="BO114" s="16"/>
      <c r="BP114" s="16"/>
      <c r="BQ114" s="16"/>
      <c r="BR114" s="16"/>
      <c r="BS114" s="16"/>
      <c r="BT114" s="16"/>
      <c r="BU114" s="16"/>
      <c r="BV114" s="16"/>
      <c r="BW114" s="16"/>
      <c r="BX114" s="16"/>
      <c r="BY114" s="16"/>
      <c r="BZ114" s="16"/>
      <c r="CA114" s="16"/>
      <c r="CB114" s="16"/>
      <c r="CC114" s="16"/>
      <c r="CD114" s="16"/>
      <c r="CE114" s="16"/>
      <c r="CF114" s="16"/>
      <c r="CG114" s="16"/>
      <c r="CH114" s="16"/>
      <c r="CI114" s="16"/>
      <c r="CJ114" s="16"/>
      <c r="CK114" s="16"/>
      <c r="CL114" s="16"/>
      <c r="CM114" s="16"/>
      <c r="CN114" s="16"/>
      <c r="CO114" s="16"/>
      <c r="CP114" s="16"/>
      <c r="CQ114" s="16"/>
      <c r="CR114" s="16"/>
      <c r="CS114" s="16"/>
      <c r="CT114" s="16"/>
      <c r="CU114" s="16"/>
      <c r="CV114" s="16"/>
      <c r="CW114" s="16"/>
      <c r="CX114" s="16"/>
      <c r="CY114" s="16"/>
      <c r="CZ114" s="16"/>
      <c r="DA114" s="16"/>
      <c r="DB114" s="16"/>
      <c r="DC114" s="16"/>
      <c r="DD114" s="16"/>
      <c r="DE114" s="16"/>
      <c r="DF114" s="16"/>
      <c r="DG114" s="16"/>
      <c r="DH114" s="16"/>
      <c r="DI114" s="16"/>
      <c r="DJ114" s="16"/>
      <c r="DK114" s="16"/>
      <c r="DL114" s="16"/>
      <c r="DM114" s="16"/>
      <c r="DN114" s="16"/>
      <c r="DO114" s="16"/>
      <c r="DP114" s="16"/>
      <c r="DQ114" s="16"/>
      <c r="DR114" s="16"/>
      <c r="DS114" s="16"/>
      <c r="DT114" s="16"/>
      <c r="DU114" s="16"/>
      <c r="DV114" s="16"/>
      <c r="DW114" s="16"/>
      <c r="DX114" s="16"/>
      <c r="DY114" s="16"/>
      <c r="DZ114" s="16"/>
      <c r="EA114" s="16"/>
      <c r="EB114" s="16"/>
      <c r="EC114" s="16"/>
      <c r="ED114" s="16"/>
      <c r="EE114" s="16"/>
      <c r="EF114" s="16"/>
      <c r="EG114" s="16"/>
      <c r="EH114" s="16"/>
      <c r="EI114" s="16"/>
      <c r="EJ114" s="16"/>
      <c r="EK114" s="16"/>
      <c r="EL114" s="16"/>
      <c r="EM114" s="16"/>
      <c r="EN114" s="16"/>
      <c r="EO114" s="16"/>
      <c r="EP114" s="16"/>
      <c r="EQ114" s="16"/>
      <c r="ER114" s="16"/>
      <c r="ES114" s="16"/>
      <c r="ET114" s="16"/>
      <c r="EU114" s="16"/>
      <c r="EV114" s="16"/>
      <c r="EW114" s="16"/>
      <c r="EX114" s="16"/>
      <c r="EY114" s="16"/>
      <c r="EZ114" s="16"/>
      <c r="FA114" s="16"/>
      <c r="FB114" s="16"/>
      <c r="FC114" s="16"/>
      <c r="FD114" s="16"/>
      <c r="FE114" s="16"/>
      <c r="FF114" s="16"/>
      <c r="FG114" s="16"/>
      <c r="FH114" s="16"/>
      <c r="FI114" s="16"/>
      <c r="FJ114" s="16"/>
      <c r="FK114" s="16"/>
      <c r="FL114" s="16"/>
      <c r="FM114" s="16"/>
      <c r="FN114" s="16"/>
      <c r="FO114" s="16"/>
      <c r="FP114" s="16"/>
      <c r="FQ114" s="16"/>
      <c r="FR114" s="16"/>
      <c r="FS114" s="16"/>
      <c r="FT114" s="16"/>
      <c r="FU114" s="16"/>
      <c r="FV114" s="16"/>
      <c r="FW114" s="16"/>
      <c r="FX114" s="16"/>
      <c r="FY114" s="16"/>
    </row>
    <row r="115" spans="1:181" s="15" customFormat="1">
      <c r="A115" s="18" t="s">
        <v>75</v>
      </c>
      <c r="B115" s="49">
        <f t="shared" si="31"/>
        <v>193.2</v>
      </c>
      <c r="C115" s="49" t="str">
        <f t="shared" si="32"/>
        <v>UM</v>
      </c>
      <c r="D115" s="49">
        <f t="shared" si="30"/>
        <v>0.7</v>
      </c>
      <c r="E115" s="49">
        <f t="shared" si="30"/>
        <v>1</v>
      </c>
      <c r="F115" s="49">
        <f t="shared" si="30"/>
        <v>0.6</v>
      </c>
      <c r="G115" s="49">
        <f t="shared" si="30"/>
        <v>0.1</v>
      </c>
      <c r="H115" s="49">
        <f t="shared" si="30"/>
        <v>0.4</v>
      </c>
      <c r="I115" s="49">
        <f t="shared" si="30"/>
        <v>0.1</v>
      </c>
      <c r="J115" s="78">
        <f t="shared" si="30"/>
        <v>2.8</v>
      </c>
      <c r="K115" s="49">
        <f t="shared" si="33"/>
        <v>1.1000000000000001</v>
      </c>
      <c r="L115" s="49">
        <f t="shared" si="33"/>
        <v>1</v>
      </c>
      <c r="M115" s="49">
        <f t="shared" si="33"/>
        <v>7.2</v>
      </c>
      <c r="N115" s="49">
        <f t="shared" si="33"/>
        <v>0.2</v>
      </c>
      <c r="O115" s="49">
        <f t="shared" si="33"/>
        <v>0.1</v>
      </c>
      <c r="P115" s="76">
        <f t="shared" si="34"/>
        <v>9.5</v>
      </c>
      <c r="Q115" s="95">
        <f t="shared" si="35"/>
        <v>6.6749452894660797</v>
      </c>
      <c r="R115" s="53"/>
      <c r="S115" s="16"/>
      <c r="T115" s="1" t="s">
        <v>70</v>
      </c>
      <c r="U115" s="1">
        <v>6.3419999999999996</v>
      </c>
      <c r="V115" s="1" t="s">
        <v>14</v>
      </c>
      <c r="W115" s="1">
        <v>0.35488456287614201</v>
      </c>
      <c r="X115" s="1">
        <v>1.4120582542971201</v>
      </c>
      <c r="Y115" s="1">
        <v>0.82807952317544697</v>
      </c>
      <c r="Z115" s="1">
        <v>3.5427912365776099E-3</v>
      </c>
      <c r="AA115" s="1">
        <v>0.50419645392455303</v>
      </c>
      <c r="AB115" s="1">
        <v>8.2870401981005898E-2</v>
      </c>
      <c r="AC115" s="1">
        <v>3.1856319874908401</v>
      </c>
      <c r="AD115" s="1">
        <v>1.3754130893094001</v>
      </c>
      <c r="AE115" s="1">
        <v>2.43650053776086</v>
      </c>
      <c r="AF115" s="1">
        <v>6.1833371431097204</v>
      </c>
      <c r="AG115" s="1">
        <v>5.4751238302651703E-2</v>
      </c>
      <c r="AH115" s="1">
        <v>8.2870401981005898E-2</v>
      </c>
      <c r="AI115" s="1">
        <v>10.1328724104636</v>
      </c>
      <c r="AJ115" s="1">
        <v>6.9472404229727598</v>
      </c>
      <c r="AL115" s="16"/>
      <c r="AM115" s="16"/>
      <c r="AN115" s="16"/>
      <c r="AO115" s="16"/>
      <c r="AP115" s="16"/>
      <c r="AQ115" s="16"/>
      <c r="AR115" s="16"/>
      <c r="AS115" s="16"/>
      <c r="AT115" s="16"/>
      <c r="AU115" s="16"/>
      <c r="AV115" s="16"/>
      <c r="AW115" s="16"/>
      <c r="AX115" s="16"/>
      <c r="AY115" s="16"/>
      <c r="AZ115" s="16"/>
      <c r="BA115" s="16"/>
      <c r="BB115" s="16"/>
      <c r="BC115" s="16"/>
      <c r="BD115" s="16"/>
      <c r="BE115" s="16"/>
      <c r="BF115" s="16"/>
      <c r="BG115" s="16"/>
      <c r="BH115" s="16"/>
      <c r="BI115" s="16"/>
      <c r="BJ115" s="16"/>
      <c r="BK115" s="16"/>
      <c r="BL115" s="16"/>
      <c r="BM115" s="16"/>
      <c r="BN115" s="16"/>
      <c r="BO115" s="16"/>
      <c r="BP115" s="16"/>
      <c r="BQ115" s="16"/>
      <c r="BR115" s="16"/>
      <c r="BS115" s="16"/>
      <c r="BT115" s="16"/>
      <c r="BU115" s="16"/>
      <c r="BV115" s="16"/>
      <c r="BW115" s="16"/>
      <c r="BX115" s="16"/>
      <c r="BY115" s="16"/>
      <c r="BZ115" s="16"/>
      <c r="CA115" s="16"/>
      <c r="CB115" s="16"/>
      <c r="CC115" s="16"/>
      <c r="CD115" s="16"/>
      <c r="CE115" s="16"/>
      <c r="CF115" s="16"/>
      <c r="CG115" s="16"/>
      <c r="CH115" s="16"/>
      <c r="CI115" s="16"/>
      <c r="CJ115" s="16"/>
      <c r="CK115" s="16"/>
      <c r="CL115" s="16"/>
      <c r="CM115" s="16"/>
      <c r="CN115" s="16"/>
      <c r="CO115" s="16"/>
      <c r="CP115" s="16"/>
      <c r="CQ115" s="16"/>
      <c r="CR115" s="16"/>
      <c r="CS115" s="16"/>
      <c r="CT115" s="16"/>
      <c r="CU115" s="16"/>
      <c r="CV115" s="16"/>
      <c r="CW115" s="16"/>
      <c r="CX115" s="16"/>
      <c r="CY115" s="16"/>
      <c r="CZ115" s="16"/>
      <c r="DA115" s="16"/>
      <c r="DB115" s="16"/>
      <c r="DC115" s="16"/>
      <c r="DD115" s="16"/>
      <c r="DE115" s="16"/>
      <c r="DF115" s="16"/>
      <c r="DG115" s="16"/>
      <c r="DH115" s="16"/>
      <c r="DI115" s="16"/>
      <c r="DJ115" s="16"/>
      <c r="DK115" s="16"/>
      <c r="DL115" s="16"/>
      <c r="DM115" s="16"/>
      <c r="DN115" s="16"/>
      <c r="DO115" s="16"/>
      <c r="DP115" s="16"/>
      <c r="DQ115" s="16"/>
      <c r="DR115" s="16"/>
      <c r="DS115" s="16"/>
      <c r="DT115" s="16"/>
      <c r="DU115" s="16"/>
      <c r="DV115" s="16"/>
      <c r="DW115" s="16"/>
      <c r="DX115" s="16"/>
      <c r="DY115" s="16"/>
      <c r="DZ115" s="16"/>
      <c r="EA115" s="16"/>
      <c r="EB115" s="16"/>
      <c r="EC115" s="16"/>
      <c r="ED115" s="16"/>
      <c r="EE115" s="16"/>
      <c r="EF115" s="16"/>
      <c r="EG115" s="16"/>
      <c r="EH115" s="16"/>
      <c r="EI115" s="16"/>
      <c r="EJ115" s="16"/>
      <c r="EK115" s="16"/>
      <c r="EL115" s="16"/>
      <c r="EM115" s="16"/>
      <c r="EN115" s="16"/>
      <c r="EO115" s="16"/>
      <c r="EP115" s="16"/>
      <c r="EQ115" s="16"/>
      <c r="ER115" s="16"/>
      <c r="ES115" s="16"/>
      <c r="ET115" s="16"/>
      <c r="EU115" s="16"/>
      <c r="EV115" s="16"/>
      <c r="EW115" s="16"/>
      <c r="EX115" s="16"/>
      <c r="EY115" s="16"/>
      <c r="EZ115" s="16"/>
      <c r="FA115" s="16"/>
      <c r="FB115" s="16"/>
      <c r="FC115" s="16"/>
      <c r="FD115" s="16"/>
      <c r="FE115" s="16"/>
      <c r="FF115" s="16"/>
      <c r="FG115" s="16"/>
      <c r="FH115" s="16"/>
      <c r="FI115" s="16"/>
      <c r="FJ115" s="16"/>
      <c r="FK115" s="16"/>
      <c r="FL115" s="16"/>
      <c r="FM115" s="16"/>
      <c r="FN115" s="16"/>
      <c r="FO115" s="16"/>
      <c r="FP115" s="16"/>
      <c r="FQ115" s="16"/>
      <c r="FR115" s="16"/>
      <c r="FS115" s="16"/>
      <c r="FT115" s="16"/>
      <c r="FU115" s="16"/>
      <c r="FV115" s="16"/>
      <c r="FW115" s="16"/>
      <c r="FX115" s="16"/>
      <c r="FY115" s="16"/>
    </row>
    <row r="116" spans="1:181" s="15" customFormat="1">
      <c r="A116" s="20" t="s">
        <v>74</v>
      </c>
      <c r="B116" s="50">
        <f t="shared" si="31"/>
        <v>17</v>
      </c>
      <c r="C116" s="50" t="str">
        <f t="shared" si="32"/>
        <v>UM</v>
      </c>
      <c r="D116" s="50">
        <f t="shared" si="30"/>
        <v>0.5</v>
      </c>
      <c r="E116" s="50">
        <f t="shared" si="30"/>
        <v>0.5</v>
      </c>
      <c r="F116" s="50">
        <f t="shared" si="30"/>
        <v>0.8</v>
      </c>
      <c r="G116" s="50">
        <f t="shared" si="30"/>
        <v>0</v>
      </c>
      <c r="H116" s="50">
        <f t="shared" si="30"/>
        <v>0.5</v>
      </c>
      <c r="I116" s="50">
        <f t="shared" si="30"/>
        <v>0.1</v>
      </c>
      <c r="J116" s="78">
        <f t="shared" si="30"/>
        <v>2.2999999999999998</v>
      </c>
      <c r="K116" s="50">
        <f t="shared" si="33"/>
        <v>0.3</v>
      </c>
      <c r="L116" s="50">
        <f t="shared" si="33"/>
        <v>0.5</v>
      </c>
      <c r="M116" s="50">
        <f t="shared" si="33"/>
        <v>2.1</v>
      </c>
      <c r="N116" s="50">
        <f t="shared" si="33"/>
        <v>0.7</v>
      </c>
      <c r="O116" s="50">
        <f t="shared" si="33"/>
        <v>0.1</v>
      </c>
      <c r="P116" s="76">
        <f t="shared" si="34"/>
        <v>3.7</v>
      </c>
      <c r="Q116" s="98">
        <f t="shared" si="35"/>
        <v>1.3761307035349899</v>
      </c>
      <c r="R116" s="53"/>
      <c r="S116" s="16"/>
      <c r="T116" s="1" t="s">
        <v>69</v>
      </c>
      <c r="U116" s="1">
        <v>28.765000000000001</v>
      </c>
      <c r="V116" s="1" t="s">
        <v>14</v>
      </c>
      <c r="W116" s="1">
        <v>0.50987746682440405</v>
      </c>
      <c r="X116" s="1">
        <v>0.51006769050163003</v>
      </c>
      <c r="Y116" s="1">
        <v>0.17840565820941301</v>
      </c>
      <c r="Z116" s="1">
        <v>0</v>
      </c>
      <c r="AA116" s="1">
        <v>0.31794580111295101</v>
      </c>
      <c r="AB116" s="1">
        <v>8.3967101939959196E-2</v>
      </c>
      <c r="AC116" s="1">
        <v>1.6002637185883599</v>
      </c>
      <c r="AD116" s="1">
        <v>0.344481817348195</v>
      </c>
      <c r="AE116" s="1">
        <v>0.49202269914352698</v>
      </c>
      <c r="AF116" s="1">
        <v>2.6153312625569698</v>
      </c>
      <c r="AG116" s="1">
        <v>0.234615915777903</v>
      </c>
      <c r="AH116" s="1">
        <v>8.3967101939959196E-2</v>
      </c>
      <c r="AI116" s="1">
        <v>3.7704187967665601</v>
      </c>
      <c r="AJ116" s="1">
        <v>2.1701550781782002</v>
      </c>
      <c r="AL116" s="16"/>
      <c r="AM116" s="16"/>
      <c r="AN116" s="16"/>
      <c r="AO116" s="16"/>
      <c r="AP116" s="16"/>
      <c r="AQ116" s="16"/>
      <c r="AR116" s="16"/>
      <c r="AS116" s="16"/>
      <c r="AT116" s="16"/>
      <c r="AU116" s="16"/>
      <c r="AV116" s="16"/>
      <c r="AW116" s="16"/>
      <c r="AX116" s="16"/>
      <c r="AY116" s="16"/>
      <c r="AZ116" s="16"/>
      <c r="BA116" s="16"/>
      <c r="BB116" s="16"/>
      <c r="BC116" s="16"/>
      <c r="BD116" s="16"/>
      <c r="BE116" s="16"/>
      <c r="BF116" s="16"/>
      <c r="BG116" s="16"/>
      <c r="BH116" s="16"/>
      <c r="BI116" s="16"/>
      <c r="BJ116" s="16"/>
      <c r="BK116" s="16"/>
      <c r="BL116" s="16"/>
      <c r="BM116" s="16"/>
      <c r="BN116" s="16"/>
      <c r="BO116" s="16"/>
      <c r="BP116" s="16"/>
      <c r="BQ116" s="16"/>
      <c r="BR116" s="16"/>
      <c r="BS116" s="16"/>
      <c r="BT116" s="16"/>
      <c r="BU116" s="16"/>
      <c r="BV116" s="16"/>
      <c r="BW116" s="16"/>
      <c r="BX116" s="16"/>
      <c r="BY116" s="16"/>
      <c r="BZ116" s="16"/>
      <c r="CA116" s="16"/>
      <c r="CB116" s="16"/>
      <c r="CC116" s="16"/>
      <c r="CD116" s="16"/>
      <c r="CE116" s="16"/>
      <c r="CF116" s="16"/>
      <c r="CG116" s="16"/>
      <c r="CH116" s="16"/>
      <c r="CI116" s="16"/>
      <c r="CJ116" s="16"/>
      <c r="CK116" s="16"/>
      <c r="CL116" s="16"/>
      <c r="CM116" s="16"/>
      <c r="CN116" s="16"/>
      <c r="CO116" s="16"/>
      <c r="CP116" s="16"/>
      <c r="CQ116" s="16"/>
      <c r="CR116" s="16"/>
      <c r="CS116" s="16"/>
      <c r="CT116" s="16"/>
      <c r="CU116" s="16"/>
      <c r="CV116" s="16"/>
      <c r="CW116" s="16"/>
      <c r="CX116" s="16"/>
      <c r="CY116" s="16"/>
      <c r="CZ116" s="16"/>
      <c r="DA116" s="16"/>
      <c r="DB116" s="16"/>
      <c r="DC116" s="16"/>
      <c r="DD116" s="16"/>
      <c r="DE116" s="16"/>
      <c r="DF116" s="16"/>
      <c r="DG116" s="16"/>
      <c r="DH116" s="16"/>
      <c r="DI116" s="16"/>
      <c r="DJ116" s="16"/>
      <c r="DK116" s="16"/>
      <c r="DL116" s="16"/>
      <c r="DM116" s="16"/>
      <c r="DN116" s="16"/>
      <c r="DO116" s="16"/>
      <c r="DP116" s="16"/>
      <c r="DQ116" s="16"/>
      <c r="DR116" s="16"/>
      <c r="DS116" s="16"/>
      <c r="DT116" s="16"/>
      <c r="DU116" s="16"/>
      <c r="DV116" s="16"/>
      <c r="DW116" s="16"/>
      <c r="DX116" s="16"/>
      <c r="DY116" s="16"/>
      <c r="DZ116" s="16"/>
      <c r="EA116" s="16"/>
      <c r="EB116" s="16"/>
      <c r="EC116" s="16"/>
      <c r="ED116" s="16"/>
      <c r="EE116" s="16"/>
      <c r="EF116" s="16"/>
      <c r="EG116" s="16"/>
      <c r="EH116" s="16"/>
      <c r="EI116" s="16"/>
      <c r="EJ116" s="16"/>
      <c r="EK116" s="16"/>
      <c r="EL116" s="16"/>
      <c r="EM116" s="16"/>
      <c r="EN116" s="16"/>
      <c r="EO116" s="16"/>
      <c r="EP116" s="16"/>
      <c r="EQ116" s="16"/>
      <c r="ER116" s="16"/>
      <c r="ES116" s="16"/>
      <c r="ET116" s="16"/>
      <c r="EU116" s="16"/>
      <c r="EV116" s="16"/>
      <c r="EW116" s="16"/>
      <c r="EX116" s="16"/>
      <c r="EY116" s="16"/>
      <c r="EZ116" s="16"/>
      <c r="FA116" s="16"/>
      <c r="FB116" s="16"/>
      <c r="FC116" s="16"/>
      <c r="FD116" s="16"/>
      <c r="FE116" s="16"/>
      <c r="FF116" s="16"/>
      <c r="FG116" s="16"/>
      <c r="FH116" s="16"/>
      <c r="FI116" s="16"/>
      <c r="FJ116" s="16"/>
      <c r="FK116" s="16"/>
      <c r="FL116" s="16"/>
      <c r="FM116" s="16"/>
      <c r="FN116" s="16"/>
      <c r="FO116" s="16"/>
      <c r="FP116" s="16"/>
      <c r="FQ116" s="16"/>
      <c r="FR116" s="16"/>
      <c r="FS116" s="16"/>
      <c r="FT116" s="16"/>
      <c r="FU116" s="16"/>
      <c r="FV116" s="16"/>
      <c r="FW116" s="16"/>
      <c r="FX116" s="16"/>
      <c r="FY116" s="16"/>
    </row>
    <row r="117" spans="1:181" s="15" customFormat="1">
      <c r="A117" s="18" t="s">
        <v>73</v>
      </c>
      <c r="B117" s="49">
        <f t="shared" si="31"/>
        <v>45.7</v>
      </c>
      <c r="C117" s="49" t="str">
        <f t="shared" si="32"/>
        <v>LM</v>
      </c>
      <c r="D117" s="49">
        <f t="shared" si="30"/>
        <v>0.4</v>
      </c>
      <c r="E117" s="49">
        <f t="shared" si="30"/>
        <v>0.8</v>
      </c>
      <c r="F117" s="49">
        <f t="shared" si="30"/>
        <v>0.1</v>
      </c>
      <c r="G117" s="49">
        <f t="shared" si="30"/>
        <v>0</v>
      </c>
      <c r="H117" s="49">
        <f t="shared" si="30"/>
        <v>0.4</v>
      </c>
      <c r="I117" s="49">
        <f t="shared" si="30"/>
        <v>0.1</v>
      </c>
      <c r="J117" s="78">
        <f t="shared" si="30"/>
        <v>1.9</v>
      </c>
      <c r="K117" s="49">
        <f t="shared" si="33"/>
        <v>0.3</v>
      </c>
      <c r="L117" s="49">
        <f t="shared" si="33"/>
        <v>1.2</v>
      </c>
      <c r="M117" s="49">
        <f t="shared" si="33"/>
        <v>2.2000000000000002</v>
      </c>
      <c r="N117" s="49">
        <f t="shared" si="33"/>
        <v>0</v>
      </c>
      <c r="O117" s="49">
        <f t="shared" si="33"/>
        <v>0.1</v>
      </c>
      <c r="P117" s="76">
        <f t="shared" si="34"/>
        <v>3.8</v>
      </c>
      <c r="Q117" s="95">
        <f t="shared" si="35"/>
        <v>1.9872586954285301</v>
      </c>
      <c r="R117" s="53"/>
      <c r="S117" s="16"/>
      <c r="T117" s="1" t="s">
        <v>81</v>
      </c>
      <c r="U117" s="1">
        <v>91.703000000000003</v>
      </c>
      <c r="V117" s="1" t="s">
        <v>14</v>
      </c>
      <c r="W117" s="1">
        <v>0.433268137272869</v>
      </c>
      <c r="X117" s="1">
        <v>7.3930924938590395E-2</v>
      </c>
      <c r="Y117" s="1">
        <v>8.6806858386155594E-2</v>
      </c>
      <c r="Z117" s="1">
        <v>0.29462731707606299</v>
      </c>
      <c r="AA117" s="1">
        <v>0.25017652023852499</v>
      </c>
      <c r="AB117" s="1">
        <v>6.3088709711784902E-2</v>
      </c>
      <c r="AC117" s="1">
        <v>1.2018984676239901</v>
      </c>
      <c r="AD117" s="1">
        <v>0.37177195029066901</v>
      </c>
      <c r="AE117" s="1">
        <v>1.6239459412435101E-2</v>
      </c>
      <c r="AF117" s="1">
        <v>9.6198127751083898E-2</v>
      </c>
      <c r="AG117" s="1">
        <v>6.9930750614804998E-2</v>
      </c>
      <c r="AH117" s="1">
        <v>6.3088709711784902E-2</v>
      </c>
      <c r="AI117" s="1">
        <v>0.617228997780778</v>
      </c>
      <c r="AJ117" s="1">
        <v>-0.584669469843212</v>
      </c>
      <c r="AL117" s="16"/>
      <c r="AM117" s="16"/>
      <c r="AN117" s="16"/>
      <c r="AO117" s="16"/>
      <c r="AP117" s="16"/>
      <c r="AQ117" s="16"/>
      <c r="AR117" s="16"/>
      <c r="AS117" s="16"/>
      <c r="AT117" s="16"/>
      <c r="AU117" s="16"/>
      <c r="AV117" s="16"/>
      <c r="AW117" s="16"/>
      <c r="AX117" s="16"/>
      <c r="AY117" s="16"/>
      <c r="AZ117" s="16"/>
      <c r="BA117" s="16"/>
      <c r="BB117" s="16"/>
      <c r="BC117" s="16"/>
      <c r="BD117" s="16"/>
      <c r="BE117" s="16"/>
      <c r="BF117" s="16"/>
      <c r="BG117" s="16"/>
      <c r="BH117" s="16"/>
      <c r="BI117" s="16"/>
      <c r="BJ117" s="16"/>
      <c r="BK117" s="16"/>
      <c r="BL117" s="16"/>
      <c r="BM117" s="16"/>
      <c r="BN117" s="16"/>
      <c r="BO117" s="16"/>
      <c r="BP117" s="16"/>
      <c r="BQ117" s="16"/>
      <c r="BR117" s="16"/>
      <c r="BS117" s="16"/>
      <c r="BT117" s="16"/>
      <c r="BU117" s="16"/>
      <c r="BV117" s="16"/>
      <c r="BW117" s="16"/>
      <c r="BX117" s="16"/>
      <c r="BY117" s="16"/>
      <c r="BZ117" s="16"/>
      <c r="CA117" s="16"/>
      <c r="CB117" s="16"/>
      <c r="CC117" s="16"/>
      <c r="CD117" s="16"/>
      <c r="CE117" s="16"/>
      <c r="CF117" s="16"/>
      <c r="CG117" s="16"/>
      <c r="CH117" s="16"/>
      <c r="CI117" s="16"/>
      <c r="CJ117" s="16"/>
      <c r="CK117" s="16"/>
      <c r="CL117" s="16"/>
      <c r="CM117" s="16"/>
      <c r="CN117" s="16"/>
      <c r="CO117" s="16"/>
      <c r="CP117" s="16"/>
      <c r="CQ117" s="16"/>
      <c r="CR117" s="16"/>
      <c r="CS117" s="16"/>
      <c r="CT117" s="16"/>
      <c r="CU117" s="16"/>
      <c r="CV117" s="16"/>
      <c r="CW117" s="16"/>
      <c r="CX117" s="16"/>
      <c r="CY117" s="16"/>
      <c r="CZ117" s="16"/>
      <c r="DA117" s="16"/>
      <c r="DB117" s="16"/>
      <c r="DC117" s="16"/>
      <c r="DD117" s="16"/>
      <c r="DE117" s="16"/>
      <c r="DF117" s="16"/>
      <c r="DG117" s="16"/>
      <c r="DH117" s="16"/>
      <c r="DI117" s="16"/>
      <c r="DJ117" s="16"/>
      <c r="DK117" s="16"/>
      <c r="DL117" s="16"/>
      <c r="DM117" s="16"/>
      <c r="DN117" s="16"/>
      <c r="DO117" s="16"/>
      <c r="DP117" s="16"/>
      <c r="DQ117" s="16"/>
      <c r="DR117" s="16"/>
      <c r="DS117" s="16"/>
      <c r="DT117" s="16"/>
      <c r="DU117" s="16"/>
      <c r="DV117" s="16"/>
      <c r="DW117" s="16"/>
      <c r="DX117" s="16"/>
      <c r="DY117" s="16"/>
      <c r="DZ117" s="16"/>
      <c r="EA117" s="16"/>
      <c r="EB117" s="16"/>
      <c r="EC117" s="16"/>
      <c r="ED117" s="16"/>
      <c r="EE117" s="16"/>
      <c r="EF117" s="16"/>
      <c r="EG117" s="16"/>
      <c r="EH117" s="16"/>
      <c r="EI117" s="16"/>
      <c r="EJ117" s="16"/>
      <c r="EK117" s="16"/>
      <c r="EL117" s="16"/>
      <c r="EM117" s="16"/>
      <c r="EN117" s="16"/>
      <c r="EO117" s="16"/>
      <c r="EP117" s="16"/>
      <c r="EQ117" s="16"/>
      <c r="ER117" s="16"/>
      <c r="ES117" s="16"/>
      <c r="ET117" s="16"/>
      <c r="EU117" s="16"/>
      <c r="EV117" s="16"/>
      <c r="EW117" s="16"/>
      <c r="EX117" s="16"/>
      <c r="EY117" s="16"/>
      <c r="EZ117" s="16"/>
      <c r="FA117" s="16"/>
      <c r="FB117" s="16"/>
      <c r="FC117" s="16"/>
      <c r="FD117" s="16"/>
      <c r="FE117" s="16"/>
      <c r="FF117" s="16"/>
      <c r="FG117" s="16"/>
      <c r="FH117" s="16"/>
      <c r="FI117" s="16"/>
      <c r="FJ117" s="16"/>
      <c r="FK117" s="16"/>
      <c r="FL117" s="16"/>
      <c r="FM117" s="16"/>
      <c r="FN117" s="16"/>
      <c r="FO117" s="16"/>
      <c r="FP117" s="16"/>
      <c r="FQ117" s="16"/>
      <c r="FR117" s="16"/>
      <c r="FS117" s="16"/>
      <c r="FT117" s="16"/>
      <c r="FU117" s="16"/>
      <c r="FV117" s="16"/>
      <c r="FW117" s="16"/>
      <c r="FX117" s="16"/>
      <c r="FY117" s="16"/>
    </row>
    <row r="118" spans="1:181" s="15" customFormat="1">
      <c r="A118" s="18" t="s">
        <v>66</v>
      </c>
      <c r="B118" s="49">
        <f t="shared" si="31"/>
        <v>4.5999999999999996</v>
      </c>
      <c r="C118" s="49" t="str">
        <f t="shared" si="32"/>
        <v>UM</v>
      </c>
      <c r="D118" s="49">
        <f t="shared" si="30"/>
        <v>0.4</v>
      </c>
      <c r="E118" s="49">
        <f t="shared" si="30"/>
        <v>0.3</v>
      </c>
      <c r="F118" s="49">
        <f t="shared" si="30"/>
        <v>0.5</v>
      </c>
      <c r="G118" s="49">
        <f t="shared" si="30"/>
        <v>0.1</v>
      </c>
      <c r="H118" s="49">
        <f t="shared" si="30"/>
        <v>0.7</v>
      </c>
      <c r="I118" s="49">
        <f t="shared" si="30"/>
        <v>0.1</v>
      </c>
      <c r="J118" s="78">
        <f t="shared" si="30"/>
        <v>2.2999999999999998</v>
      </c>
      <c r="K118" s="49">
        <f t="shared" si="33"/>
        <v>0.4</v>
      </c>
      <c r="L118" s="49">
        <f t="shared" si="33"/>
        <v>0.3</v>
      </c>
      <c r="M118" s="49">
        <f t="shared" si="33"/>
        <v>0.6</v>
      </c>
      <c r="N118" s="49">
        <f t="shared" si="33"/>
        <v>0.1</v>
      </c>
      <c r="O118" s="49">
        <f t="shared" si="33"/>
        <v>0.1</v>
      </c>
      <c r="P118" s="76">
        <f t="shared" si="34"/>
        <v>1.6</v>
      </c>
      <c r="Q118" s="95">
        <f t="shared" si="35"/>
        <v>-0.67943497656466001</v>
      </c>
      <c r="R118" s="53"/>
      <c r="S118" s="16"/>
      <c r="T118" s="1" t="s">
        <v>35</v>
      </c>
      <c r="U118" s="1">
        <v>38.249000000000002</v>
      </c>
      <c r="V118" s="1" t="s">
        <v>18</v>
      </c>
      <c r="W118" s="1">
        <v>1.12842072777639</v>
      </c>
      <c r="X118" s="1">
        <v>5.9506866284295697E-2</v>
      </c>
      <c r="Y118" s="1">
        <v>0.72189897192125896</v>
      </c>
      <c r="Z118" s="1">
        <v>0.14700362530067601</v>
      </c>
      <c r="AA118" s="1">
        <v>1.9206906155619801</v>
      </c>
      <c r="AB118" s="1">
        <v>0.102941035253094</v>
      </c>
      <c r="AC118" s="1">
        <v>4.0804618420976997</v>
      </c>
      <c r="AD118" s="1">
        <v>1.25459142954002</v>
      </c>
      <c r="AE118" s="1">
        <v>5.4556366736646801E-2</v>
      </c>
      <c r="AF118" s="1">
        <v>0.75242589968640206</v>
      </c>
      <c r="AG118" s="1">
        <v>0.10448606943667001</v>
      </c>
      <c r="AH118" s="1">
        <v>0.102941035253094</v>
      </c>
      <c r="AI118" s="1">
        <v>2.2690008006528299</v>
      </c>
      <c r="AJ118" s="1">
        <v>-1.81146104144487</v>
      </c>
      <c r="AL118" s="16"/>
      <c r="AM118" s="16"/>
      <c r="AN118" s="16"/>
      <c r="AO118" s="16"/>
      <c r="AP118" s="16"/>
      <c r="AQ118" s="16"/>
      <c r="AR118" s="16"/>
      <c r="AS118" s="16"/>
      <c r="AT118" s="16"/>
      <c r="AU118" s="16"/>
      <c r="AV118" s="16"/>
      <c r="AW118" s="16"/>
      <c r="AX118" s="16"/>
      <c r="AY118" s="16"/>
      <c r="AZ118" s="16"/>
      <c r="BA118" s="16"/>
      <c r="BB118" s="16"/>
      <c r="BC118" s="16"/>
      <c r="BD118" s="16"/>
      <c r="BE118" s="16"/>
      <c r="BF118" s="16"/>
      <c r="BG118" s="16"/>
      <c r="BH118" s="16"/>
      <c r="BI118" s="16"/>
      <c r="BJ118" s="16"/>
      <c r="BK118" s="16"/>
      <c r="BL118" s="16"/>
      <c r="BM118" s="16"/>
      <c r="BN118" s="16"/>
      <c r="BO118" s="16"/>
      <c r="BP118" s="16"/>
      <c r="BQ118" s="16"/>
      <c r="BR118" s="16"/>
      <c r="BS118" s="16"/>
      <c r="BT118" s="16"/>
      <c r="BU118" s="16"/>
      <c r="BV118" s="16"/>
      <c r="BW118" s="16"/>
      <c r="BX118" s="16"/>
      <c r="BY118" s="16"/>
      <c r="BZ118" s="16"/>
      <c r="CA118" s="16"/>
      <c r="CB118" s="16"/>
      <c r="CC118" s="16"/>
      <c r="CD118" s="16"/>
      <c r="CE118" s="16"/>
      <c r="CF118" s="16"/>
      <c r="CG118" s="16"/>
      <c r="CH118" s="16"/>
      <c r="CI118" s="16"/>
      <c r="CJ118" s="16"/>
      <c r="CK118" s="16"/>
      <c r="CL118" s="16"/>
      <c r="CM118" s="16"/>
      <c r="CN118" s="16"/>
      <c r="CO118" s="16"/>
      <c r="CP118" s="16"/>
      <c r="CQ118" s="16"/>
      <c r="CR118" s="16"/>
      <c r="CS118" s="16"/>
      <c r="CT118" s="16"/>
      <c r="CU118" s="16"/>
      <c r="CV118" s="16"/>
      <c r="CW118" s="16"/>
      <c r="CX118" s="16"/>
      <c r="CY118" s="16"/>
      <c r="CZ118" s="16"/>
      <c r="DA118" s="16"/>
      <c r="DB118" s="16"/>
      <c r="DC118" s="16"/>
      <c r="DD118" s="16"/>
      <c r="DE118" s="16"/>
      <c r="DF118" s="16"/>
      <c r="DG118" s="16"/>
      <c r="DH118" s="16"/>
      <c r="DI118" s="16"/>
      <c r="DJ118" s="16"/>
      <c r="DK118" s="16"/>
      <c r="DL118" s="16"/>
      <c r="DM118" s="16"/>
      <c r="DN118" s="16"/>
      <c r="DO118" s="16"/>
      <c r="DP118" s="16"/>
      <c r="DQ118" s="16"/>
      <c r="DR118" s="16"/>
      <c r="DS118" s="16"/>
      <c r="DT118" s="16"/>
      <c r="DU118" s="16"/>
      <c r="DV118" s="16"/>
      <c r="DW118" s="16"/>
      <c r="DX118" s="16"/>
      <c r="DY118" s="16"/>
      <c r="DZ118" s="16"/>
      <c r="EA118" s="16"/>
      <c r="EB118" s="16"/>
      <c r="EC118" s="16"/>
      <c r="ED118" s="16"/>
      <c r="EE118" s="16"/>
      <c r="EF118" s="16"/>
      <c r="EG118" s="16"/>
      <c r="EH118" s="16"/>
      <c r="EI118" s="16"/>
      <c r="EJ118" s="16"/>
      <c r="EK118" s="16"/>
      <c r="EL118" s="16"/>
      <c r="EM118" s="16"/>
      <c r="EN118" s="16"/>
      <c r="EO118" s="16"/>
      <c r="EP118" s="16"/>
      <c r="EQ118" s="16"/>
      <c r="ER118" s="16"/>
      <c r="ES118" s="16"/>
      <c r="ET118" s="16"/>
      <c r="EU118" s="16"/>
      <c r="EV118" s="16"/>
      <c r="EW118" s="16"/>
      <c r="EX118" s="16"/>
      <c r="EY118" s="16"/>
      <c r="EZ118" s="16"/>
      <c r="FA118" s="16"/>
      <c r="FB118" s="16"/>
      <c r="FC118" s="16"/>
      <c r="FD118" s="16"/>
      <c r="FE118" s="16"/>
      <c r="FF118" s="16"/>
      <c r="FG118" s="16"/>
      <c r="FH118" s="16"/>
      <c r="FI118" s="16"/>
      <c r="FJ118" s="16"/>
      <c r="FK118" s="16"/>
      <c r="FL118" s="16"/>
      <c r="FM118" s="16"/>
      <c r="FN118" s="16"/>
      <c r="FO118" s="16"/>
      <c r="FP118" s="16"/>
      <c r="FQ118" s="16"/>
      <c r="FR118" s="16"/>
      <c r="FS118" s="16"/>
      <c r="FT118" s="16"/>
      <c r="FU118" s="16"/>
      <c r="FV118" s="16"/>
      <c r="FW118" s="16"/>
      <c r="FX118" s="16"/>
      <c r="FY118" s="16"/>
    </row>
    <row r="119" spans="1:181" s="15" customFormat="1">
      <c r="A119" s="18" t="s">
        <v>65</v>
      </c>
      <c r="B119" s="49">
        <f t="shared" si="31"/>
        <v>11.3</v>
      </c>
      <c r="C119" s="49" t="str">
        <f t="shared" si="32"/>
        <v>UM</v>
      </c>
      <c r="D119" s="49">
        <f t="shared" si="30"/>
        <v>0.7</v>
      </c>
      <c r="E119" s="49">
        <f t="shared" si="30"/>
        <v>0.2</v>
      </c>
      <c r="F119" s="49">
        <f t="shared" si="30"/>
        <v>0.1</v>
      </c>
      <c r="G119" s="49">
        <f t="shared" si="30"/>
        <v>0.1</v>
      </c>
      <c r="H119" s="49">
        <f t="shared" si="30"/>
        <v>0.8</v>
      </c>
      <c r="I119" s="49">
        <f t="shared" si="30"/>
        <v>0</v>
      </c>
      <c r="J119" s="78">
        <f t="shared" si="30"/>
        <v>1.9</v>
      </c>
      <c r="K119" s="49">
        <f t="shared" si="33"/>
        <v>0.2</v>
      </c>
      <c r="L119" s="49">
        <f t="shared" si="33"/>
        <v>0.1</v>
      </c>
      <c r="M119" s="49">
        <f t="shared" si="33"/>
        <v>0.2</v>
      </c>
      <c r="N119" s="49">
        <f t="shared" si="33"/>
        <v>0.1</v>
      </c>
      <c r="O119" s="49">
        <f t="shared" si="33"/>
        <v>0</v>
      </c>
      <c r="P119" s="76">
        <f t="shared" si="34"/>
        <v>0.7</v>
      </c>
      <c r="Q119" s="95">
        <f t="shared" si="35"/>
        <v>-1.19987768323854</v>
      </c>
      <c r="R119" s="53"/>
      <c r="S119" s="2"/>
      <c r="T119" s="1" t="s">
        <v>34</v>
      </c>
      <c r="U119" s="1">
        <v>10.657</v>
      </c>
      <c r="V119" s="1" t="s">
        <v>16</v>
      </c>
      <c r="W119" s="1">
        <v>0.94742051403291505</v>
      </c>
      <c r="X119" s="1">
        <v>0.36787826079335101</v>
      </c>
      <c r="Y119" s="1">
        <v>0.102218732886214</v>
      </c>
      <c r="Z119" s="1">
        <v>1.02651542911956</v>
      </c>
      <c r="AA119" s="1">
        <v>1.8715389184908799</v>
      </c>
      <c r="AB119" s="1">
        <v>6.5017489038948606E-2</v>
      </c>
      <c r="AC119" s="1">
        <v>4.3805893443618702</v>
      </c>
      <c r="AD119" s="1">
        <v>0.55928314407376201</v>
      </c>
      <c r="AE119" s="1">
        <v>7.2127753171067399E-2</v>
      </c>
      <c r="AF119" s="1">
        <v>0.84161078961957703</v>
      </c>
      <c r="AG119" s="1">
        <v>7.4184145795208697E-2</v>
      </c>
      <c r="AH119" s="1">
        <v>6.5017489038948606E-2</v>
      </c>
      <c r="AI119" s="1">
        <v>1.61222332169856</v>
      </c>
      <c r="AJ119" s="1">
        <v>-2.7683660226633098</v>
      </c>
      <c r="AL119" s="16"/>
      <c r="AM119" s="16"/>
      <c r="AN119" s="16"/>
      <c r="AO119" s="16"/>
      <c r="AP119" s="16"/>
      <c r="AQ119" s="16"/>
      <c r="AR119" s="16"/>
      <c r="AS119" s="16"/>
      <c r="AT119" s="16"/>
      <c r="AU119" s="16"/>
      <c r="AV119" s="16"/>
      <c r="AW119" s="16"/>
      <c r="AX119" s="16"/>
      <c r="AY119" s="16"/>
      <c r="AZ119" s="16"/>
      <c r="BA119" s="16"/>
      <c r="BB119" s="16"/>
      <c r="BC119" s="16"/>
      <c r="BD119" s="16"/>
      <c r="BE119" s="16"/>
      <c r="BF119" s="16"/>
      <c r="BG119" s="16"/>
      <c r="BH119" s="16"/>
      <c r="BI119" s="16"/>
      <c r="BJ119" s="16"/>
      <c r="BK119" s="16"/>
      <c r="BL119" s="16"/>
      <c r="BM119" s="16"/>
      <c r="BN119" s="16"/>
      <c r="BO119" s="16"/>
      <c r="BP119" s="16"/>
      <c r="BQ119" s="16"/>
      <c r="BR119" s="16"/>
      <c r="BS119" s="16"/>
      <c r="BT119" s="16"/>
      <c r="BU119" s="16"/>
      <c r="BV119" s="16"/>
      <c r="BW119" s="16"/>
      <c r="BX119" s="16"/>
      <c r="BY119" s="16"/>
      <c r="BZ119" s="16"/>
      <c r="CA119" s="16"/>
      <c r="CB119" s="16"/>
      <c r="CC119" s="16"/>
      <c r="CD119" s="16"/>
      <c r="CE119" s="16"/>
      <c r="CF119" s="16"/>
      <c r="CG119" s="16"/>
      <c r="CH119" s="16"/>
      <c r="CI119" s="16"/>
      <c r="CJ119" s="16"/>
      <c r="CK119" s="16"/>
      <c r="CL119" s="16"/>
      <c r="CM119" s="16"/>
      <c r="CN119" s="16"/>
      <c r="CO119" s="16"/>
      <c r="CP119" s="16"/>
      <c r="CQ119" s="16"/>
      <c r="CR119" s="16"/>
      <c r="CS119" s="16"/>
      <c r="CT119" s="16"/>
      <c r="CU119" s="16"/>
      <c r="CV119" s="16"/>
      <c r="CW119" s="16"/>
      <c r="CX119" s="16"/>
      <c r="CY119" s="16"/>
      <c r="CZ119" s="16"/>
      <c r="DA119" s="16"/>
      <c r="DB119" s="16"/>
      <c r="DC119" s="16"/>
      <c r="DD119" s="16"/>
      <c r="DE119" s="16"/>
      <c r="DF119" s="16"/>
      <c r="DG119" s="16"/>
      <c r="DH119" s="16"/>
      <c r="DI119" s="16"/>
      <c r="DJ119" s="16"/>
      <c r="DK119" s="16"/>
      <c r="DL119" s="16"/>
      <c r="DM119" s="16"/>
      <c r="DN119" s="16"/>
      <c r="DO119" s="16"/>
      <c r="DP119" s="16"/>
      <c r="DQ119" s="16"/>
      <c r="DR119" s="16"/>
      <c r="DS119" s="16"/>
      <c r="DT119" s="16"/>
      <c r="DU119" s="16"/>
      <c r="DV119" s="16"/>
      <c r="DW119" s="16"/>
      <c r="DX119" s="16"/>
      <c r="DY119" s="16"/>
      <c r="DZ119" s="16"/>
      <c r="EA119" s="16"/>
      <c r="EB119" s="16"/>
      <c r="EC119" s="16"/>
      <c r="ED119" s="16"/>
      <c r="EE119" s="16"/>
      <c r="EF119" s="16"/>
      <c r="EG119" s="16"/>
      <c r="EH119" s="16"/>
      <c r="EI119" s="16"/>
      <c r="EJ119" s="16"/>
      <c r="EK119" s="16"/>
      <c r="EL119" s="16"/>
      <c r="EM119" s="16"/>
      <c r="EN119" s="16"/>
      <c r="EO119" s="16"/>
      <c r="EP119" s="16"/>
      <c r="EQ119" s="16"/>
      <c r="ER119" s="16"/>
      <c r="ES119" s="16"/>
      <c r="ET119" s="16"/>
      <c r="EU119" s="16"/>
      <c r="EV119" s="16"/>
      <c r="EW119" s="16"/>
      <c r="EX119" s="16"/>
      <c r="EY119" s="16"/>
      <c r="EZ119" s="16"/>
      <c r="FA119" s="16"/>
      <c r="FB119" s="16"/>
      <c r="FC119" s="16"/>
      <c r="FD119" s="16"/>
      <c r="FE119" s="16"/>
      <c r="FF119" s="16"/>
      <c r="FG119" s="16"/>
      <c r="FH119" s="16"/>
      <c r="FI119" s="16"/>
      <c r="FJ119" s="16"/>
      <c r="FK119" s="16"/>
      <c r="FL119" s="16"/>
      <c r="FM119" s="16"/>
      <c r="FN119" s="16"/>
      <c r="FO119" s="16"/>
      <c r="FP119" s="16"/>
      <c r="FQ119" s="16"/>
      <c r="FR119" s="16"/>
      <c r="FS119" s="16"/>
      <c r="FT119" s="16"/>
      <c r="FU119" s="16"/>
      <c r="FV119" s="16"/>
      <c r="FW119" s="16"/>
      <c r="FX119" s="16"/>
      <c r="FY119" s="16"/>
    </row>
    <row r="120" spans="1:181">
      <c r="A120" s="22" t="s">
        <v>64</v>
      </c>
      <c r="B120" s="51">
        <f t="shared" si="31"/>
        <v>9.8000000000000007</v>
      </c>
      <c r="C120" s="51" t="str">
        <f t="shared" si="32"/>
        <v>LM</v>
      </c>
      <c r="D120" s="51">
        <f t="shared" si="30"/>
        <v>0.4</v>
      </c>
      <c r="E120" s="51">
        <f t="shared" si="30"/>
        <v>0.1</v>
      </c>
      <c r="F120" s="51">
        <f t="shared" si="30"/>
        <v>0.1</v>
      </c>
      <c r="G120" s="51">
        <f t="shared" si="30"/>
        <v>0.1</v>
      </c>
      <c r="H120" s="51">
        <f t="shared" si="30"/>
        <v>0.6</v>
      </c>
      <c r="I120" s="51">
        <f t="shared" si="30"/>
        <v>0</v>
      </c>
      <c r="J120" s="78">
        <f t="shared" si="30"/>
        <v>1.3</v>
      </c>
      <c r="K120" s="51">
        <f t="shared" si="33"/>
        <v>0.2</v>
      </c>
      <c r="L120" s="51">
        <f t="shared" si="33"/>
        <v>0.1</v>
      </c>
      <c r="M120" s="51">
        <f t="shared" si="33"/>
        <v>0.2</v>
      </c>
      <c r="N120" s="51">
        <f t="shared" si="33"/>
        <v>0</v>
      </c>
      <c r="O120" s="51">
        <f t="shared" si="33"/>
        <v>0</v>
      </c>
      <c r="P120" s="76">
        <f t="shared" si="34"/>
        <v>0.5</v>
      </c>
      <c r="Q120" s="101">
        <f t="shared" si="35"/>
        <v>-0.77649837936979804</v>
      </c>
      <c r="R120" s="53"/>
      <c r="S120" s="16"/>
      <c r="T120" s="1" t="s">
        <v>107</v>
      </c>
      <c r="U120" s="1">
        <v>1.5980000000000001</v>
      </c>
      <c r="V120" s="1" t="s">
        <v>16</v>
      </c>
      <c r="W120" s="1">
        <v>0.79647084479810204</v>
      </c>
      <c r="X120" s="1">
        <v>0.85978084429971502</v>
      </c>
      <c r="Y120" s="1">
        <v>8.4566496227723498E-2</v>
      </c>
      <c r="Z120" s="1">
        <v>0.34983417868953398</v>
      </c>
      <c r="AA120" s="1">
        <v>7.6061692272046697</v>
      </c>
      <c r="AB120" s="1">
        <v>0.123732818367377</v>
      </c>
      <c r="AC120" s="1">
        <v>9.8205544095871193</v>
      </c>
      <c r="AD120" s="1">
        <v>2.7455507034181401E-2</v>
      </c>
      <c r="AE120" s="1">
        <v>1.16083628023019E-4</v>
      </c>
      <c r="AF120" s="1">
        <v>0</v>
      </c>
      <c r="AG120" s="1">
        <v>1.6645001391419301</v>
      </c>
      <c r="AH120" s="1">
        <v>0.123732818367377</v>
      </c>
      <c r="AI120" s="1">
        <v>1.8158045481715199</v>
      </c>
      <c r="AJ120" s="1">
        <v>-8.0047498614156005</v>
      </c>
    </row>
    <row r="121" spans="1:181" s="15" customFormat="1">
      <c r="A121" s="18" t="s">
        <v>72</v>
      </c>
      <c r="B121" s="49">
        <f t="shared" si="31"/>
        <v>14.3</v>
      </c>
      <c r="C121" s="49" t="str">
        <f t="shared" si="32"/>
        <v>LM</v>
      </c>
      <c r="D121" s="49">
        <f t="shared" si="30"/>
        <v>0.3</v>
      </c>
      <c r="E121" s="49">
        <f t="shared" si="30"/>
        <v>0.3</v>
      </c>
      <c r="F121" s="49">
        <f t="shared" si="30"/>
        <v>0.2</v>
      </c>
      <c r="G121" s="49">
        <f t="shared" si="30"/>
        <v>0.2</v>
      </c>
      <c r="H121" s="49">
        <f t="shared" si="30"/>
        <v>0.6</v>
      </c>
      <c r="I121" s="49">
        <f t="shared" si="30"/>
        <v>0.1</v>
      </c>
      <c r="J121" s="78">
        <f t="shared" si="30"/>
        <v>1.8</v>
      </c>
      <c r="K121" s="49">
        <f t="shared" si="33"/>
        <v>0.4</v>
      </c>
      <c r="L121" s="49">
        <f t="shared" si="33"/>
        <v>0.3</v>
      </c>
      <c r="M121" s="49">
        <f t="shared" si="33"/>
        <v>1.2</v>
      </c>
      <c r="N121" s="49">
        <f t="shared" si="33"/>
        <v>0.2</v>
      </c>
      <c r="O121" s="49">
        <f t="shared" si="33"/>
        <v>0.1</v>
      </c>
      <c r="P121" s="76">
        <f t="shared" si="34"/>
        <v>2.1</v>
      </c>
      <c r="Q121" s="95">
        <f t="shared" si="35"/>
        <v>0.36211290048127998</v>
      </c>
      <c r="R121" s="53"/>
      <c r="S121" s="16"/>
      <c r="T121" s="1" t="s">
        <v>33</v>
      </c>
      <c r="U121" s="1">
        <v>21.536999999999999</v>
      </c>
      <c r="V121" s="1" t="s">
        <v>18</v>
      </c>
      <c r="W121" s="1">
        <v>0.76564945936537399</v>
      </c>
      <c r="X121" s="1">
        <v>0.13356177150783499</v>
      </c>
      <c r="Y121" s="1">
        <v>0.32463383065592899</v>
      </c>
      <c r="Z121" s="1">
        <v>7.3012037742774497E-2</v>
      </c>
      <c r="AA121" s="1">
        <v>0.99943267831622395</v>
      </c>
      <c r="AB121" s="1">
        <v>0.14593145075869901</v>
      </c>
      <c r="AC121" s="1">
        <v>2.4422212283468299</v>
      </c>
      <c r="AD121" s="1">
        <v>1.01034938768367</v>
      </c>
      <c r="AE121" s="1">
        <v>9.9504542980143496E-2</v>
      </c>
      <c r="AF121" s="1">
        <v>1.1112133302536999</v>
      </c>
      <c r="AG121" s="1">
        <v>8.8176921385710802E-2</v>
      </c>
      <c r="AH121" s="1">
        <v>0.14593145075869901</v>
      </c>
      <c r="AI121" s="1">
        <v>2.4551756330619301</v>
      </c>
      <c r="AJ121" s="1">
        <v>1.2954404715100201E-2</v>
      </c>
      <c r="AL121" s="16"/>
      <c r="AM121" s="16"/>
      <c r="AN121" s="16"/>
      <c r="AO121" s="16"/>
      <c r="AP121" s="16"/>
      <c r="AQ121" s="16"/>
      <c r="AR121" s="16"/>
      <c r="AS121" s="16"/>
      <c r="AT121" s="16"/>
      <c r="AU121" s="16"/>
      <c r="AV121" s="16"/>
      <c r="AW121" s="16"/>
      <c r="AX121" s="16"/>
      <c r="AY121" s="16"/>
      <c r="AZ121" s="16"/>
      <c r="BA121" s="16"/>
      <c r="BB121" s="16"/>
      <c r="BC121" s="16"/>
      <c r="BD121" s="16"/>
      <c r="BE121" s="16"/>
      <c r="BF121" s="16"/>
      <c r="BG121" s="16"/>
      <c r="BH121" s="16"/>
      <c r="BI121" s="16"/>
      <c r="BJ121" s="16"/>
      <c r="BK121" s="16"/>
      <c r="BL121" s="16"/>
      <c r="BM121" s="16"/>
      <c r="BN121" s="16"/>
      <c r="BO121" s="16"/>
      <c r="BP121" s="16"/>
      <c r="BQ121" s="16"/>
      <c r="BR121" s="16"/>
      <c r="BS121" s="16"/>
      <c r="BT121" s="16"/>
      <c r="BU121" s="16"/>
      <c r="BV121" s="16"/>
      <c r="BW121" s="16"/>
      <c r="BX121" s="16"/>
      <c r="BY121" s="16"/>
      <c r="BZ121" s="16"/>
      <c r="CA121" s="16"/>
      <c r="CB121" s="16"/>
      <c r="CC121" s="16"/>
      <c r="CD121" s="16"/>
      <c r="CE121" s="16"/>
      <c r="CF121" s="16"/>
      <c r="CG121" s="16"/>
      <c r="CH121" s="16"/>
      <c r="CI121" s="16"/>
      <c r="CJ121" s="16"/>
      <c r="CK121" s="16"/>
      <c r="CL121" s="16"/>
      <c r="CM121" s="16"/>
      <c r="CN121" s="16"/>
      <c r="CO121" s="16"/>
      <c r="CP121" s="16"/>
      <c r="CQ121" s="16"/>
      <c r="CR121" s="16"/>
      <c r="CS121" s="16"/>
      <c r="CT121" s="16"/>
      <c r="CU121" s="16"/>
      <c r="CV121" s="16"/>
      <c r="CW121" s="16"/>
      <c r="CX121" s="16"/>
      <c r="CY121" s="16"/>
      <c r="CZ121" s="16"/>
      <c r="DA121" s="16"/>
      <c r="DB121" s="16"/>
      <c r="DC121" s="16"/>
      <c r="DD121" s="16"/>
      <c r="DE121" s="16"/>
      <c r="DF121" s="16"/>
      <c r="DG121" s="16"/>
      <c r="DH121" s="16"/>
      <c r="DI121" s="16"/>
      <c r="DJ121" s="16"/>
      <c r="DK121" s="16"/>
      <c r="DL121" s="16"/>
      <c r="DM121" s="16"/>
      <c r="DN121" s="16"/>
      <c r="DO121" s="16"/>
      <c r="DP121" s="16"/>
      <c r="DQ121" s="16"/>
      <c r="DR121" s="16"/>
      <c r="DS121" s="16"/>
      <c r="DT121" s="16"/>
      <c r="DU121" s="16"/>
      <c r="DV121" s="16"/>
      <c r="DW121" s="16"/>
      <c r="DX121" s="16"/>
      <c r="DY121" s="16"/>
      <c r="DZ121" s="16"/>
      <c r="EA121" s="16"/>
      <c r="EB121" s="16"/>
      <c r="EC121" s="16"/>
      <c r="ED121" s="16"/>
      <c r="EE121" s="16"/>
      <c r="EF121" s="16"/>
      <c r="EG121" s="16"/>
      <c r="EH121" s="16"/>
      <c r="EI121" s="16"/>
      <c r="EJ121" s="16"/>
      <c r="EK121" s="16"/>
      <c r="EL121" s="16"/>
      <c r="EM121" s="16"/>
      <c r="EN121" s="16"/>
      <c r="EO121" s="16"/>
      <c r="EP121" s="16"/>
      <c r="EQ121" s="16"/>
      <c r="ER121" s="16"/>
      <c r="ES121" s="16"/>
      <c r="ET121" s="16"/>
      <c r="EU121" s="16"/>
      <c r="EV121" s="16"/>
      <c r="EW121" s="16"/>
      <c r="EX121" s="16"/>
      <c r="EY121" s="16"/>
      <c r="EZ121" s="16"/>
      <c r="FA121" s="16"/>
      <c r="FB121" s="16"/>
      <c r="FC121" s="16"/>
      <c r="FD121" s="16"/>
      <c r="FE121" s="16"/>
      <c r="FF121" s="16"/>
      <c r="FG121" s="16"/>
      <c r="FH121" s="16"/>
      <c r="FI121" s="16"/>
      <c r="FJ121" s="16"/>
      <c r="FK121" s="16"/>
      <c r="FL121" s="16"/>
      <c r="FM121" s="16"/>
      <c r="FN121" s="16"/>
      <c r="FO121" s="16"/>
      <c r="FP121" s="16"/>
      <c r="FQ121" s="16"/>
      <c r="FR121" s="16"/>
      <c r="FS121" s="16"/>
      <c r="FT121" s="16"/>
      <c r="FU121" s="16"/>
      <c r="FV121" s="16"/>
      <c r="FW121" s="16"/>
      <c r="FX121" s="16"/>
      <c r="FY121" s="16"/>
    </row>
    <row r="122" spans="1:181" s="15" customFormat="1">
      <c r="A122" s="18" t="s">
        <v>63</v>
      </c>
      <c r="B122" s="49">
        <f t="shared" si="31"/>
        <v>6.2</v>
      </c>
      <c r="C122" s="49" t="str">
        <f t="shared" si="32"/>
        <v>LM</v>
      </c>
      <c r="D122" s="49">
        <f t="shared" si="30"/>
        <v>0.5</v>
      </c>
      <c r="E122" s="49">
        <f t="shared" si="30"/>
        <v>0.3</v>
      </c>
      <c r="F122" s="49">
        <f t="shared" si="30"/>
        <v>0.4</v>
      </c>
      <c r="G122" s="49">
        <f t="shared" si="30"/>
        <v>0.2</v>
      </c>
      <c r="H122" s="49">
        <f t="shared" si="30"/>
        <v>0.6</v>
      </c>
      <c r="I122" s="49">
        <f t="shared" si="30"/>
        <v>0</v>
      </c>
      <c r="J122" s="78">
        <f t="shared" si="30"/>
        <v>2</v>
      </c>
      <c r="K122" s="49">
        <f t="shared" si="33"/>
        <v>0.3</v>
      </c>
      <c r="L122" s="49">
        <f t="shared" si="33"/>
        <v>0.1</v>
      </c>
      <c r="M122" s="49">
        <f t="shared" si="33"/>
        <v>0</v>
      </c>
      <c r="N122" s="49">
        <f t="shared" si="33"/>
        <v>0.1</v>
      </c>
      <c r="O122" s="49">
        <f t="shared" si="33"/>
        <v>0</v>
      </c>
      <c r="P122" s="76">
        <f t="shared" si="34"/>
        <v>0.6</v>
      </c>
      <c r="Q122" s="95">
        <f t="shared" si="35"/>
        <v>-1.40627766883284</v>
      </c>
      <c r="R122" s="53"/>
      <c r="S122" s="16"/>
      <c r="T122" s="1" t="s">
        <v>19</v>
      </c>
      <c r="U122" s="1">
        <v>143.06399999999999</v>
      </c>
      <c r="V122" s="1" t="s">
        <v>18</v>
      </c>
      <c r="W122" s="1">
        <v>0.85217504965818802</v>
      </c>
      <c r="X122" s="1">
        <v>0.16959601527208801</v>
      </c>
      <c r="Y122" s="1">
        <v>0.392478868231182</v>
      </c>
      <c r="Z122" s="1">
        <v>0.16657383971322201</v>
      </c>
      <c r="AA122" s="1">
        <v>2.3614508552231599</v>
      </c>
      <c r="AB122" s="1">
        <v>3.46307515455367E-2</v>
      </c>
      <c r="AC122" s="1">
        <v>3.97690537964337</v>
      </c>
      <c r="AD122" s="1">
        <v>0.89704675630906605</v>
      </c>
      <c r="AE122" s="1">
        <v>0.34315354907571899</v>
      </c>
      <c r="AF122" s="1">
        <v>4.2245791060684903</v>
      </c>
      <c r="AG122" s="1">
        <v>1.07916216281064</v>
      </c>
      <c r="AH122" s="1">
        <v>3.46307515455367E-2</v>
      </c>
      <c r="AI122" s="1">
        <v>6.5785723258094499</v>
      </c>
      <c r="AJ122" s="1">
        <v>2.60166694616608</v>
      </c>
      <c r="AL122" s="16"/>
      <c r="AM122" s="16"/>
      <c r="AN122" s="16"/>
      <c r="AO122" s="16"/>
      <c r="AP122" s="16"/>
      <c r="AQ122" s="16"/>
      <c r="AR122" s="16"/>
      <c r="AS122" s="16"/>
      <c r="AT122" s="16"/>
      <c r="AU122" s="16"/>
      <c r="AV122" s="16"/>
      <c r="AW122" s="16"/>
      <c r="AX122" s="16"/>
      <c r="AY122" s="16"/>
      <c r="AZ122" s="16"/>
      <c r="BA122" s="16"/>
      <c r="BB122" s="16"/>
      <c r="BC122" s="16"/>
      <c r="BD122" s="16"/>
      <c r="BE122" s="16"/>
      <c r="BF122" s="16"/>
      <c r="BG122" s="16"/>
      <c r="BH122" s="16"/>
      <c r="BI122" s="16"/>
      <c r="BJ122" s="16"/>
      <c r="BK122" s="16"/>
      <c r="BL122" s="16"/>
      <c r="BM122" s="16"/>
      <c r="BN122" s="16"/>
      <c r="BO122" s="16"/>
      <c r="BP122" s="16"/>
      <c r="BQ122" s="16"/>
      <c r="BR122" s="16"/>
      <c r="BS122" s="16"/>
      <c r="BT122" s="16"/>
      <c r="BU122" s="16"/>
      <c r="BV122" s="16"/>
      <c r="BW122" s="16"/>
      <c r="BX122" s="16"/>
      <c r="BY122" s="16"/>
      <c r="BZ122" s="16"/>
      <c r="CA122" s="16"/>
      <c r="CB122" s="16"/>
      <c r="CC122" s="16"/>
      <c r="CD122" s="16"/>
      <c r="CE122" s="16"/>
      <c r="CF122" s="16"/>
      <c r="CG122" s="16"/>
      <c r="CH122" s="16"/>
      <c r="CI122" s="16"/>
      <c r="CJ122" s="16"/>
      <c r="CK122" s="16"/>
      <c r="CL122" s="16"/>
      <c r="CM122" s="16"/>
      <c r="CN122" s="16"/>
      <c r="CO122" s="16"/>
      <c r="CP122" s="16"/>
      <c r="CQ122" s="16"/>
      <c r="CR122" s="16"/>
      <c r="CS122" s="16"/>
      <c r="CT122" s="16"/>
      <c r="CU122" s="16"/>
      <c r="CV122" s="16"/>
      <c r="CW122" s="16"/>
      <c r="CX122" s="16"/>
      <c r="CY122" s="16"/>
      <c r="CZ122" s="16"/>
      <c r="DA122" s="16"/>
      <c r="DB122" s="16"/>
      <c r="DC122" s="16"/>
      <c r="DD122" s="16"/>
      <c r="DE122" s="16"/>
      <c r="DF122" s="16"/>
      <c r="DG122" s="16"/>
      <c r="DH122" s="16"/>
      <c r="DI122" s="16"/>
      <c r="DJ122" s="16"/>
      <c r="DK122" s="16"/>
      <c r="DL122" s="16"/>
      <c r="DM122" s="16"/>
      <c r="DN122" s="16"/>
      <c r="DO122" s="16"/>
      <c r="DP122" s="16"/>
      <c r="DQ122" s="16"/>
      <c r="DR122" s="16"/>
      <c r="DS122" s="16"/>
      <c r="DT122" s="16"/>
      <c r="DU122" s="16"/>
      <c r="DV122" s="16"/>
      <c r="DW122" s="16"/>
      <c r="DX122" s="16"/>
      <c r="DY122" s="16"/>
      <c r="DZ122" s="16"/>
      <c r="EA122" s="16"/>
      <c r="EB122" s="16"/>
      <c r="EC122" s="16"/>
      <c r="ED122" s="16"/>
      <c r="EE122" s="16"/>
      <c r="EF122" s="16"/>
      <c r="EG122" s="16"/>
      <c r="EH122" s="16"/>
      <c r="EI122" s="16"/>
      <c r="EJ122" s="16"/>
      <c r="EK122" s="16"/>
      <c r="EL122" s="16"/>
      <c r="EM122" s="16"/>
      <c r="EN122" s="16"/>
      <c r="EO122" s="16"/>
      <c r="EP122" s="16"/>
      <c r="EQ122" s="16"/>
      <c r="ER122" s="16"/>
      <c r="ES122" s="16"/>
      <c r="ET122" s="16"/>
      <c r="EU122" s="16"/>
      <c r="EV122" s="16"/>
      <c r="EW122" s="16"/>
      <c r="EX122" s="16"/>
      <c r="EY122" s="16"/>
      <c r="EZ122" s="16"/>
      <c r="FA122" s="16"/>
      <c r="FB122" s="16"/>
      <c r="FC122" s="16"/>
      <c r="FD122" s="16"/>
      <c r="FE122" s="16"/>
      <c r="FF122" s="16"/>
      <c r="FG122" s="16"/>
      <c r="FH122" s="16"/>
      <c r="FI122" s="16"/>
      <c r="FJ122" s="16"/>
      <c r="FK122" s="16"/>
      <c r="FL122" s="16"/>
      <c r="FM122" s="16"/>
      <c r="FN122" s="16"/>
      <c r="FO122" s="16"/>
      <c r="FP122" s="16"/>
      <c r="FQ122" s="16"/>
      <c r="FR122" s="16"/>
      <c r="FS122" s="16"/>
      <c r="FT122" s="16"/>
      <c r="FU122" s="16"/>
      <c r="FV122" s="16"/>
      <c r="FW122" s="16"/>
      <c r="FX122" s="16"/>
      <c r="FY122" s="16"/>
    </row>
    <row r="123" spans="1:181" s="15" customFormat="1">
      <c r="A123" s="18" t="s">
        <v>62</v>
      </c>
      <c r="B123" s="49">
        <f t="shared" si="31"/>
        <v>14</v>
      </c>
      <c r="C123" s="49" t="str">
        <f t="shared" si="32"/>
        <v>LM</v>
      </c>
      <c r="D123" s="49">
        <f t="shared" si="30"/>
        <v>0.4</v>
      </c>
      <c r="E123" s="49">
        <f t="shared" si="30"/>
        <v>0.2</v>
      </c>
      <c r="F123" s="49">
        <f t="shared" si="30"/>
        <v>0.5</v>
      </c>
      <c r="G123" s="49">
        <f t="shared" si="30"/>
        <v>0.1</v>
      </c>
      <c r="H123" s="49">
        <f t="shared" si="30"/>
        <v>0.5</v>
      </c>
      <c r="I123" s="49">
        <f t="shared" si="30"/>
        <v>0.1</v>
      </c>
      <c r="J123" s="78">
        <f t="shared" si="30"/>
        <v>1.8</v>
      </c>
      <c r="K123" s="49">
        <f t="shared" si="33"/>
        <v>0.4</v>
      </c>
      <c r="L123" s="49">
        <f t="shared" si="33"/>
        <v>0.2</v>
      </c>
      <c r="M123" s="49">
        <f t="shared" si="33"/>
        <v>0.4</v>
      </c>
      <c r="N123" s="49">
        <f t="shared" si="33"/>
        <v>0</v>
      </c>
      <c r="O123" s="49">
        <f t="shared" si="33"/>
        <v>0.1</v>
      </c>
      <c r="P123" s="76">
        <f t="shared" si="34"/>
        <v>1</v>
      </c>
      <c r="Q123" s="95">
        <f t="shared" si="35"/>
        <v>-0.77898286074837997</v>
      </c>
      <c r="R123" s="53"/>
      <c r="S123" s="16"/>
      <c r="T123" s="1" t="s">
        <v>130</v>
      </c>
      <c r="U123" s="1">
        <v>10.311</v>
      </c>
      <c r="V123" s="1" t="s">
        <v>60</v>
      </c>
      <c r="W123" s="1">
        <v>0.44678840821072602</v>
      </c>
      <c r="X123" s="1">
        <v>6.0088170778079E-2</v>
      </c>
      <c r="Y123" s="1">
        <v>0.150579194135539</v>
      </c>
      <c r="Z123" s="1">
        <v>1.0147366310583199E-2</v>
      </c>
      <c r="AA123" s="1">
        <v>4.3152952616543103E-2</v>
      </c>
      <c r="AB123" s="1">
        <v>4.9016316580392398E-2</v>
      </c>
      <c r="AC123" s="1">
        <v>0.75977240863186202</v>
      </c>
      <c r="AD123" s="1">
        <v>0.45390798380623598</v>
      </c>
      <c r="AE123" s="1">
        <v>5.8846710936014297E-2</v>
      </c>
      <c r="AF123" s="1">
        <v>1.38946494692239E-2</v>
      </c>
      <c r="AG123" s="1">
        <v>5.9511933373332399E-3</v>
      </c>
      <c r="AH123" s="1">
        <v>4.9016316580392398E-2</v>
      </c>
      <c r="AI123" s="1">
        <v>0.58161685412919895</v>
      </c>
      <c r="AJ123" s="1">
        <v>-0.17815555450266299</v>
      </c>
      <c r="AL123" s="16"/>
      <c r="AM123" s="16"/>
      <c r="AN123" s="16"/>
      <c r="AO123" s="16"/>
      <c r="AP123" s="16"/>
      <c r="AQ123" s="16"/>
      <c r="AR123" s="16"/>
      <c r="AS123" s="16"/>
      <c r="AT123" s="16"/>
      <c r="AU123" s="16"/>
      <c r="AV123" s="16"/>
      <c r="AW123" s="16"/>
      <c r="AX123" s="16"/>
      <c r="AY123" s="16"/>
      <c r="AZ123" s="16"/>
      <c r="BA123" s="16"/>
      <c r="BB123" s="16"/>
      <c r="BC123" s="16"/>
      <c r="BD123" s="16"/>
      <c r="BE123" s="16"/>
      <c r="BF123" s="16"/>
      <c r="BG123" s="16"/>
      <c r="BH123" s="16"/>
      <c r="BI123" s="16"/>
      <c r="BJ123" s="16"/>
      <c r="BK123" s="16"/>
      <c r="BL123" s="16"/>
      <c r="BM123" s="16"/>
      <c r="BN123" s="16"/>
      <c r="BO123" s="16"/>
      <c r="BP123" s="16"/>
      <c r="BQ123" s="16"/>
      <c r="BR123" s="16"/>
      <c r="BS123" s="16"/>
      <c r="BT123" s="16"/>
      <c r="BU123" s="16"/>
      <c r="BV123" s="16"/>
      <c r="BW123" s="16"/>
      <c r="BX123" s="16"/>
      <c r="BY123" s="16"/>
      <c r="BZ123" s="16"/>
      <c r="CA123" s="16"/>
      <c r="CB123" s="16"/>
      <c r="CC123" s="16"/>
      <c r="CD123" s="16"/>
      <c r="CE123" s="16"/>
      <c r="CF123" s="16"/>
      <c r="CG123" s="16"/>
      <c r="CH123" s="16"/>
      <c r="CI123" s="16"/>
      <c r="CJ123" s="16"/>
      <c r="CK123" s="16"/>
      <c r="CL123" s="16"/>
      <c r="CM123" s="16"/>
      <c r="CN123" s="16"/>
      <c r="CO123" s="16"/>
      <c r="CP123" s="16"/>
      <c r="CQ123" s="16"/>
      <c r="CR123" s="16"/>
      <c r="CS123" s="16"/>
      <c r="CT123" s="16"/>
      <c r="CU123" s="16"/>
      <c r="CV123" s="16"/>
      <c r="CW123" s="16"/>
      <c r="CX123" s="16"/>
      <c r="CY123" s="16"/>
      <c r="CZ123" s="16"/>
      <c r="DA123" s="16"/>
      <c r="DB123" s="16"/>
      <c r="DC123" s="16"/>
      <c r="DD123" s="16"/>
      <c r="DE123" s="16"/>
      <c r="DF123" s="16"/>
      <c r="DG123" s="16"/>
      <c r="DH123" s="16"/>
      <c r="DI123" s="16"/>
      <c r="DJ123" s="16"/>
      <c r="DK123" s="16"/>
      <c r="DL123" s="16"/>
      <c r="DM123" s="16"/>
      <c r="DN123" s="16"/>
      <c r="DO123" s="16"/>
      <c r="DP123" s="16"/>
      <c r="DQ123" s="16"/>
      <c r="DR123" s="16"/>
      <c r="DS123" s="16"/>
      <c r="DT123" s="16"/>
      <c r="DU123" s="16"/>
      <c r="DV123" s="16"/>
      <c r="DW123" s="16"/>
      <c r="DX123" s="16"/>
      <c r="DY123" s="16"/>
      <c r="DZ123" s="16"/>
      <c r="EA123" s="16"/>
      <c r="EB123" s="16"/>
      <c r="EC123" s="16"/>
      <c r="ED123" s="16"/>
      <c r="EE123" s="16"/>
      <c r="EF123" s="16"/>
      <c r="EG123" s="16"/>
      <c r="EH123" s="16"/>
      <c r="EI123" s="16"/>
      <c r="EJ123" s="16"/>
      <c r="EK123" s="16"/>
      <c r="EL123" s="16"/>
      <c r="EM123" s="16"/>
      <c r="EN123" s="16"/>
      <c r="EO123" s="16"/>
      <c r="EP123" s="16"/>
      <c r="EQ123" s="16"/>
      <c r="ER123" s="16"/>
      <c r="ES123" s="16"/>
      <c r="ET123" s="16"/>
      <c r="EU123" s="16"/>
      <c r="EV123" s="16"/>
      <c r="EW123" s="16"/>
      <c r="EX123" s="16"/>
      <c r="EY123" s="16"/>
      <c r="EZ123" s="16"/>
      <c r="FA123" s="16"/>
      <c r="FB123" s="16"/>
      <c r="FC123" s="16"/>
      <c r="FD123" s="16"/>
      <c r="FE123" s="16"/>
      <c r="FF123" s="16"/>
      <c r="FG123" s="16"/>
      <c r="FH123" s="16"/>
      <c r="FI123" s="16"/>
      <c r="FJ123" s="16"/>
      <c r="FK123" s="16"/>
      <c r="FL123" s="16"/>
      <c r="FM123" s="16"/>
      <c r="FN123" s="16"/>
      <c r="FO123" s="16"/>
      <c r="FP123" s="16"/>
      <c r="FQ123" s="16"/>
      <c r="FR123" s="16"/>
      <c r="FS123" s="16"/>
      <c r="FT123" s="16"/>
      <c r="FU123" s="16"/>
      <c r="FV123" s="16"/>
      <c r="FW123" s="16"/>
      <c r="FX123" s="16"/>
      <c r="FY123" s="16"/>
    </row>
    <row r="124" spans="1:181" s="15" customFormat="1">
      <c r="A124" s="18" t="s">
        <v>61</v>
      </c>
      <c r="B124" s="49">
        <f t="shared" si="31"/>
        <v>9.9</v>
      </c>
      <c r="C124" s="49" t="str">
        <f t="shared" si="32"/>
        <v>LI</v>
      </c>
      <c r="D124" s="49">
        <f t="shared" si="30"/>
        <v>0.3</v>
      </c>
      <c r="E124" s="49">
        <f t="shared" si="30"/>
        <v>0.1</v>
      </c>
      <c r="F124" s="49">
        <f t="shared" si="30"/>
        <v>0.1</v>
      </c>
      <c r="G124" s="49">
        <f t="shared" si="30"/>
        <v>0</v>
      </c>
      <c r="H124" s="49">
        <f t="shared" si="30"/>
        <v>0.1</v>
      </c>
      <c r="I124" s="49">
        <f t="shared" si="30"/>
        <v>0</v>
      </c>
      <c r="J124" s="78">
        <f t="shared" si="30"/>
        <v>0.6</v>
      </c>
      <c r="K124" s="49">
        <f t="shared" si="33"/>
        <v>0.2</v>
      </c>
      <c r="L124" s="49">
        <f t="shared" si="33"/>
        <v>0</v>
      </c>
      <c r="M124" s="49">
        <f t="shared" si="33"/>
        <v>0</v>
      </c>
      <c r="N124" s="49">
        <f t="shared" si="33"/>
        <v>0</v>
      </c>
      <c r="O124" s="49">
        <f t="shared" si="33"/>
        <v>0</v>
      </c>
      <c r="P124" s="76">
        <f t="shared" si="34"/>
        <v>0.3</v>
      </c>
      <c r="Q124" s="95">
        <f t="shared" si="35"/>
        <v>-0.30912922756147998</v>
      </c>
      <c r="R124" s="53"/>
      <c r="S124" s="16"/>
      <c r="T124" s="1" t="s">
        <v>106</v>
      </c>
      <c r="U124" s="1">
        <v>26.809000000000001</v>
      </c>
      <c r="V124" s="1" t="s">
        <v>16</v>
      </c>
      <c r="W124" s="1">
        <v>0.70679690942046303</v>
      </c>
      <c r="X124" s="1">
        <v>0.37454179651948799</v>
      </c>
      <c r="Y124" s="1">
        <v>0.25382031891552298</v>
      </c>
      <c r="Z124" s="1">
        <v>0.12468630474754799</v>
      </c>
      <c r="AA124" s="1">
        <v>2.3727603686712602</v>
      </c>
      <c r="AB124" s="1">
        <v>6.2100136185581002E-2</v>
      </c>
      <c r="AC124" s="1">
        <v>3.8947058344598702</v>
      </c>
      <c r="AD124" s="1">
        <v>0.14027630439048</v>
      </c>
      <c r="AE124" s="1">
        <v>0.12703980252837499</v>
      </c>
      <c r="AF124" s="1">
        <v>6.7097904015468196E-2</v>
      </c>
      <c r="AG124" s="1">
        <v>0.20274014915750799</v>
      </c>
      <c r="AH124" s="1">
        <v>6.2100136185581002E-2</v>
      </c>
      <c r="AI124" s="1">
        <v>0.599254296277412</v>
      </c>
      <c r="AJ124" s="1">
        <v>-3.2954515381824598</v>
      </c>
      <c r="AL124" s="16"/>
      <c r="AM124" s="16"/>
      <c r="AN124" s="16"/>
      <c r="AO124" s="16"/>
      <c r="AP124" s="16"/>
      <c r="AQ124" s="16"/>
      <c r="AR124" s="16"/>
      <c r="AS124" s="16"/>
      <c r="AT124" s="16"/>
      <c r="AU124" s="16"/>
      <c r="AV124" s="16"/>
      <c r="AW124" s="16"/>
      <c r="AX124" s="16"/>
      <c r="AY124" s="16"/>
      <c r="AZ124" s="16"/>
      <c r="BA124" s="16"/>
      <c r="BB124" s="16"/>
      <c r="BC124" s="16"/>
      <c r="BD124" s="16"/>
      <c r="BE124" s="16"/>
      <c r="BF124" s="16"/>
      <c r="BG124" s="16"/>
      <c r="BH124" s="16"/>
      <c r="BI124" s="16"/>
      <c r="BJ124" s="16"/>
      <c r="BK124" s="16"/>
      <c r="BL124" s="16"/>
      <c r="BM124" s="16"/>
      <c r="BN124" s="16"/>
      <c r="BO124" s="16"/>
      <c r="BP124" s="16"/>
      <c r="BQ124" s="16"/>
      <c r="BR124" s="16"/>
      <c r="BS124" s="16"/>
      <c r="BT124" s="16"/>
      <c r="BU124" s="16"/>
      <c r="BV124" s="16"/>
      <c r="BW124" s="16"/>
      <c r="BX124" s="16"/>
      <c r="BY124" s="16"/>
      <c r="BZ124" s="16"/>
      <c r="CA124" s="16"/>
      <c r="CB124" s="16"/>
      <c r="CC124" s="16"/>
      <c r="CD124" s="16"/>
      <c r="CE124" s="16"/>
      <c r="CF124" s="16"/>
      <c r="CG124" s="16"/>
      <c r="CH124" s="16"/>
      <c r="CI124" s="16"/>
      <c r="CJ124" s="16"/>
      <c r="CK124" s="16"/>
      <c r="CL124" s="16"/>
      <c r="CM124" s="16"/>
      <c r="CN124" s="16"/>
      <c r="CO124" s="16"/>
      <c r="CP124" s="16"/>
      <c r="CQ124" s="16"/>
      <c r="CR124" s="16"/>
      <c r="CS124" s="16"/>
      <c r="CT124" s="16"/>
      <c r="CU124" s="16"/>
      <c r="CV124" s="16"/>
      <c r="CW124" s="16"/>
      <c r="CX124" s="16"/>
      <c r="CY124" s="16"/>
      <c r="CZ124" s="16"/>
      <c r="DA124" s="16"/>
      <c r="DB124" s="16"/>
      <c r="DC124" s="16"/>
      <c r="DD124" s="16"/>
      <c r="DE124" s="16"/>
      <c r="DF124" s="16"/>
      <c r="DG124" s="16"/>
      <c r="DH124" s="16"/>
      <c r="DI124" s="16"/>
      <c r="DJ124" s="16"/>
      <c r="DK124" s="16"/>
      <c r="DL124" s="16"/>
      <c r="DM124" s="16"/>
      <c r="DN124" s="16"/>
      <c r="DO124" s="16"/>
      <c r="DP124" s="16"/>
      <c r="DQ124" s="16"/>
      <c r="DR124" s="16"/>
      <c r="DS124" s="16"/>
      <c r="DT124" s="16"/>
      <c r="DU124" s="16"/>
      <c r="DV124" s="16"/>
      <c r="DW124" s="16"/>
      <c r="DX124" s="16"/>
      <c r="DY124" s="16"/>
      <c r="DZ124" s="16"/>
      <c r="EA124" s="16"/>
      <c r="EB124" s="16"/>
      <c r="EC124" s="16"/>
      <c r="ED124" s="16"/>
      <c r="EE124" s="16"/>
      <c r="EF124" s="16"/>
      <c r="EG124" s="16"/>
      <c r="EH124" s="16"/>
      <c r="EI124" s="16"/>
      <c r="EJ124" s="16"/>
      <c r="EK124" s="16"/>
      <c r="EL124" s="16"/>
      <c r="EM124" s="16"/>
      <c r="EN124" s="16"/>
      <c r="EO124" s="16"/>
      <c r="EP124" s="16"/>
      <c r="EQ124" s="16"/>
      <c r="ER124" s="16"/>
      <c r="ES124" s="16"/>
      <c r="ET124" s="16"/>
      <c r="EU124" s="16"/>
      <c r="EV124" s="16"/>
      <c r="EW124" s="16"/>
      <c r="EX124" s="16"/>
      <c r="EY124" s="16"/>
      <c r="EZ124" s="16"/>
      <c r="FA124" s="16"/>
      <c r="FB124" s="16"/>
      <c r="FC124" s="16"/>
      <c r="FD124" s="16"/>
      <c r="FE124" s="16"/>
      <c r="FF124" s="16"/>
      <c r="FG124" s="16"/>
      <c r="FH124" s="16"/>
      <c r="FI124" s="16"/>
      <c r="FJ124" s="16"/>
      <c r="FK124" s="16"/>
      <c r="FL124" s="16"/>
      <c r="FM124" s="16"/>
      <c r="FN124" s="16"/>
      <c r="FO124" s="16"/>
      <c r="FP124" s="16"/>
      <c r="FQ124" s="16"/>
      <c r="FR124" s="16"/>
      <c r="FS124" s="16"/>
      <c r="FT124" s="16"/>
      <c r="FU124" s="16"/>
      <c r="FV124" s="16"/>
      <c r="FW124" s="16"/>
      <c r="FX124" s="16"/>
      <c r="FY124" s="16"/>
    </row>
    <row r="125" spans="1:181" s="15" customFormat="1">
      <c r="A125" s="18" t="s">
        <v>71</v>
      </c>
      <c r="B125" s="49">
        <f t="shared" si="31"/>
        <v>7.5</v>
      </c>
      <c r="C125" s="49" t="str">
        <f t="shared" si="32"/>
        <v>LM</v>
      </c>
      <c r="D125" s="49">
        <f t="shared" si="30"/>
        <v>0.3</v>
      </c>
      <c r="E125" s="49">
        <f t="shared" si="30"/>
        <v>0.3</v>
      </c>
      <c r="F125" s="49">
        <f t="shared" si="30"/>
        <v>0.5</v>
      </c>
      <c r="G125" s="49">
        <f t="shared" si="30"/>
        <v>0</v>
      </c>
      <c r="H125" s="49">
        <f t="shared" si="30"/>
        <v>0.4</v>
      </c>
      <c r="I125" s="49">
        <f t="shared" si="30"/>
        <v>0.1</v>
      </c>
      <c r="J125" s="78">
        <f t="shared" si="30"/>
        <v>1.7</v>
      </c>
      <c r="K125" s="49">
        <f t="shared" si="33"/>
        <v>0.4</v>
      </c>
      <c r="L125" s="49">
        <f t="shared" si="33"/>
        <v>0.3</v>
      </c>
      <c r="M125" s="49">
        <f t="shared" si="33"/>
        <v>1</v>
      </c>
      <c r="N125" s="49">
        <f t="shared" si="33"/>
        <v>0.2</v>
      </c>
      <c r="O125" s="49">
        <f t="shared" si="33"/>
        <v>0.1</v>
      </c>
      <c r="P125" s="76">
        <f t="shared" si="34"/>
        <v>1.9</v>
      </c>
      <c r="Q125" s="95">
        <f t="shared" si="35"/>
        <v>0.22691037135941</v>
      </c>
      <c r="R125" s="53"/>
      <c r="S125" s="16"/>
      <c r="T125" s="1" t="s">
        <v>129</v>
      </c>
      <c r="U125" s="1">
        <v>12.106999999999999</v>
      </c>
      <c r="V125" s="1" t="s">
        <v>60</v>
      </c>
      <c r="W125" s="1">
        <v>0.725105417138038</v>
      </c>
      <c r="X125" s="1">
        <v>0.30234426120867802</v>
      </c>
      <c r="Y125" s="1">
        <v>0.22710937136426901</v>
      </c>
      <c r="Z125" s="1">
        <v>6.7872820744880505E-2</v>
      </c>
      <c r="AA125" s="1">
        <v>0.210041550877623</v>
      </c>
      <c r="AB125" s="1">
        <v>4.6764626907067897E-2</v>
      </c>
      <c r="AC125" s="1">
        <v>1.5792380482405599</v>
      </c>
      <c r="AD125" s="1">
        <v>0.49959201179684298</v>
      </c>
      <c r="AE125" s="1">
        <v>0.201120731439697</v>
      </c>
      <c r="AF125" s="1">
        <v>0.518203551734567</v>
      </c>
      <c r="AG125" s="1">
        <v>0.18332080434176401</v>
      </c>
      <c r="AH125" s="1">
        <v>4.6764626907067897E-2</v>
      </c>
      <c r="AI125" s="1">
        <v>1.4490017262199399</v>
      </c>
      <c r="AJ125" s="1">
        <v>-0.13023632202061999</v>
      </c>
      <c r="AL125" s="16"/>
      <c r="AM125" s="16"/>
      <c r="AN125" s="16"/>
      <c r="AO125" s="16"/>
      <c r="AP125" s="16"/>
      <c r="AQ125" s="16"/>
      <c r="AR125" s="16"/>
      <c r="AS125" s="16"/>
      <c r="AT125" s="16"/>
      <c r="AU125" s="16"/>
      <c r="AV125" s="16"/>
      <c r="AW125" s="16"/>
      <c r="AX125" s="16"/>
      <c r="AY125" s="16"/>
      <c r="AZ125" s="16"/>
      <c r="BA125" s="16"/>
      <c r="BB125" s="16"/>
      <c r="BC125" s="16"/>
      <c r="BD125" s="16"/>
      <c r="BE125" s="16"/>
      <c r="BF125" s="16"/>
      <c r="BG125" s="16"/>
      <c r="BH125" s="16"/>
      <c r="BI125" s="16"/>
      <c r="BJ125" s="16"/>
      <c r="BK125" s="16"/>
      <c r="BL125" s="16"/>
      <c r="BM125" s="16"/>
      <c r="BN125" s="16"/>
      <c r="BO125" s="16"/>
      <c r="BP125" s="16"/>
      <c r="BQ125" s="16"/>
      <c r="BR125" s="16"/>
      <c r="BS125" s="16"/>
      <c r="BT125" s="16"/>
      <c r="BU125" s="16"/>
      <c r="BV125" s="16"/>
      <c r="BW125" s="16"/>
      <c r="BX125" s="16"/>
      <c r="BY125" s="16"/>
      <c r="BZ125" s="16"/>
      <c r="CA125" s="16"/>
      <c r="CB125" s="16"/>
      <c r="CC125" s="16"/>
      <c r="CD125" s="16"/>
      <c r="CE125" s="16"/>
      <c r="CF125" s="16"/>
      <c r="CG125" s="16"/>
      <c r="CH125" s="16"/>
      <c r="CI125" s="16"/>
      <c r="CJ125" s="16"/>
      <c r="CK125" s="16"/>
      <c r="CL125" s="16"/>
      <c r="CM125" s="16"/>
      <c r="CN125" s="16"/>
      <c r="CO125" s="16"/>
      <c r="CP125" s="16"/>
      <c r="CQ125" s="16"/>
      <c r="CR125" s="16"/>
      <c r="CS125" s="16"/>
      <c r="CT125" s="16"/>
      <c r="CU125" s="16"/>
      <c r="CV125" s="16"/>
      <c r="CW125" s="16"/>
      <c r="CX125" s="16"/>
      <c r="CY125" s="16"/>
      <c r="CZ125" s="16"/>
      <c r="DA125" s="16"/>
      <c r="DB125" s="16"/>
      <c r="DC125" s="16"/>
      <c r="DD125" s="16"/>
      <c r="DE125" s="16"/>
      <c r="DF125" s="16"/>
      <c r="DG125" s="16"/>
      <c r="DH125" s="16"/>
      <c r="DI125" s="16"/>
      <c r="DJ125" s="16"/>
      <c r="DK125" s="16"/>
      <c r="DL125" s="16"/>
      <c r="DM125" s="16"/>
      <c r="DN125" s="16"/>
      <c r="DO125" s="16"/>
      <c r="DP125" s="16"/>
      <c r="DQ125" s="16"/>
      <c r="DR125" s="16"/>
      <c r="DS125" s="16"/>
      <c r="DT125" s="16"/>
      <c r="DU125" s="16"/>
      <c r="DV125" s="16"/>
      <c r="DW125" s="16"/>
      <c r="DX125" s="16"/>
      <c r="DY125" s="16"/>
      <c r="DZ125" s="16"/>
      <c r="EA125" s="16"/>
      <c r="EB125" s="16"/>
      <c r="EC125" s="16"/>
      <c r="ED125" s="16"/>
      <c r="EE125" s="16"/>
      <c r="EF125" s="16"/>
      <c r="EG125" s="16"/>
      <c r="EH125" s="16"/>
      <c r="EI125" s="16"/>
      <c r="EJ125" s="16"/>
      <c r="EK125" s="16"/>
      <c r="EL125" s="16"/>
      <c r="EM125" s="16"/>
      <c r="EN125" s="16"/>
      <c r="EO125" s="16"/>
      <c r="EP125" s="16"/>
      <c r="EQ125" s="16"/>
      <c r="ER125" s="16"/>
      <c r="ES125" s="16"/>
      <c r="ET125" s="16"/>
      <c r="EU125" s="16"/>
      <c r="EV125" s="16"/>
      <c r="EW125" s="16"/>
      <c r="EX125" s="16"/>
      <c r="EY125" s="16"/>
      <c r="EZ125" s="16"/>
      <c r="FA125" s="16"/>
      <c r="FB125" s="16"/>
      <c r="FC125" s="16"/>
      <c r="FD125" s="16"/>
      <c r="FE125" s="16"/>
      <c r="FF125" s="16"/>
      <c r="FG125" s="16"/>
      <c r="FH125" s="16"/>
      <c r="FI125" s="16"/>
      <c r="FJ125" s="16"/>
      <c r="FK125" s="16"/>
      <c r="FL125" s="16"/>
      <c r="FM125" s="16"/>
      <c r="FN125" s="16"/>
      <c r="FO125" s="16"/>
      <c r="FP125" s="16"/>
      <c r="FQ125" s="16"/>
      <c r="FR125" s="16"/>
      <c r="FS125" s="16"/>
      <c r="FT125" s="16"/>
      <c r="FU125" s="16"/>
      <c r="FV125" s="16"/>
      <c r="FW125" s="16"/>
      <c r="FX125" s="16"/>
      <c r="FY125" s="16"/>
    </row>
    <row r="126" spans="1:181" s="15" customFormat="1">
      <c r="A126" s="18" t="s">
        <v>59</v>
      </c>
      <c r="B126" s="49">
        <f t="shared" si="31"/>
        <v>2.7</v>
      </c>
      <c r="C126" s="49" t="str">
        <f t="shared" si="32"/>
        <v>UM</v>
      </c>
      <c r="D126" s="49">
        <f t="shared" si="30"/>
        <v>0.4</v>
      </c>
      <c r="E126" s="49">
        <f t="shared" si="30"/>
        <v>0.2</v>
      </c>
      <c r="F126" s="49">
        <f t="shared" si="30"/>
        <v>0.2</v>
      </c>
      <c r="G126" s="49">
        <f t="shared" si="30"/>
        <v>0.1</v>
      </c>
      <c r="H126" s="49">
        <f t="shared" si="30"/>
        <v>0.8</v>
      </c>
      <c r="I126" s="49">
        <f t="shared" si="30"/>
        <v>0</v>
      </c>
      <c r="J126" s="78">
        <f t="shared" si="30"/>
        <v>1.8</v>
      </c>
      <c r="K126" s="49">
        <f t="shared" si="33"/>
        <v>0.1</v>
      </c>
      <c r="L126" s="49">
        <f t="shared" si="33"/>
        <v>0</v>
      </c>
      <c r="M126" s="49">
        <f t="shared" si="33"/>
        <v>0.1</v>
      </c>
      <c r="N126" s="49">
        <f t="shared" si="33"/>
        <v>0.1</v>
      </c>
      <c r="O126" s="49">
        <f t="shared" si="33"/>
        <v>0</v>
      </c>
      <c r="P126" s="76">
        <f t="shared" si="34"/>
        <v>0.3</v>
      </c>
      <c r="Q126" s="95">
        <f t="shared" si="35"/>
        <v>-1.5287559055367801</v>
      </c>
      <c r="R126" s="53"/>
      <c r="S126" s="16"/>
      <c r="T126" s="1" t="s">
        <v>184</v>
      </c>
      <c r="U126" s="1">
        <v>9.8510000000000009</v>
      </c>
      <c r="V126" s="1" t="s">
        <v>18</v>
      </c>
      <c r="W126" s="1">
        <v>0.82928617571489005</v>
      </c>
      <c r="X126" s="1">
        <v>3.9416134422073097E-2</v>
      </c>
      <c r="Y126" s="1">
        <v>0.28463076475452098</v>
      </c>
      <c r="Z126" s="1">
        <v>6.6893127952786596E-2</v>
      </c>
      <c r="AA126" s="1">
        <v>1.1217512890311701</v>
      </c>
      <c r="AB126" s="1">
        <v>0</v>
      </c>
      <c r="AC126" s="1">
        <v>2.3419774918754399</v>
      </c>
      <c r="AD126" s="1">
        <v>0.91518760257722398</v>
      </c>
      <c r="AE126" s="1">
        <v>6.8025753500597294E-2</v>
      </c>
      <c r="AF126" s="1">
        <v>0.394848355561427</v>
      </c>
      <c r="AG126" s="1">
        <v>3.3569940041418798E-3</v>
      </c>
      <c r="AH126" s="1">
        <v>0</v>
      </c>
      <c r="AI126" s="1">
        <v>1.38141870564339</v>
      </c>
      <c r="AJ126" s="1">
        <v>-0.96055878623205004</v>
      </c>
      <c r="AL126" s="16"/>
      <c r="AM126" s="16"/>
      <c r="AN126" s="16"/>
      <c r="AO126" s="16"/>
      <c r="AP126" s="16"/>
      <c r="AQ126" s="16"/>
      <c r="AR126" s="16"/>
      <c r="AS126" s="16"/>
      <c r="AT126" s="16"/>
      <c r="AU126" s="16"/>
      <c r="AV126" s="16"/>
      <c r="AW126" s="16"/>
      <c r="AX126" s="16"/>
      <c r="AY126" s="16"/>
      <c r="AZ126" s="16"/>
      <c r="BA126" s="16"/>
      <c r="BB126" s="16"/>
      <c r="BC126" s="16"/>
      <c r="BD126" s="16"/>
      <c r="BE126" s="16"/>
      <c r="BF126" s="16"/>
      <c r="BG126" s="16"/>
      <c r="BH126" s="16"/>
      <c r="BI126" s="16"/>
      <c r="BJ126" s="16"/>
      <c r="BK126" s="16"/>
      <c r="BL126" s="16"/>
      <c r="BM126" s="16"/>
      <c r="BN126" s="16"/>
      <c r="BO126" s="16"/>
      <c r="BP126" s="16"/>
      <c r="BQ126" s="16"/>
      <c r="BR126" s="16"/>
      <c r="BS126" s="16"/>
      <c r="BT126" s="16"/>
      <c r="BU126" s="16"/>
      <c r="BV126" s="16"/>
      <c r="BW126" s="16"/>
      <c r="BX126" s="16"/>
      <c r="BY126" s="16"/>
      <c r="BZ126" s="16"/>
      <c r="CA126" s="16"/>
      <c r="CB126" s="16"/>
      <c r="CC126" s="16"/>
      <c r="CD126" s="16"/>
      <c r="CE126" s="16"/>
      <c r="CF126" s="16"/>
      <c r="CG126" s="16"/>
      <c r="CH126" s="16"/>
      <c r="CI126" s="16"/>
      <c r="CJ126" s="16"/>
      <c r="CK126" s="16"/>
      <c r="CL126" s="16"/>
      <c r="CM126" s="16"/>
      <c r="CN126" s="16"/>
      <c r="CO126" s="16"/>
      <c r="CP126" s="16"/>
      <c r="CQ126" s="16"/>
      <c r="CR126" s="16"/>
      <c r="CS126" s="16"/>
      <c r="CT126" s="16"/>
      <c r="CU126" s="16"/>
      <c r="CV126" s="16"/>
      <c r="CW126" s="16"/>
      <c r="CX126" s="16"/>
      <c r="CY126" s="16"/>
      <c r="CZ126" s="16"/>
      <c r="DA126" s="16"/>
      <c r="DB126" s="16"/>
      <c r="DC126" s="16"/>
      <c r="DD126" s="16"/>
      <c r="DE126" s="16"/>
      <c r="DF126" s="16"/>
      <c r="DG126" s="16"/>
      <c r="DH126" s="16"/>
      <c r="DI126" s="16"/>
      <c r="DJ126" s="16"/>
      <c r="DK126" s="16"/>
      <c r="DL126" s="16"/>
      <c r="DM126" s="16"/>
      <c r="DN126" s="16"/>
      <c r="DO126" s="16"/>
      <c r="DP126" s="16"/>
      <c r="DQ126" s="16"/>
      <c r="DR126" s="16"/>
      <c r="DS126" s="16"/>
      <c r="DT126" s="16"/>
      <c r="DU126" s="16"/>
      <c r="DV126" s="16"/>
      <c r="DW126" s="16"/>
      <c r="DX126" s="16"/>
      <c r="DY126" s="16"/>
      <c r="DZ126" s="16"/>
      <c r="EA126" s="16"/>
      <c r="EB126" s="16"/>
      <c r="EC126" s="16"/>
      <c r="ED126" s="16"/>
      <c r="EE126" s="16"/>
      <c r="EF126" s="16"/>
      <c r="EG126" s="16"/>
      <c r="EH126" s="16"/>
      <c r="EI126" s="16"/>
      <c r="EJ126" s="16"/>
      <c r="EK126" s="16"/>
      <c r="EL126" s="16"/>
      <c r="EM126" s="16"/>
      <c r="EN126" s="16"/>
      <c r="EO126" s="16"/>
      <c r="EP126" s="16"/>
      <c r="EQ126" s="16"/>
      <c r="ER126" s="16"/>
      <c r="ES126" s="16"/>
      <c r="ET126" s="16"/>
      <c r="EU126" s="16"/>
      <c r="EV126" s="16"/>
      <c r="EW126" s="16"/>
      <c r="EX126" s="16"/>
      <c r="EY126" s="16"/>
      <c r="EZ126" s="16"/>
      <c r="FA126" s="16"/>
      <c r="FB126" s="16"/>
      <c r="FC126" s="16"/>
      <c r="FD126" s="16"/>
      <c r="FE126" s="16"/>
      <c r="FF126" s="16"/>
      <c r="FG126" s="16"/>
      <c r="FH126" s="16"/>
      <c r="FI126" s="16"/>
      <c r="FJ126" s="16"/>
      <c r="FK126" s="16"/>
      <c r="FL126" s="16"/>
      <c r="FM126" s="16"/>
      <c r="FN126" s="16"/>
      <c r="FO126" s="16"/>
      <c r="FP126" s="16"/>
      <c r="FQ126" s="16"/>
      <c r="FR126" s="16"/>
      <c r="FS126" s="16"/>
      <c r="FT126" s="16"/>
      <c r="FU126" s="16"/>
      <c r="FV126" s="16"/>
      <c r="FW126" s="16"/>
      <c r="FX126" s="16"/>
      <c r="FY126" s="16"/>
    </row>
    <row r="127" spans="1:181" s="15" customFormat="1">
      <c r="A127" s="20" t="s">
        <v>54</v>
      </c>
      <c r="B127" s="50">
        <f t="shared" si="31"/>
        <v>112</v>
      </c>
      <c r="C127" s="50" t="str">
        <f t="shared" si="32"/>
        <v>UM</v>
      </c>
      <c r="D127" s="50">
        <f t="shared" si="30"/>
        <v>0.7</v>
      </c>
      <c r="E127" s="50">
        <f t="shared" si="30"/>
        <v>0.4</v>
      </c>
      <c r="F127" s="50">
        <f t="shared" si="30"/>
        <v>0.3</v>
      </c>
      <c r="G127" s="50">
        <f t="shared" si="30"/>
        <v>0.1</v>
      </c>
      <c r="H127" s="50">
        <f t="shared" si="30"/>
        <v>1.9</v>
      </c>
      <c r="I127" s="50">
        <f t="shared" si="30"/>
        <v>0.1</v>
      </c>
      <c r="J127" s="78">
        <f t="shared" si="30"/>
        <v>3.4</v>
      </c>
      <c r="K127" s="50">
        <f t="shared" si="33"/>
        <v>0.5</v>
      </c>
      <c r="L127" s="50">
        <f t="shared" si="33"/>
        <v>0.2</v>
      </c>
      <c r="M127" s="50">
        <f t="shared" si="33"/>
        <v>0.5</v>
      </c>
      <c r="N127" s="50">
        <f t="shared" si="33"/>
        <v>0.1</v>
      </c>
      <c r="O127" s="50">
        <f t="shared" si="33"/>
        <v>0.1</v>
      </c>
      <c r="P127" s="76">
        <f t="shared" si="34"/>
        <v>1.4</v>
      </c>
      <c r="Q127" s="98">
        <f t="shared" si="35"/>
        <v>-1.9485354716352501</v>
      </c>
      <c r="R127" s="53"/>
      <c r="S127" s="16"/>
      <c r="T127" s="1" t="s">
        <v>128</v>
      </c>
      <c r="U127" s="1">
        <v>5.7389999999999999</v>
      </c>
      <c r="V127" s="1" t="s">
        <v>60</v>
      </c>
      <c r="W127" s="1">
        <v>0.29463312044973999</v>
      </c>
      <c r="X127" s="1">
        <v>0.14881192542937499</v>
      </c>
      <c r="Y127" s="1">
        <v>0.37899920061007097</v>
      </c>
      <c r="Z127" s="1">
        <v>0.12578065649391801</v>
      </c>
      <c r="AA127" s="1">
        <v>5.70626325475527E-2</v>
      </c>
      <c r="AB127" s="1">
        <v>9.3179847231903895E-2</v>
      </c>
      <c r="AC127" s="1">
        <v>1.09846738276256</v>
      </c>
      <c r="AD127" s="1">
        <v>0.55597659670364497</v>
      </c>
      <c r="AE127" s="1">
        <v>0.37347275157055598</v>
      </c>
      <c r="AF127" s="1">
        <v>0.18482059999554101</v>
      </c>
      <c r="AG127" s="1">
        <v>0.18998900290180401</v>
      </c>
      <c r="AH127" s="1">
        <v>9.3179847231903895E-2</v>
      </c>
      <c r="AI127" s="1">
        <v>1.39743879840345</v>
      </c>
      <c r="AJ127" s="1">
        <v>0.29897141564089003</v>
      </c>
      <c r="AL127" s="16"/>
      <c r="AM127" s="16"/>
      <c r="AN127" s="16"/>
      <c r="AO127" s="16"/>
      <c r="AP127" s="16"/>
      <c r="AQ127" s="16"/>
      <c r="AR127" s="16"/>
      <c r="AS127" s="16"/>
      <c r="AT127" s="16"/>
      <c r="AU127" s="16"/>
      <c r="AV127" s="16"/>
      <c r="AW127" s="16"/>
      <c r="AX127" s="16"/>
      <c r="AY127" s="16"/>
      <c r="AZ127" s="16"/>
      <c r="BA127" s="16"/>
      <c r="BB127" s="16"/>
      <c r="BC127" s="16"/>
      <c r="BD127" s="16"/>
      <c r="BE127" s="16"/>
      <c r="BF127" s="16"/>
      <c r="BG127" s="16"/>
      <c r="BH127" s="16"/>
      <c r="BI127" s="16"/>
      <c r="BJ127" s="16"/>
      <c r="BK127" s="16"/>
      <c r="BL127" s="16"/>
      <c r="BM127" s="16"/>
      <c r="BN127" s="16"/>
      <c r="BO127" s="16"/>
      <c r="BP127" s="16"/>
      <c r="BQ127" s="16"/>
      <c r="BR127" s="16"/>
      <c r="BS127" s="16"/>
      <c r="BT127" s="16"/>
      <c r="BU127" s="16"/>
      <c r="BV127" s="16"/>
      <c r="BW127" s="16"/>
      <c r="BX127" s="16"/>
      <c r="BY127" s="16"/>
      <c r="BZ127" s="16"/>
      <c r="CA127" s="16"/>
      <c r="CB127" s="16"/>
      <c r="CC127" s="16"/>
      <c r="CD127" s="16"/>
      <c r="CE127" s="16"/>
      <c r="CF127" s="16"/>
      <c r="CG127" s="16"/>
      <c r="CH127" s="16"/>
      <c r="CI127" s="16"/>
      <c r="CJ127" s="16"/>
      <c r="CK127" s="16"/>
      <c r="CL127" s="16"/>
      <c r="CM127" s="16"/>
      <c r="CN127" s="16"/>
      <c r="CO127" s="16"/>
      <c r="CP127" s="16"/>
      <c r="CQ127" s="16"/>
      <c r="CR127" s="16"/>
      <c r="CS127" s="16"/>
      <c r="CT127" s="16"/>
      <c r="CU127" s="16"/>
      <c r="CV127" s="16"/>
      <c r="CW127" s="16"/>
      <c r="CX127" s="16"/>
      <c r="CY127" s="16"/>
      <c r="CZ127" s="16"/>
      <c r="DA127" s="16"/>
      <c r="DB127" s="16"/>
      <c r="DC127" s="16"/>
      <c r="DD127" s="16"/>
      <c r="DE127" s="16"/>
      <c r="DF127" s="16"/>
      <c r="DG127" s="16"/>
      <c r="DH127" s="16"/>
      <c r="DI127" s="16"/>
      <c r="DJ127" s="16"/>
      <c r="DK127" s="16"/>
      <c r="DL127" s="16"/>
      <c r="DM127" s="16"/>
      <c r="DN127" s="16"/>
      <c r="DO127" s="16"/>
      <c r="DP127" s="16"/>
      <c r="DQ127" s="16"/>
      <c r="DR127" s="16"/>
      <c r="DS127" s="16"/>
      <c r="DT127" s="16"/>
      <c r="DU127" s="16"/>
      <c r="DV127" s="16"/>
      <c r="DW127" s="16"/>
      <c r="DX127" s="16"/>
      <c r="DY127" s="16"/>
      <c r="DZ127" s="16"/>
      <c r="EA127" s="16"/>
      <c r="EB127" s="16"/>
      <c r="EC127" s="16"/>
      <c r="ED127" s="16"/>
      <c r="EE127" s="16"/>
      <c r="EF127" s="16"/>
      <c r="EG127" s="16"/>
      <c r="EH127" s="16"/>
      <c r="EI127" s="16"/>
      <c r="EJ127" s="16"/>
      <c r="EK127" s="16"/>
      <c r="EL127" s="16"/>
      <c r="EM127" s="16"/>
      <c r="EN127" s="16"/>
      <c r="EO127" s="16"/>
      <c r="EP127" s="16"/>
      <c r="EQ127" s="16"/>
      <c r="ER127" s="16"/>
      <c r="ES127" s="16"/>
      <c r="ET127" s="16"/>
      <c r="EU127" s="16"/>
      <c r="EV127" s="16"/>
      <c r="EW127" s="16"/>
      <c r="EX127" s="16"/>
      <c r="EY127" s="16"/>
      <c r="EZ127" s="16"/>
      <c r="FA127" s="16"/>
      <c r="FB127" s="16"/>
      <c r="FC127" s="16"/>
      <c r="FD127" s="16"/>
      <c r="FE127" s="16"/>
      <c r="FF127" s="16"/>
      <c r="FG127" s="16"/>
      <c r="FH127" s="16"/>
      <c r="FI127" s="16"/>
      <c r="FJ127" s="16"/>
      <c r="FK127" s="16"/>
      <c r="FL127" s="16"/>
      <c r="FM127" s="16"/>
      <c r="FN127" s="16"/>
      <c r="FO127" s="16"/>
      <c r="FP127" s="16"/>
      <c r="FQ127" s="16"/>
      <c r="FR127" s="16"/>
      <c r="FS127" s="16"/>
      <c r="FT127" s="16"/>
      <c r="FU127" s="16"/>
      <c r="FV127" s="16"/>
      <c r="FW127" s="16"/>
      <c r="FX127" s="16"/>
      <c r="FY127" s="16"/>
    </row>
    <row r="128" spans="1:181" s="15" customFormat="1">
      <c r="A128" s="18" t="s">
        <v>58</v>
      </c>
      <c r="B128" s="49">
        <f t="shared" si="31"/>
        <v>5.7</v>
      </c>
      <c r="C128" s="49" t="str">
        <f t="shared" si="32"/>
        <v>LM</v>
      </c>
      <c r="D128" s="49">
        <f t="shared" ref="D128:I134" si="36">ROUND(HLOOKUP(D$7,$U$7:$AJ$168,MATCH($A128,$T$7:$T$168,0),0),1)</f>
        <v>0.4</v>
      </c>
      <c r="E128" s="49">
        <f t="shared" si="36"/>
        <v>0.3</v>
      </c>
      <c r="F128" s="49">
        <f t="shared" si="36"/>
        <v>0.4</v>
      </c>
      <c r="G128" s="49">
        <f t="shared" si="36"/>
        <v>0.1</v>
      </c>
      <c r="H128" s="49">
        <f t="shared" si="36"/>
        <v>0.3</v>
      </c>
      <c r="I128" s="49">
        <f t="shared" si="36"/>
        <v>0</v>
      </c>
      <c r="J128" s="78">
        <f t="shared" ref="J128:J134" si="37">ROUND(HLOOKUP(J$7,$U$7:$AJ$168,MATCH($A128,$T$7:$T$168,0),0),1)</f>
        <v>1.5</v>
      </c>
      <c r="K128" s="49">
        <f t="shared" si="33"/>
        <v>0.4</v>
      </c>
      <c r="L128" s="49">
        <f t="shared" si="33"/>
        <v>0.6</v>
      </c>
      <c r="M128" s="49">
        <f t="shared" si="33"/>
        <v>0.8</v>
      </c>
      <c r="N128" s="49">
        <f t="shared" si="33"/>
        <v>0.5</v>
      </c>
      <c r="O128" s="49">
        <f t="shared" si="33"/>
        <v>0</v>
      </c>
      <c r="P128" s="76">
        <f t="shared" si="34"/>
        <v>2.2999999999999998</v>
      </c>
      <c r="Q128" s="95">
        <f t="shared" si="35"/>
        <v>0.81523587297132005</v>
      </c>
      <c r="R128" s="53"/>
      <c r="S128" s="16"/>
      <c r="T128" s="1" t="s">
        <v>183</v>
      </c>
      <c r="U128" s="1">
        <v>4.9459999999999997</v>
      </c>
      <c r="V128" s="1" t="s">
        <v>16</v>
      </c>
      <c r="W128" s="1">
        <v>0.48708770485993902</v>
      </c>
      <c r="X128" s="1">
        <v>0.92397364594278997</v>
      </c>
      <c r="Y128" s="1">
        <v>0.29312222070356397</v>
      </c>
      <c r="Z128" s="1">
        <v>0.37036592390999301</v>
      </c>
      <c r="AA128" s="1">
        <v>4.1965802034363699</v>
      </c>
      <c r="AB128" s="1">
        <v>0</v>
      </c>
      <c r="AC128" s="1">
        <v>6.2711296988526604</v>
      </c>
      <c r="AD128" s="1">
        <v>0</v>
      </c>
      <c r="AE128" s="1">
        <v>0</v>
      </c>
      <c r="AF128" s="1">
        <v>3.1817757632363102E-4</v>
      </c>
      <c r="AG128" s="1">
        <v>1.65017261788881E-2</v>
      </c>
      <c r="AH128" s="1">
        <v>0</v>
      </c>
      <c r="AI128" s="1">
        <v>1.68199037552118E-2</v>
      </c>
      <c r="AJ128" s="1">
        <v>-6.2543097950974502</v>
      </c>
      <c r="AL128" s="16"/>
      <c r="AM128" s="16"/>
      <c r="AN128" s="16"/>
      <c r="AO128" s="16"/>
      <c r="AP128" s="16"/>
      <c r="AQ128" s="16"/>
      <c r="AR128" s="16"/>
      <c r="AS128" s="16"/>
      <c r="AT128" s="16"/>
      <c r="AU128" s="16"/>
      <c r="AV128" s="16"/>
      <c r="AW128" s="16"/>
      <c r="AX128" s="16"/>
      <c r="AY128" s="16"/>
      <c r="AZ128" s="16"/>
      <c r="BA128" s="16"/>
      <c r="BB128" s="16"/>
      <c r="BC128" s="16"/>
      <c r="BD128" s="16"/>
      <c r="BE128" s="16"/>
      <c r="BF128" s="16"/>
      <c r="BG128" s="16"/>
      <c r="BH128" s="16"/>
      <c r="BI128" s="16"/>
      <c r="BJ128" s="16"/>
      <c r="BK128" s="16"/>
      <c r="BL128" s="16"/>
      <c r="BM128" s="16"/>
      <c r="BN128" s="16"/>
      <c r="BO128" s="16"/>
      <c r="BP128" s="16"/>
      <c r="BQ128" s="16"/>
      <c r="BR128" s="16"/>
      <c r="BS128" s="16"/>
      <c r="BT128" s="16"/>
      <c r="BU128" s="16"/>
      <c r="BV128" s="16"/>
      <c r="BW128" s="16"/>
      <c r="BX128" s="16"/>
      <c r="BY128" s="16"/>
      <c r="BZ128" s="16"/>
      <c r="CA128" s="16"/>
      <c r="CB128" s="16"/>
      <c r="CC128" s="16"/>
      <c r="CD128" s="16"/>
      <c r="CE128" s="16"/>
      <c r="CF128" s="16"/>
      <c r="CG128" s="16"/>
      <c r="CH128" s="16"/>
      <c r="CI128" s="16"/>
      <c r="CJ128" s="16"/>
      <c r="CK128" s="16"/>
      <c r="CL128" s="16"/>
      <c r="CM128" s="16"/>
      <c r="CN128" s="16"/>
      <c r="CO128" s="16"/>
      <c r="CP128" s="16"/>
      <c r="CQ128" s="16"/>
      <c r="CR128" s="16"/>
      <c r="CS128" s="16"/>
      <c r="CT128" s="16"/>
      <c r="CU128" s="16"/>
      <c r="CV128" s="16"/>
      <c r="CW128" s="16"/>
      <c r="CX128" s="16"/>
      <c r="CY128" s="16"/>
      <c r="CZ128" s="16"/>
      <c r="DA128" s="16"/>
      <c r="DB128" s="16"/>
      <c r="DC128" s="16"/>
      <c r="DD128" s="16"/>
      <c r="DE128" s="16"/>
      <c r="DF128" s="16"/>
      <c r="DG128" s="16"/>
      <c r="DH128" s="16"/>
      <c r="DI128" s="16"/>
      <c r="DJ128" s="16"/>
      <c r="DK128" s="16"/>
      <c r="DL128" s="16"/>
      <c r="DM128" s="16"/>
      <c r="DN128" s="16"/>
      <c r="DO128" s="16"/>
      <c r="DP128" s="16"/>
      <c r="DQ128" s="16"/>
      <c r="DR128" s="16"/>
      <c r="DS128" s="16"/>
      <c r="DT128" s="16"/>
      <c r="DU128" s="16"/>
      <c r="DV128" s="16"/>
      <c r="DW128" s="16"/>
      <c r="DX128" s="16"/>
      <c r="DY128" s="16"/>
      <c r="DZ128" s="16"/>
      <c r="EA128" s="16"/>
      <c r="EB128" s="16"/>
      <c r="EC128" s="16"/>
      <c r="ED128" s="16"/>
      <c r="EE128" s="16"/>
      <c r="EF128" s="16"/>
      <c r="EG128" s="16"/>
      <c r="EH128" s="16"/>
      <c r="EI128" s="16"/>
      <c r="EJ128" s="16"/>
      <c r="EK128" s="16"/>
      <c r="EL128" s="16"/>
      <c r="EM128" s="16"/>
      <c r="EN128" s="16"/>
      <c r="EO128" s="16"/>
      <c r="EP128" s="16"/>
      <c r="EQ128" s="16"/>
      <c r="ER128" s="16"/>
      <c r="ES128" s="16"/>
      <c r="ET128" s="16"/>
      <c r="EU128" s="16"/>
      <c r="EV128" s="16"/>
      <c r="EW128" s="16"/>
      <c r="EX128" s="16"/>
      <c r="EY128" s="16"/>
      <c r="EZ128" s="16"/>
      <c r="FA128" s="16"/>
      <c r="FB128" s="16"/>
      <c r="FC128" s="16"/>
      <c r="FD128" s="16"/>
      <c r="FE128" s="16"/>
      <c r="FF128" s="16"/>
      <c r="FG128" s="16"/>
      <c r="FH128" s="16"/>
      <c r="FI128" s="16"/>
      <c r="FJ128" s="16"/>
      <c r="FK128" s="16"/>
      <c r="FL128" s="16"/>
      <c r="FM128" s="16"/>
      <c r="FN128" s="16"/>
      <c r="FO128" s="16"/>
      <c r="FP128" s="16"/>
      <c r="FQ128" s="16"/>
      <c r="FR128" s="16"/>
      <c r="FS128" s="16"/>
      <c r="FT128" s="16"/>
      <c r="FU128" s="16"/>
      <c r="FV128" s="16"/>
      <c r="FW128" s="16"/>
      <c r="FX128" s="16"/>
      <c r="FY128" s="16"/>
    </row>
    <row r="129" spans="1:181" s="15" customFormat="1">
      <c r="A129" s="18" t="s">
        <v>57</v>
      </c>
      <c r="B129" s="49">
        <f t="shared" si="31"/>
        <v>3.5</v>
      </c>
      <c r="C129" s="49" t="str">
        <f t="shared" si="32"/>
        <v>UM</v>
      </c>
      <c r="D129" s="49">
        <f t="shared" si="36"/>
        <v>0.4</v>
      </c>
      <c r="E129" s="49">
        <f t="shared" si="36"/>
        <v>0.5</v>
      </c>
      <c r="F129" s="49">
        <f t="shared" si="36"/>
        <v>0.2</v>
      </c>
      <c r="G129" s="49">
        <f t="shared" si="36"/>
        <v>0.1</v>
      </c>
      <c r="H129" s="49">
        <f t="shared" si="36"/>
        <v>1</v>
      </c>
      <c r="I129" s="49">
        <f t="shared" si="36"/>
        <v>0</v>
      </c>
      <c r="J129" s="78">
        <f t="shared" si="37"/>
        <v>2.2000000000000002</v>
      </c>
      <c r="K129" s="49">
        <f t="shared" si="33"/>
        <v>0.2</v>
      </c>
      <c r="L129" s="49">
        <f t="shared" si="33"/>
        <v>0.5</v>
      </c>
      <c r="M129" s="49">
        <f t="shared" si="33"/>
        <v>1.3</v>
      </c>
      <c r="N129" s="49">
        <f t="shared" si="33"/>
        <v>0.6</v>
      </c>
      <c r="O129" s="49">
        <f t="shared" si="33"/>
        <v>0</v>
      </c>
      <c r="P129" s="76">
        <f t="shared" si="34"/>
        <v>2.6</v>
      </c>
      <c r="Q129" s="95">
        <f t="shared" si="35"/>
        <v>0.40909311096867002</v>
      </c>
      <c r="R129" s="53"/>
      <c r="S129" s="16"/>
      <c r="T129" s="1" t="s">
        <v>32</v>
      </c>
      <c r="U129" s="1">
        <v>5.452</v>
      </c>
      <c r="V129" s="1" t="s">
        <v>16</v>
      </c>
      <c r="W129" s="1">
        <v>0.75855338141838102</v>
      </c>
      <c r="X129" s="1">
        <v>0.22707111499796501</v>
      </c>
      <c r="Y129" s="1">
        <v>0.55808303524042302</v>
      </c>
      <c r="Z129" s="1">
        <v>5.6280639837066999E-2</v>
      </c>
      <c r="AA129" s="1">
        <v>1.7754252357354301</v>
      </c>
      <c r="AB129" s="1">
        <v>0.15148855398040301</v>
      </c>
      <c r="AC129" s="1">
        <v>3.5269019612096701</v>
      </c>
      <c r="AD129" s="1">
        <v>1.0472308984648599</v>
      </c>
      <c r="AE129" s="1">
        <v>3.3150428762226999E-2</v>
      </c>
      <c r="AF129" s="1">
        <v>1.8020420315914201</v>
      </c>
      <c r="AG129" s="1">
        <v>2.1182485073588E-3</v>
      </c>
      <c r="AH129" s="1">
        <v>0.15148855398040301</v>
      </c>
      <c r="AI129" s="1">
        <v>3.0360301613062601</v>
      </c>
      <c r="AJ129" s="1">
        <v>-0.49087179990341001</v>
      </c>
      <c r="AL129" s="16"/>
      <c r="AM129" s="16"/>
      <c r="AN129" s="16"/>
      <c r="AO129" s="16"/>
      <c r="AP129" s="16"/>
      <c r="AQ129" s="16"/>
      <c r="AR129" s="16"/>
      <c r="AS129" s="16"/>
      <c r="AT129" s="16"/>
      <c r="AU129" s="16"/>
      <c r="AV129" s="16"/>
      <c r="AW129" s="16"/>
      <c r="AX129" s="16"/>
      <c r="AY129" s="16"/>
      <c r="AZ129" s="16"/>
      <c r="BA129" s="16"/>
      <c r="BB129" s="16"/>
      <c r="BC129" s="16"/>
      <c r="BD129" s="16"/>
      <c r="BE129" s="16"/>
      <c r="BF129" s="16"/>
      <c r="BG129" s="16"/>
      <c r="BH129" s="16"/>
      <c r="BI129" s="16"/>
      <c r="BJ129" s="16"/>
      <c r="BK129" s="16"/>
      <c r="BL129" s="16"/>
      <c r="BM129" s="16"/>
      <c r="BN129" s="16"/>
      <c r="BO129" s="16"/>
      <c r="BP129" s="16"/>
      <c r="BQ129" s="16"/>
      <c r="BR129" s="16"/>
      <c r="BS129" s="16"/>
      <c r="BT129" s="16"/>
      <c r="BU129" s="16"/>
      <c r="BV129" s="16"/>
      <c r="BW129" s="16"/>
      <c r="BX129" s="16"/>
      <c r="BY129" s="16"/>
      <c r="BZ129" s="16"/>
      <c r="CA129" s="16"/>
      <c r="CB129" s="16"/>
      <c r="CC129" s="16"/>
      <c r="CD129" s="16"/>
      <c r="CE129" s="16"/>
      <c r="CF129" s="16"/>
      <c r="CG129" s="16"/>
      <c r="CH129" s="16"/>
      <c r="CI129" s="16"/>
      <c r="CJ129" s="16"/>
      <c r="CK129" s="16"/>
      <c r="CL129" s="16"/>
      <c r="CM129" s="16"/>
      <c r="CN129" s="16"/>
      <c r="CO129" s="16"/>
      <c r="CP129" s="16"/>
      <c r="CQ129" s="16"/>
      <c r="CR129" s="16"/>
      <c r="CS129" s="16"/>
      <c r="CT129" s="16"/>
      <c r="CU129" s="16"/>
      <c r="CV129" s="16"/>
      <c r="CW129" s="16"/>
      <c r="CX129" s="16"/>
      <c r="CY129" s="16"/>
      <c r="CZ129" s="16"/>
      <c r="DA129" s="16"/>
      <c r="DB129" s="16"/>
      <c r="DC129" s="16"/>
      <c r="DD129" s="16"/>
      <c r="DE129" s="16"/>
      <c r="DF129" s="16"/>
      <c r="DG129" s="16"/>
      <c r="DH129" s="16"/>
      <c r="DI129" s="16"/>
      <c r="DJ129" s="16"/>
      <c r="DK129" s="16"/>
      <c r="DL129" s="16"/>
      <c r="DM129" s="16"/>
      <c r="DN129" s="16"/>
      <c r="DO129" s="16"/>
      <c r="DP129" s="16"/>
      <c r="DQ129" s="16"/>
      <c r="DR129" s="16"/>
      <c r="DS129" s="16"/>
      <c r="DT129" s="16"/>
      <c r="DU129" s="16"/>
      <c r="DV129" s="16"/>
      <c r="DW129" s="16"/>
      <c r="DX129" s="16"/>
      <c r="DY129" s="16"/>
      <c r="DZ129" s="16"/>
      <c r="EA129" s="16"/>
      <c r="EB129" s="16"/>
      <c r="EC129" s="16"/>
      <c r="ED129" s="16"/>
      <c r="EE129" s="16"/>
      <c r="EF129" s="16"/>
      <c r="EG129" s="16"/>
      <c r="EH129" s="16"/>
      <c r="EI129" s="16"/>
      <c r="EJ129" s="16"/>
      <c r="EK129" s="16"/>
      <c r="EL129" s="16"/>
      <c r="EM129" s="16"/>
      <c r="EN129" s="16"/>
      <c r="EO129" s="16"/>
      <c r="EP129" s="16"/>
      <c r="EQ129" s="16"/>
      <c r="ER129" s="16"/>
      <c r="ES129" s="16"/>
      <c r="ET129" s="16"/>
      <c r="EU129" s="16"/>
      <c r="EV129" s="16"/>
      <c r="EW129" s="16"/>
      <c r="EX129" s="16"/>
      <c r="EY129" s="16"/>
      <c r="EZ129" s="16"/>
      <c r="FA129" s="16"/>
      <c r="FB129" s="16"/>
      <c r="FC129" s="16"/>
      <c r="FD129" s="16"/>
      <c r="FE129" s="16"/>
      <c r="FF129" s="16"/>
      <c r="FG129" s="16"/>
      <c r="FH129" s="16"/>
      <c r="FI129" s="16"/>
      <c r="FJ129" s="16"/>
      <c r="FK129" s="16"/>
      <c r="FL129" s="16"/>
      <c r="FM129" s="16"/>
      <c r="FN129" s="16"/>
      <c r="FO129" s="16"/>
      <c r="FP129" s="16"/>
      <c r="FQ129" s="16"/>
      <c r="FR129" s="16"/>
      <c r="FS129" s="16"/>
      <c r="FT129" s="16"/>
      <c r="FU129" s="16"/>
      <c r="FV129" s="16"/>
      <c r="FW129" s="16"/>
      <c r="FX129" s="16"/>
      <c r="FY129" s="16"/>
    </row>
    <row r="130" spans="1:181" s="15" customFormat="1">
      <c r="A130" s="18" t="s">
        <v>70</v>
      </c>
      <c r="B130" s="49">
        <f t="shared" si="31"/>
        <v>6.3</v>
      </c>
      <c r="C130" s="49" t="str">
        <f t="shared" si="32"/>
        <v>LM</v>
      </c>
      <c r="D130" s="49">
        <f t="shared" si="36"/>
        <v>0.4</v>
      </c>
      <c r="E130" s="49">
        <f t="shared" si="36"/>
        <v>1.4</v>
      </c>
      <c r="F130" s="49">
        <f t="shared" si="36"/>
        <v>0.8</v>
      </c>
      <c r="G130" s="49">
        <f t="shared" si="36"/>
        <v>0</v>
      </c>
      <c r="H130" s="49">
        <f t="shared" si="36"/>
        <v>0.5</v>
      </c>
      <c r="I130" s="49">
        <f t="shared" si="36"/>
        <v>0.1</v>
      </c>
      <c r="J130" s="78">
        <f t="shared" si="37"/>
        <v>3.2</v>
      </c>
      <c r="K130" s="49">
        <f t="shared" si="33"/>
        <v>1.4</v>
      </c>
      <c r="L130" s="49">
        <f t="shared" si="33"/>
        <v>2.4</v>
      </c>
      <c r="M130" s="49">
        <f t="shared" si="33"/>
        <v>6.2</v>
      </c>
      <c r="N130" s="49">
        <f t="shared" si="33"/>
        <v>0.1</v>
      </c>
      <c r="O130" s="49">
        <f t="shared" si="33"/>
        <v>0.1</v>
      </c>
      <c r="P130" s="76">
        <f t="shared" si="34"/>
        <v>10.1</v>
      </c>
      <c r="Q130" s="95">
        <f t="shared" si="35"/>
        <v>6.9472404229727598</v>
      </c>
      <c r="R130" s="53"/>
      <c r="S130" s="16"/>
      <c r="T130" s="1" t="s">
        <v>31</v>
      </c>
      <c r="U130" s="1">
        <v>2.024</v>
      </c>
      <c r="V130" s="1" t="s">
        <v>16</v>
      </c>
      <c r="W130" s="1">
        <v>0.844770200510783</v>
      </c>
      <c r="X130" s="1">
        <v>0.27582321339315102</v>
      </c>
      <c r="Y130" s="1">
        <v>9.9121972888451607E-2</v>
      </c>
      <c r="Z130" s="1">
        <v>0.108028601137183</v>
      </c>
      <c r="AA130" s="1">
        <v>2.6069138798297899</v>
      </c>
      <c r="AB130" s="1">
        <v>0.14478452296647101</v>
      </c>
      <c r="AC130" s="1">
        <v>4.0794423907258297</v>
      </c>
      <c r="AD130" s="1">
        <v>1.47842921230363</v>
      </c>
      <c r="AE130" s="1">
        <v>5.8246517037413403E-2</v>
      </c>
      <c r="AF130" s="1">
        <v>1.8771503254397299</v>
      </c>
      <c r="AG130" s="1">
        <v>2.2798256700979499E-3</v>
      </c>
      <c r="AH130" s="1">
        <v>0.14478452296647101</v>
      </c>
      <c r="AI130" s="1">
        <v>3.5608904034173499</v>
      </c>
      <c r="AJ130" s="1">
        <v>-0.51855198730847996</v>
      </c>
      <c r="AL130" s="16"/>
      <c r="AM130" s="16"/>
      <c r="AN130" s="16"/>
      <c r="AO130" s="16"/>
      <c r="AP130" s="16"/>
      <c r="AQ130" s="16"/>
      <c r="AR130" s="16"/>
      <c r="AS130" s="16"/>
      <c r="AT130" s="16"/>
      <c r="AU130" s="16"/>
      <c r="AV130" s="16"/>
      <c r="AW130" s="16"/>
      <c r="AX130" s="16"/>
      <c r="AY130" s="16"/>
      <c r="AZ130" s="16"/>
      <c r="BA130" s="16"/>
      <c r="BB130" s="16"/>
      <c r="BC130" s="16"/>
      <c r="BD130" s="16"/>
      <c r="BE130" s="16"/>
      <c r="BF130" s="16"/>
      <c r="BG130" s="16"/>
      <c r="BH130" s="16"/>
      <c r="BI130" s="16"/>
      <c r="BJ130" s="16"/>
      <c r="BK130" s="16"/>
      <c r="BL130" s="16"/>
      <c r="BM130" s="16"/>
      <c r="BN130" s="16"/>
      <c r="BO130" s="16"/>
      <c r="BP130" s="16"/>
      <c r="BQ130" s="16"/>
      <c r="BR130" s="16"/>
      <c r="BS130" s="16"/>
      <c r="BT130" s="16"/>
      <c r="BU130" s="16"/>
      <c r="BV130" s="16"/>
      <c r="BW130" s="16"/>
      <c r="BX130" s="16"/>
      <c r="BY130" s="16"/>
      <c r="BZ130" s="16"/>
      <c r="CA130" s="16"/>
      <c r="CB130" s="16"/>
      <c r="CC130" s="16"/>
      <c r="CD130" s="16"/>
      <c r="CE130" s="16"/>
      <c r="CF130" s="16"/>
      <c r="CG130" s="16"/>
      <c r="CH130" s="16"/>
      <c r="CI130" s="16"/>
      <c r="CJ130" s="16"/>
      <c r="CK130" s="16"/>
      <c r="CL130" s="16"/>
      <c r="CM130" s="16"/>
      <c r="CN130" s="16"/>
      <c r="CO130" s="16"/>
      <c r="CP130" s="16"/>
      <c r="CQ130" s="16"/>
      <c r="CR130" s="16"/>
      <c r="CS130" s="16"/>
      <c r="CT130" s="16"/>
      <c r="CU130" s="16"/>
      <c r="CV130" s="16"/>
      <c r="CW130" s="16"/>
      <c r="CX130" s="16"/>
      <c r="CY130" s="16"/>
      <c r="CZ130" s="16"/>
      <c r="DA130" s="16"/>
      <c r="DB130" s="16"/>
      <c r="DC130" s="16"/>
      <c r="DD130" s="16"/>
      <c r="DE130" s="16"/>
      <c r="DF130" s="16"/>
      <c r="DG130" s="16"/>
      <c r="DH130" s="16"/>
      <c r="DI130" s="16"/>
      <c r="DJ130" s="16"/>
      <c r="DK130" s="16"/>
      <c r="DL130" s="16"/>
      <c r="DM130" s="16"/>
      <c r="DN130" s="16"/>
      <c r="DO130" s="16"/>
      <c r="DP130" s="16"/>
      <c r="DQ130" s="16"/>
      <c r="DR130" s="16"/>
      <c r="DS130" s="16"/>
      <c r="DT130" s="16"/>
      <c r="DU130" s="16"/>
      <c r="DV130" s="16"/>
      <c r="DW130" s="16"/>
      <c r="DX130" s="16"/>
      <c r="DY130" s="16"/>
      <c r="DZ130" s="16"/>
      <c r="EA130" s="16"/>
      <c r="EB130" s="16"/>
      <c r="EC130" s="16"/>
      <c r="ED130" s="16"/>
      <c r="EE130" s="16"/>
      <c r="EF130" s="16"/>
      <c r="EG130" s="16"/>
      <c r="EH130" s="16"/>
      <c r="EI130" s="16"/>
      <c r="EJ130" s="16"/>
      <c r="EK130" s="16"/>
      <c r="EL130" s="16"/>
      <c r="EM130" s="16"/>
      <c r="EN130" s="16"/>
      <c r="EO130" s="16"/>
      <c r="EP130" s="16"/>
      <c r="EQ130" s="16"/>
      <c r="ER130" s="16"/>
      <c r="ES130" s="16"/>
      <c r="ET130" s="16"/>
      <c r="EU130" s="16"/>
      <c r="EV130" s="16"/>
      <c r="EW130" s="16"/>
      <c r="EX130" s="16"/>
      <c r="EY130" s="16"/>
      <c r="EZ130" s="16"/>
      <c r="FA130" s="16"/>
      <c r="FB130" s="16"/>
      <c r="FC130" s="16"/>
      <c r="FD130" s="16"/>
      <c r="FE130" s="16"/>
      <c r="FF130" s="16"/>
      <c r="FG130" s="16"/>
      <c r="FH130" s="16"/>
      <c r="FI130" s="16"/>
      <c r="FJ130" s="16"/>
      <c r="FK130" s="16"/>
      <c r="FL130" s="16"/>
      <c r="FM130" s="16"/>
      <c r="FN130" s="16"/>
      <c r="FO130" s="16"/>
      <c r="FP130" s="16"/>
      <c r="FQ130" s="16"/>
      <c r="FR130" s="16"/>
      <c r="FS130" s="16"/>
      <c r="FT130" s="16"/>
      <c r="FU130" s="16"/>
      <c r="FV130" s="16"/>
      <c r="FW130" s="16"/>
      <c r="FX130" s="16"/>
      <c r="FY130" s="16"/>
    </row>
    <row r="131" spans="1:181" s="15" customFormat="1">
      <c r="A131" s="22" t="s">
        <v>69</v>
      </c>
      <c r="B131" s="51">
        <f t="shared" si="31"/>
        <v>28.8</v>
      </c>
      <c r="C131" s="51" t="str">
        <f t="shared" si="32"/>
        <v>LM</v>
      </c>
      <c r="D131" s="51">
        <f t="shared" si="36"/>
        <v>0.5</v>
      </c>
      <c r="E131" s="51">
        <f t="shared" si="36"/>
        <v>0.5</v>
      </c>
      <c r="F131" s="51">
        <f t="shared" si="36"/>
        <v>0.2</v>
      </c>
      <c r="G131" s="51">
        <f t="shared" si="36"/>
        <v>0</v>
      </c>
      <c r="H131" s="51">
        <f t="shared" si="36"/>
        <v>0.3</v>
      </c>
      <c r="I131" s="51">
        <f t="shared" si="36"/>
        <v>0.1</v>
      </c>
      <c r="J131" s="78">
        <f t="shared" si="37"/>
        <v>1.6</v>
      </c>
      <c r="K131" s="51">
        <f t="shared" si="33"/>
        <v>0.3</v>
      </c>
      <c r="L131" s="51">
        <f t="shared" si="33"/>
        <v>0.5</v>
      </c>
      <c r="M131" s="51">
        <f t="shared" si="33"/>
        <v>2.6</v>
      </c>
      <c r="N131" s="51">
        <f t="shared" si="33"/>
        <v>0.2</v>
      </c>
      <c r="O131" s="51">
        <f t="shared" si="33"/>
        <v>0.1</v>
      </c>
      <c r="P131" s="76">
        <f t="shared" si="34"/>
        <v>3.8</v>
      </c>
      <c r="Q131" s="101">
        <f t="shared" si="35"/>
        <v>2.1701550781782002</v>
      </c>
      <c r="R131" s="53"/>
      <c r="S131" s="16"/>
      <c r="T131" s="1" t="s">
        <v>127</v>
      </c>
      <c r="U131" s="1">
        <v>49.752000000000002</v>
      </c>
      <c r="V131" s="1" t="s">
        <v>18</v>
      </c>
      <c r="W131" s="1">
        <v>0.40235709917060603</v>
      </c>
      <c r="X131" s="1">
        <v>0.216733249355407</v>
      </c>
      <c r="Y131" s="1">
        <v>0.287301110118446</v>
      </c>
      <c r="Z131" s="1">
        <v>6.2217499888425898E-2</v>
      </c>
      <c r="AA131" s="1">
        <v>1.5618843017306601</v>
      </c>
      <c r="AB131" s="1">
        <v>3.0058802926863699E-2</v>
      </c>
      <c r="AC131" s="1">
        <v>2.5605520631904102</v>
      </c>
      <c r="AD131" s="1">
        <v>0.32299190700723701</v>
      </c>
      <c r="AE131" s="1">
        <v>0.61459010182425899</v>
      </c>
      <c r="AF131" s="1">
        <v>2.05610905910866E-2</v>
      </c>
      <c r="AG131" s="1">
        <v>0.218963431854726</v>
      </c>
      <c r="AH131" s="1">
        <v>3.0058802926863699E-2</v>
      </c>
      <c r="AI131" s="1">
        <v>1.2071653342041699</v>
      </c>
      <c r="AJ131" s="1">
        <v>-1.35338672898624</v>
      </c>
      <c r="AL131" s="16"/>
      <c r="AM131" s="16"/>
      <c r="AN131" s="16"/>
      <c r="AO131" s="16"/>
      <c r="AP131" s="16"/>
      <c r="AQ131" s="16"/>
      <c r="AR131" s="16"/>
      <c r="AS131" s="16"/>
      <c r="AT131" s="16"/>
      <c r="AU131" s="16"/>
      <c r="AV131" s="16"/>
      <c r="AW131" s="16"/>
      <c r="AX131" s="16"/>
      <c r="AY131" s="16"/>
      <c r="AZ131" s="16"/>
      <c r="BA131" s="16"/>
      <c r="BB131" s="16"/>
      <c r="BC131" s="16"/>
      <c r="BD131" s="16"/>
      <c r="BE131" s="16"/>
      <c r="BF131" s="16"/>
      <c r="BG131" s="16"/>
      <c r="BH131" s="16"/>
      <c r="BI131" s="16"/>
      <c r="BJ131" s="16"/>
      <c r="BK131" s="16"/>
      <c r="BL131" s="16"/>
      <c r="BM131" s="16"/>
      <c r="BN131" s="16"/>
      <c r="BO131" s="16"/>
      <c r="BP131" s="16"/>
      <c r="BQ131" s="16"/>
      <c r="BR131" s="16"/>
      <c r="BS131" s="16"/>
      <c r="BT131" s="16"/>
      <c r="BU131" s="16"/>
      <c r="BV131" s="16"/>
      <c r="BW131" s="16"/>
      <c r="BX131" s="16"/>
      <c r="BY131" s="16"/>
      <c r="BZ131" s="16"/>
      <c r="CA131" s="16"/>
      <c r="CB131" s="16"/>
      <c r="CC131" s="16"/>
      <c r="CD131" s="16"/>
      <c r="CE131" s="16"/>
      <c r="CF131" s="16"/>
      <c r="CG131" s="16"/>
      <c r="CH131" s="16"/>
      <c r="CI131" s="16"/>
      <c r="CJ131" s="16"/>
      <c r="CK131" s="16"/>
      <c r="CL131" s="16"/>
      <c r="CM131" s="16"/>
      <c r="CN131" s="16"/>
      <c r="CO131" s="16"/>
      <c r="CP131" s="16"/>
      <c r="CQ131" s="16"/>
      <c r="CR131" s="16"/>
      <c r="CS131" s="16"/>
      <c r="CT131" s="16"/>
      <c r="CU131" s="16"/>
      <c r="CV131" s="16"/>
      <c r="CW131" s="16"/>
      <c r="CX131" s="16"/>
      <c r="CY131" s="16"/>
      <c r="CZ131" s="16"/>
      <c r="DA131" s="16"/>
      <c r="DB131" s="16"/>
      <c r="DC131" s="16"/>
      <c r="DD131" s="16"/>
      <c r="DE131" s="16"/>
      <c r="DF131" s="16"/>
      <c r="DG131" s="16"/>
      <c r="DH131" s="16"/>
      <c r="DI131" s="16"/>
      <c r="DJ131" s="16"/>
      <c r="DK131" s="16"/>
      <c r="DL131" s="16"/>
      <c r="DM131" s="16"/>
      <c r="DN131" s="16"/>
      <c r="DO131" s="16"/>
      <c r="DP131" s="16"/>
      <c r="DQ131" s="16"/>
      <c r="DR131" s="16"/>
      <c r="DS131" s="16"/>
      <c r="DT131" s="16"/>
      <c r="DU131" s="16"/>
      <c r="DV131" s="16"/>
      <c r="DW131" s="16"/>
      <c r="DX131" s="16"/>
      <c r="DY131" s="16"/>
      <c r="DZ131" s="16"/>
      <c r="EA131" s="16"/>
      <c r="EB131" s="16"/>
      <c r="EC131" s="16"/>
      <c r="ED131" s="16"/>
      <c r="EE131" s="16"/>
      <c r="EF131" s="16"/>
      <c r="EG131" s="16"/>
      <c r="EH131" s="16"/>
      <c r="EI131" s="16"/>
      <c r="EJ131" s="16"/>
      <c r="EK131" s="16"/>
      <c r="EL131" s="16"/>
      <c r="EM131" s="16"/>
      <c r="EN131" s="16"/>
      <c r="EO131" s="16"/>
      <c r="EP131" s="16"/>
      <c r="EQ131" s="16"/>
      <c r="ER131" s="16"/>
      <c r="ES131" s="16"/>
      <c r="ET131" s="16"/>
      <c r="EU131" s="16"/>
      <c r="EV131" s="16"/>
      <c r="EW131" s="16"/>
      <c r="EX131" s="16"/>
      <c r="EY131" s="16"/>
      <c r="EZ131" s="16"/>
      <c r="FA131" s="16"/>
      <c r="FB131" s="16"/>
      <c r="FC131" s="16"/>
      <c r="FD131" s="16"/>
      <c r="FE131" s="16"/>
      <c r="FF131" s="16"/>
      <c r="FG131" s="16"/>
      <c r="FH131" s="16"/>
      <c r="FI131" s="16"/>
      <c r="FJ131" s="16"/>
      <c r="FK131" s="16"/>
      <c r="FL131" s="16"/>
      <c r="FM131" s="16"/>
      <c r="FN131" s="16"/>
      <c r="FO131" s="16"/>
      <c r="FP131" s="16"/>
      <c r="FQ131" s="16"/>
      <c r="FR131" s="16"/>
      <c r="FS131" s="16"/>
      <c r="FT131" s="16"/>
      <c r="FU131" s="16"/>
      <c r="FV131" s="16"/>
      <c r="FW131" s="16"/>
      <c r="FX131" s="16"/>
      <c r="FY131" s="16"/>
    </row>
    <row r="132" spans="1:181" s="15" customFormat="1">
      <c r="A132" s="18" t="s">
        <v>192</v>
      </c>
      <c r="B132" s="49">
        <f t="shared" si="31"/>
        <v>1.3</v>
      </c>
      <c r="C132" s="49" t="str">
        <f t="shared" si="32"/>
        <v>HI</v>
      </c>
      <c r="D132" s="49">
        <f t="shared" si="36"/>
        <v>0.4</v>
      </c>
      <c r="E132" s="49">
        <f t="shared" si="36"/>
        <v>0.4</v>
      </c>
      <c r="F132" s="49">
        <f t="shared" si="36"/>
        <v>0.4</v>
      </c>
      <c r="G132" s="49">
        <f t="shared" si="36"/>
        <v>0.2</v>
      </c>
      <c r="H132" s="49">
        <f t="shared" si="36"/>
        <v>6.6</v>
      </c>
      <c r="I132" s="49">
        <f t="shared" si="36"/>
        <v>0</v>
      </c>
      <c r="J132" s="78">
        <f t="shared" si="37"/>
        <v>8</v>
      </c>
      <c r="K132" s="49">
        <f t="shared" si="33"/>
        <v>0.1</v>
      </c>
      <c r="L132" s="49">
        <f t="shared" si="33"/>
        <v>0</v>
      </c>
      <c r="M132" s="49">
        <f t="shared" si="33"/>
        <v>0.1</v>
      </c>
      <c r="N132" s="49">
        <f t="shared" si="33"/>
        <v>1.3</v>
      </c>
      <c r="O132" s="49">
        <f t="shared" si="33"/>
        <v>0</v>
      </c>
      <c r="P132" s="76">
        <f t="shared" si="34"/>
        <v>1.6</v>
      </c>
      <c r="Q132" s="95">
        <f t="shared" si="35"/>
        <v>-6.4893768914422898</v>
      </c>
      <c r="R132" s="53"/>
      <c r="S132" s="16"/>
      <c r="T132" s="1" t="s">
        <v>30</v>
      </c>
      <c r="U132" s="1">
        <v>45.637999999999998</v>
      </c>
      <c r="V132" s="1" t="s">
        <v>16</v>
      </c>
      <c r="W132" s="1">
        <v>1.29771448534418</v>
      </c>
      <c r="X132" s="1">
        <v>0.33113077992328899</v>
      </c>
      <c r="Y132" s="1">
        <v>0.26432807952320098</v>
      </c>
      <c r="Z132" s="1">
        <v>0.431709504673226</v>
      </c>
      <c r="AA132" s="1">
        <v>1.87686120603061</v>
      </c>
      <c r="AB132" s="1">
        <v>6.8537468513920896E-2</v>
      </c>
      <c r="AC132" s="1">
        <v>4.2702815240084302</v>
      </c>
      <c r="AD132" s="1">
        <v>1.2255675647525099</v>
      </c>
      <c r="AE132" s="1">
        <v>0.105171289978595</v>
      </c>
      <c r="AF132" s="1">
        <v>0.33707364020963398</v>
      </c>
      <c r="AG132" s="1">
        <v>5.5818025683009198E-2</v>
      </c>
      <c r="AH132" s="1">
        <v>6.8537468513920896E-2</v>
      </c>
      <c r="AI132" s="1">
        <v>1.7921679891376701</v>
      </c>
      <c r="AJ132" s="1">
        <v>-2.4781135348707601</v>
      </c>
      <c r="AL132" s="16"/>
      <c r="AM132" s="16"/>
      <c r="AN132" s="16"/>
      <c r="AO132" s="16"/>
      <c r="AP132" s="16"/>
      <c r="AQ132" s="16"/>
      <c r="AR132" s="16"/>
      <c r="AS132" s="16"/>
      <c r="AT132" s="16"/>
      <c r="AU132" s="16"/>
      <c r="AV132" s="16"/>
      <c r="AW132" s="16"/>
      <c r="AX132" s="16"/>
      <c r="AY132" s="16"/>
      <c r="AZ132" s="16"/>
      <c r="BA132" s="16"/>
      <c r="BB132" s="16"/>
      <c r="BC132" s="16"/>
      <c r="BD132" s="16"/>
      <c r="BE132" s="16"/>
      <c r="BF132" s="16"/>
      <c r="BG132" s="16"/>
      <c r="BH132" s="16"/>
      <c r="BI132" s="16"/>
      <c r="BJ132" s="16"/>
      <c r="BK132" s="16"/>
      <c r="BL132" s="16"/>
      <c r="BM132" s="16"/>
      <c r="BN132" s="16"/>
      <c r="BO132" s="16"/>
      <c r="BP132" s="16"/>
      <c r="BQ132" s="16"/>
      <c r="BR132" s="16"/>
      <c r="BS132" s="16"/>
      <c r="BT132" s="16"/>
      <c r="BU132" s="16"/>
      <c r="BV132" s="16"/>
      <c r="BW132" s="16"/>
      <c r="BX132" s="16"/>
      <c r="BY132" s="16"/>
      <c r="BZ132" s="16"/>
      <c r="CA132" s="16"/>
      <c r="CB132" s="16"/>
      <c r="CC132" s="16"/>
      <c r="CD132" s="16"/>
      <c r="CE132" s="16"/>
      <c r="CF132" s="16"/>
      <c r="CG132" s="16"/>
      <c r="CH132" s="16"/>
      <c r="CI132" s="16"/>
      <c r="CJ132" s="16"/>
      <c r="CK132" s="16"/>
      <c r="CL132" s="16"/>
      <c r="CM132" s="16"/>
      <c r="CN132" s="16"/>
      <c r="CO132" s="16"/>
      <c r="CP132" s="16"/>
      <c r="CQ132" s="16"/>
      <c r="CR132" s="16"/>
      <c r="CS132" s="16"/>
      <c r="CT132" s="16"/>
      <c r="CU132" s="16"/>
      <c r="CV132" s="16"/>
      <c r="CW132" s="16"/>
      <c r="CX132" s="16"/>
      <c r="CY132" s="16"/>
      <c r="CZ132" s="16"/>
      <c r="DA132" s="16"/>
      <c r="DB132" s="16"/>
      <c r="DC132" s="16"/>
      <c r="DD132" s="16"/>
      <c r="DE132" s="16"/>
      <c r="DF132" s="16"/>
      <c r="DG132" s="16"/>
      <c r="DH132" s="16"/>
      <c r="DI132" s="16"/>
      <c r="DJ132" s="16"/>
      <c r="DK132" s="16"/>
      <c r="DL132" s="16"/>
      <c r="DM132" s="16"/>
      <c r="DN132" s="16"/>
      <c r="DO132" s="16"/>
      <c r="DP132" s="16"/>
      <c r="DQ132" s="16"/>
      <c r="DR132" s="16"/>
      <c r="DS132" s="16"/>
      <c r="DT132" s="16"/>
      <c r="DU132" s="16"/>
      <c r="DV132" s="16"/>
      <c r="DW132" s="16"/>
      <c r="DX132" s="16"/>
      <c r="DY132" s="16"/>
      <c r="DZ132" s="16"/>
      <c r="EA132" s="16"/>
      <c r="EB132" s="16"/>
      <c r="EC132" s="16"/>
      <c r="ED132" s="16"/>
      <c r="EE132" s="16"/>
      <c r="EF132" s="16"/>
      <c r="EG132" s="16"/>
      <c r="EH132" s="16"/>
      <c r="EI132" s="16"/>
      <c r="EJ132" s="16"/>
      <c r="EK132" s="16"/>
      <c r="EL132" s="16"/>
      <c r="EM132" s="16"/>
      <c r="EN132" s="16"/>
      <c r="EO132" s="16"/>
      <c r="EP132" s="16"/>
      <c r="EQ132" s="16"/>
      <c r="ER132" s="16"/>
      <c r="ES132" s="16"/>
      <c r="ET132" s="16"/>
      <c r="EU132" s="16"/>
      <c r="EV132" s="16"/>
      <c r="EW132" s="16"/>
      <c r="EX132" s="16"/>
      <c r="EY132" s="16"/>
      <c r="EZ132" s="16"/>
      <c r="FA132" s="16"/>
      <c r="FB132" s="16"/>
      <c r="FC132" s="16"/>
      <c r="FD132" s="16"/>
      <c r="FE132" s="16"/>
      <c r="FF132" s="16"/>
      <c r="FG132" s="16"/>
      <c r="FH132" s="16"/>
      <c r="FI132" s="16"/>
      <c r="FJ132" s="16"/>
      <c r="FK132" s="16"/>
      <c r="FL132" s="16"/>
      <c r="FM132" s="16"/>
      <c r="FN132" s="16"/>
      <c r="FO132" s="16"/>
      <c r="FP132" s="16"/>
      <c r="FQ132" s="16"/>
      <c r="FR132" s="16"/>
      <c r="FS132" s="16"/>
      <c r="FT132" s="16"/>
      <c r="FU132" s="16"/>
      <c r="FV132" s="16"/>
      <c r="FW132" s="16"/>
      <c r="FX132" s="16"/>
      <c r="FY132" s="16"/>
    </row>
    <row r="133" spans="1:181" s="15" customFormat="1">
      <c r="A133" s="18" t="s">
        <v>68</v>
      </c>
      <c r="B133" s="49">
        <f t="shared" si="31"/>
        <v>3.4</v>
      </c>
      <c r="C133" s="49" t="str">
        <f t="shared" si="32"/>
        <v>UM</v>
      </c>
      <c r="D133" s="49">
        <f t="shared" si="36"/>
        <v>0.9</v>
      </c>
      <c r="E133" s="49">
        <f t="shared" si="36"/>
        <v>2.2000000000000002</v>
      </c>
      <c r="F133" s="49">
        <f t="shared" si="36"/>
        <v>0</v>
      </c>
      <c r="G133" s="49">
        <f t="shared" si="36"/>
        <v>0.1</v>
      </c>
      <c r="H133" s="49">
        <f t="shared" si="36"/>
        <v>0.7</v>
      </c>
      <c r="I133" s="49">
        <f t="shared" si="36"/>
        <v>0.1</v>
      </c>
      <c r="J133" s="78">
        <f t="shared" si="37"/>
        <v>3.9</v>
      </c>
      <c r="K133" s="49">
        <f t="shared" si="33"/>
        <v>1.6</v>
      </c>
      <c r="L133" s="49">
        <f t="shared" si="33"/>
        <v>5.0999999999999996</v>
      </c>
      <c r="M133" s="49">
        <f t="shared" si="33"/>
        <v>1.1000000000000001</v>
      </c>
      <c r="N133" s="49">
        <f t="shared" si="33"/>
        <v>2.2000000000000002</v>
      </c>
      <c r="O133" s="49">
        <f t="shared" si="33"/>
        <v>0.1</v>
      </c>
      <c r="P133" s="76">
        <f t="shared" si="34"/>
        <v>10.199999999999999</v>
      </c>
      <c r="Q133" s="95">
        <f t="shared" si="35"/>
        <v>6.2824857597345698</v>
      </c>
      <c r="R133" s="53"/>
      <c r="S133" s="16"/>
      <c r="T133" s="1" t="s">
        <v>80</v>
      </c>
      <c r="U133" s="1">
        <v>20.669</v>
      </c>
      <c r="V133" s="1" t="s">
        <v>14</v>
      </c>
      <c r="W133" s="1">
        <v>0.34786749829473601</v>
      </c>
      <c r="X133" s="1">
        <v>6.6564801047896402E-2</v>
      </c>
      <c r="Y133" s="1">
        <v>0.161330600125875</v>
      </c>
      <c r="Z133" s="1">
        <v>0.30167042167527602</v>
      </c>
      <c r="AA133" s="1">
        <v>0.27026972586145798</v>
      </c>
      <c r="AB133" s="1">
        <v>6.0459405652694698E-2</v>
      </c>
      <c r="AC133" s="1">
        <v>1.20816245265794</v>
      </c>
      <c r="AD133" s="1">
        <v>0.29234777339471801</v>
      </c>
      <c r="AE133" s="1">
        <v>2.02975714138421E-2</v>
      </c>
      <c r="AF133" s="1">
        <v>3.9782366225594903E-2</v>
      </c>
      <c r="AG133" s="1">
        <v>4.65004757019657E-2</v>
      </c>
      <c r="AH133" s="1">
        <v>6.0459405652694698E-2</v>
      </c>
      <c r="AI133" s="1">
        <v>0.45938759238881499</v>
      </c>
      <c r="AJ133" s="1">
        <v>-0.74877486026912499</v>
      </c>
      <c r="AL133" s="16"/>
      <c r="AM133" s="16"/>
      <c r="AN133" s="16"/>
      <c r="AO133" s="16"/>
      <c r="AP133" s="16"/>
      <c r="AQ133" s="16"/>
      <c r="AR133" s="16"/>
      <c r="AS133" s="16"/>
      <c r="AT133" s="16"/>
      <c r="AU133" s="16"/>
      <c r="AV133" s="16"/>
      <c r="AW133" s="16"/>
      <c r="AX133" s="16"/>
      <c r="AY133" s="16"/>
      <c r="AZ133" s="16"/>
      <c r="BA133" s="16"/>
      <c r="BB133" s="16"/>
      <c r="BC133" s="16"/>
      <c r="BD133" s="16"/>
      <c r="BE133" s="16"/>
      <c r="BF133" s="16"/>
      <c r="BG133" s="16"/>
      <c r="BH133" s="16"/>
      <c r="BI133" s="16"/>
      <c r="BJ133" s="16"/>
      <c r="BK133" s="16"/>
      <c r="BL133" s="16"/>
      <c r="BM133" s="16"/>
      <c r="BN133" s="16"/>
      <c r="BO133" s="16"/>
      <c r="BP133" s="16"/>
      <c r="BQ133" s="16"/>
      <c r="BR133" s="16"/>
      <c r="BS133" s="16"/>
      <c r="BT133" s="16"/>
      <c r="BU133" s="16"/>
      <c r="BV133" s="16"/>
      <c r="BW133" s="16"/>
      <c r="BX133" s="16"/>
      <c r="BY133" s="16"/>
      <c r="BZ133" s="16"/>
      <c r="CA133" s="16"/>
      <c r="CB133" s="16"/>
      <c r="CC133" s="16"/>
      <c r="CD133" s="16"/>
      <c r="CE133" s="16"/>
      <c r="CF133" s="16"/>
      <c r="CG133" s="16"/>
      <c r="CH133" s="16"/>
      <c r="CI133" s="16"/>
      <c r="CJ133" s="16"/>
      <c r="CK133" s="16"/>
      <c r="CL133" s="16"/>
      <c r="CM133" s="16"/>
      <c r="CN133" s="16"/>
      <c r="CO133" s="16"/>
      <c r="CP133" s="16"/>
      <c r="CQ133" s="16"/>
      <c r="CR133" s="16"/>
      <c r="CS133" s="16"/>
      <c r="CT133" s="16"/>
      <c r="CU133" s="16"/>
      <c r="CV133" s="16"/>
      <c r="CW133" s="16"/>
      <c r="CX133" s="16"/>
      <c r="CY133" s="16"/>
      <c r="CZ133" s="16"/>
      <c r="DA133" s="16"/>
      <c r="DB133" s="16"/>
      <c r="DC133" s="16"/>
      <c r="DD133" s="16"/>
      <c r="DE133" s="16"/>
      <c r="DF133" s="16"/>
      <c r="DG133" s="16"/>
      <c r="DH133" s="16"/>
      <c r="DI133" s="16"/>
      <c r="DJ133" s="16"/>
      <c r="DK133" s="16"/>
      <c r="DL133" s="16"/>
      <c r="DM133" s="16"/>
      <c r="DN133" s="16"/>
      <c r="DO133" s="16"/>
      <c r="DP133" s="16"/>
      <c r="DQ133" s="16"/>
      <c r="DR133" s="16"/>
      <c r="DS133" s="16"/>
      <c r="DT133" s="16"/>
      <c r="DU133" s="16"/>
      <c r="DV133" s="16"/>
      <c r="DW133" s="16"/>
      <c r="DX133" s="16"/>
      <c r="DY133" s="16"/>
      <c r="DZ133" s="16"/>
      <c r="EA133" s="16"/>
      <c r="EB133" s="16"/>
      <c r="EC133" s="16"/>
      <c r="ED133" s="16"/>
      <c r="EE133" s="16"/>
      <c r="EF133" s="16"/>
      <c r="EG133" s="16"/>
      <c r="EH133" s="16"/>
      <c r="EI133" s="16"/>
      <c r="EJ133" s="16"/>
      <c r="EK133" s="16"/>
      <c r="EL133" s="16"/>
      <c r="EM133" s="16"/>
      <c r="EN133" s="16"/>
      <c r="EO133" s="16"/>
      <c r="EP133" s="16"/>
      <c r="EQ133" s="16"/>
      <c r="ER133" s="16"/>
      <c r="ES133" s="16"/>
      <c r="ET133" s="16"/>
      <c r="EU133" s="16"/>
      <c r="EV133" s="16"/>
      <c r="EW133" s="16"/>
      <c r="EX133" s="16"/>
      <c r="EY133" s="16"/>
      <c r="EZ133" s="16"/>
      <c r="FA133" s="16"/>
      <c r="FB133" s="16"/>
      <c r="FC133" s="16"/>
      <c r="FD133" s="16"/>
      <c r="FE133" s="16"/>
      <c r="FF133" s="16"/>
      <c r="FG133" s="16"/>
      <c r="FH133" s="16"/>
      <c r="FI133" s="16"/>
      <c r="FJ133" s="16"/>
      <c r="FK133" s="16"/>
      <c r="FL133" s="16"/>
      <c r="FM133" s="16"/>
      <c r="FN133" s="16"/>
      <c r="FO133" s="16"/>
      <c r="FP133" s="16"/>
      <c r="FQ133" s="16"/>
      <c r="FR133" s="16"/>
      <c r="FS133" s="16"/>
      <c r="FT133" s="16"/>
      <c r="FU133" s="16"/>
      <c r="FV133" s="16"/>
      <c r="FW133" s="16"/>
      <c r="FX133" s="16"/>
      <c r="FY133" s="16"/>
    </row>
    <row r="134" spans="1:181" s="15" customFormat="1">
      <c r="A134" s="18" t="s">
        <v>67</v>
      </c>
      <c r="B134" s="49">
        <f t="shared" si="31"/>
        <v>28.5</v>
      </c>
      <c r="C134" s="49" t="str">
        <f t="shared" si="32"/>
        <v>UM</v>
      </c>
      <c r="D134" s="49">
        <f t="shared" si="36"/>
        <v>0.4</v>
      </c>
      <c r="E134" s="49">
        <f t="shared" si="36"/>
        <v>0.8</v>
      </c>
      <c r="F134" s="49">
        <f t="shared" si="36"/>
        <v>0.2</v>
      </c>
      <c r="G134" s="49">
        <f t="shared" si="36"/>
        <v>0.2</v>
      </c>
      <c r="H134" s="49">
        <f t="shared" si="36"/>
        <v>1.4</v>
      </c>
      <c r="I134" s="49">
        <f t="shared" si="36"/>
        <v>0</v>
      </c>
      <c r="J134" s="78">
        <f t="shared" si="37"/>
        <v>2.9</v>
      </c>
      <c r="K134" s="49">
        <f t="shared" si="33"/>
        <v>0.2</v>
      </c>
      <c r="L134" s="49">
        <f t="shared" si="33"/>
        <v>0.6</v>
      </c>
      <c r="M134" s="49">
        <f t="shared" si="33"/>
        <v>1.8</v>
      </c>
      <c r="N134" s="49">
        <f t="shared" si="33"/>
        <v>0.3</v>
      </c>
      <c r="O134" s="49">
        <f t="shared" si="33"/>
        <v>0</v>
      </c>
      <c r="P134" s="76">
        <f t="shared" si="34"/>
        <v>2.9</v>
      </c>
      <c r="Q134" s="95">
        <f t="shared" si="35"/>
        <v>1.28566701476007E-3</v>
      </c>
      <c r="R134" s="53"/>
      <c r="S134" s="16"/>
      <c r="T134" s="1" t="s">
        <v>126</v>
      </c>
      <c r="U134" s="1">
        <v>42.478000000000002</v>
      </c>
      <c r="V134" s="1" t="s">
        <v>14</v>
      </c>
      <c r="W134" s="1">
        <v>0.51236391205304199</v>
      </c>
      <c r="X134" s="1">
        <v>0.75598512097464199</v>
      </c>
      <c r="Y134" s="1">
        <v>0.20438843272350099</v>
      </c>
      <c r="Z134" s="1">
        <v>3.0969514211406299E-3</v>
      </c>
      <c r="AA134" s="1">
        <v>0.106797419439688</v>
      </c>
      <c r="AB134" s="1">
        <v>3.8252954311409397E-2</v>
      </c>
      <c r="AC134" s="1">
        <v>1.6208847909234201</v>
      </c>
      <c r="AD134" s="1">
        <v>0.43058171023767</v>
      </c>
      <c r="AE134" s="1">
        <v>0.78647279248076296</v>
      </c>
      <c r="AF134" s="1">
        <v>0.91213751094328799</v>
      </c>
      <c r="AG134" s="1">
        <v>0.13354782895313999</v>
      </c>
      <c r="AH134" s="1">
        <v>3.8252954311409397E-2</v>
      </c>
      <c r="AI134" s="1">
        <v>2.3009927969262698</v>
      </c>
      <c r="AJ134" s="1">
        <v>0.68010800600285004</v>
      </c>
      <c r="AL134" s="16"/>
      <c r="AM134" s="16"/>
      <c r="AN134" s="16"/>
      <c r="AO134" s="16"/>
      <c r="AP134" s="16"/>
      <c r="AQ134" s="16"/>
      <c r="AR134" s="16"/>
      <c r="AS134" s="16"/>
      <c r="AT134" s="16"/>
      <c r="AU134" s="16"/>
      <c r="AV134" s="16"/>
      <c r="AW134" s="16"/>
      <c r="AX134" s="16"/>
      <c r="AY134" s="16"/>
      <c r="AZ134" s="16"/>
      <c r="BA134" s="16"/>
      <c r="BB134" s="16"/>
      <c r="BC134" s="16"/>
      <c r="BD134" s="16"/>
      <c r="BE134" s="16"/>
      <c r="BF134" s="16"/>
      <c r="BG134" s="16"/>
      <c r="BH134" s="16"/>
      <c r="BI134" s="16"/>
      <c r="BJ134" s="16"/>
      <c r="BK134" s="16"/>
      <c r="BL134" s="16"/>
      <c r="BM134" s="16"/>
      <c r="BN134" s="16"/>
      <c r="BO134" s="16"/>
      <c r="BP134" s="16"/>
      <c r="BQ134" s="16"/>
      <c r="BR134" s="16"/>
      <c r="BS134" s="16"/>
      <c r="BT134" s="16"/>
      <c r="BU134" s="16"/>
      <c r="BV134" s="16"/>
      <c r="BW134" s="16"/>
      <c r="BX134" s="16"/>
      <c r="BY134" s="16"/>
      <c r="BZ134" s="16"/>
      <c r="CA134" s="16"/>
      <c r="CB134" s="16"/>
      <c r="CC134" s="16"/>
      <c r="CD134" s="16"/>
      <c r="CE134" s="16"/>
      <c r="CF134" s="16"/>
      <c r="CG134" s="16"/>
      <c r="CH134" s="16"/>
      <c r="CI134" s="16"/>
      <c r="CJ134" s="16"/>
      <c r="CK134" s="16"/>
      <c r="CL134" s="16"/>
      <c r="CM134" s="16"/>
      <c r="CN134" s="16"/>
      <c r="CO134" s="16"/>
      <c r="CP134" s="16"/>
      <c r="CQ134" s="16"/>
      <c r="CR134" s="16"/>
      <c r="CS134" s="16"/>
      <c r="CT134" s="16"/>
      <c r="CU134" s="16"/>
      <c r="CV134" s="16"/>
      <c r="CW134" s="16"/>
      <c r="CX134" s="16"/>
      <c r="CY134" s="16"/>
      <c r="CZ134" s="16"/>
      <c r="DA134" s="16"/>
      <c r="DB134" s="16"/>
      <c r="DC134" s="16"/>
      <c r="DD134" s="16"/>
      <c r="DE134" s="16"/>
      <c r="DF134" s="16"/>
      <c r="DG134" s="16"/>
      <c r="DH134" s="16"/>
      <c r="DI134" s="16"/>
      <c r="DJ134" s="16"/>
      <c r="DK134" s="16"/>
      <c r="DL134" s="16"/>
      <c r="DM134" s="16"/>
      <c r="DN134" s="16"/>
      <c r="DO134" s="16"/>
      <c r="DP134" s="16"/>
      <c r="DQ134" s="16"/>
      <c r="DR134" s="16"/>
      <c r="DS134" s="16"/>
      <c r="DT134" s="16"/>
      <c r="DU134" s="16"/>
      <c r="DV134" s="16"/>
      <c r="DW134" s="16"/>
      <c r="DX134" s="16"/>
      <c r="DY134" s="16"/>
      <c r="DZ134" s="16"/>
      <c r="EA134" s="16"/>
      <c r="EB134" s="16"/>
      <c r="EC134" s="16"/>
      <c r="ED134" s="16"/>
      <c r="EE134" s="16"/>
      <c r="EF134" s="16"/>
      <c r="EG134" s="16"/>
      <c r="EH134" s="16"/>
      <c r="EI134" s="16"/>
      <c r="EJ134" s="16"/>
      <c r="EK134" s="16"/>
      <c r="EL134" s="16"/>
      <c r="EM134" s="16"/>
      <c r="EN134" s="16"/>
      <c r="EO134" s="16"/>
      <c r="EP134" s="16"/>
      <c r="EQ134" s="16"/>
      <c r="ER134" s="16"/>
      <c r="ES134" s="16"/>
      <c r="ET134" s="16"/>
      <c r="EU134" s="16"/>
      <c r="EV134" s="16"/>
      <c r="EW134" s="16"/>
      <c r="EX134" s="16"/>
      <c r="EY134" s="16"/>
      <c r="EZ134" s="16"/>
      <c r="FA134" s="16"/>
      <c r="FB134" s="16"/>
      <c r="FC134" s="16"/>
      <c r="FD134" s="16"/>
      <c r="FE134" s="16"/>
      <c r="FF134" s="16"/>
      <c r="FG134" s="16"/>
      <c r="FH134" s="16"/>
      <c r="FI134" s="16"/>
      <c r="FJ134" s="16"/>
      <c r="FK134" s="16"/>
      <c r="FL134" s="16"/>
      <c r="FM134" s="16"/>
      <c r="FN134" s="16"/>
      <c r="FO134" s="16"/>
      <c r="FP134" s="16"/>
      <c r="FQ134" s="16"/>
      <c r="FR134" s="16"/>
      <c r="FS134" s="16"/>
      <c r="FT134" s="16"/>
      <c r="FU134" s="16"/>
      <c r="FV134" s="16"/>
      <c r="FW134" s="16"/>
      <c r="FX134" s="16"/>
      <c r="FY134" s="16"/>
    </row>
    <row r="135" spans="1:181" s="15" customFormat="1">
      <c r="A135" s="89"/>
      <c r="B135" s="90"/>
      <c r="C135" s="90"/>
      <c r="D135" s="90"/>
      <c r="E135" s="90"/>
      <c r="F135" s="90"/>
      <c r="G135" s="90"/>
      <c r="H135" s="90"/>
      <c r="I135" s="90"/>
      <c r="J135" s="91"/>
      <c r="K135" s="90"/>
      <c r="L135" s="90"/>
      <c r="M135" s="90"/>
      <c r="N135" s="90"/>
      <c r="O135" s="90"/>
      <c r="P135" s="91"/>
      <c r="Q135" s="100"/>
      <c r="R135" s="53"/>
      <c r="S135" s="16"/>
      <c r="T135" s="1" t="s">
        <v>29</v>
      </c>
      <c r="U135" s="1">
        <v>9.3109999999999999</v>
      </c>
      <c r="V135" s="1" t="s">
        <v>16</v>
      </c>
      <c r="W135" s="1">
        <v>1.01003901289955</v>
      </c>
      <c r="X135" s="1">
        <v>0.55768756691606303</v>
      </c>
      <c r="Y135" s="1">
        <v>0.64715642038909005</v>
      </c>
      <c r="Z135" s="1">
        <v>0.26981305095111402</v>
      </c>
      <c r="AA135" s="1">
        <v>2.7482398761754401</v>
      </c>
      <c r="AB135" s="1">
        <v>0.16653924746402399</v>
      </c>
      <c r="AC135" s="1">
        <v>5.3994751747952803</v>
      </c>
      <c r="AD135" s="1">
        <v>0.90443455527107497</v>
      </c>
      <c r="AE135" s="1">
        <v>0.250741014715744</v>
      </c>
      <c r="AF135" s="1">
        <v>6.8214654593825399</v>
      </c>
      <c r="AG135" s="1">
        <v>2.3478228614652998</v>
      </c>
      <c r="AH135" s="1">
        <v>0.16653924746402399</v>
      </c>
      <c r="AI135" s="1">
        <v>10.4910031382987</v>
      </c>
      <c r="AJ135" s="1">
        <v>5.0915279635034203</v>
      </c>
      <c r="AL135" s="16"/>
      <c r="AM135" s="16"/>
      <c r="AN135" s="16"/>
      <c r="AO135" s="16"/>
      <c r="AP135" s="16"/>
      <c r="AQ135" s="16"/>
      <c r="AR135" s="16"/>
      <c r="AS135" s="16"/>
      <c r="AT135" s="16"/>
      <c r="AU135" s="16"/>
      <c r="AV135" s="16"/>
      <c r="AW135" s="16"/>
      <c r="AX135" s="16"/>
      <c r="AY135" s="16"/>
      <c r="AZ135" s="16"/>
      <c r="BA135" s="16"/>
      <c r="BB135" s="16"/>
      <c r="BC135" s="16"/>
      <c r="BD135" s="16"/>
      <c r="BE135" s="16"/>
      <c r="BF135" s="16"/>
      <c r="BG135" s="16"/>
      <c r="BH135" s="16"/>
      <c r="BI135" s="16"/>
      <c r="BJ135" s="16"/>
      <c r="BK135" s="16"/>
      <c r="BL135" s="16"/>
      <c r="BM135" s="16"/>
      <c r="BN135" s="16"/>
      <c r="BO135" s="16"/>
      <c r="BP135" s="16"/>
      <c r="BQ135" s="16"/>
      <c r="BR135" s="16"/>
      <c r="BS135" s="16"/>
      <c r="BT135" s="16"/>
      <c r="BU135" s="16"/>
      <c r="BV135" s="16"/>
      <c r="BW135" s="16"/>
      <c r="BX135" s="16"/>
      <c r="BY135" s="16"/>
      <c r="BZ135" s="16"/>
      <c r="CA135" s="16"/>
      <c r="CB135" s="16"/>
      <c r="CC135" s="16"/>
      <c r="CD135" s="16"/>
      <c r="CE135" s="16"/>
      <c r="CF135" s="16"/>
      <c r="CG135" s="16"/>
      <c r="CH135" s="16"/>
      <c r="CI135" s="16"/>
      <c r="CJ135" s="16"/>
      <c r="CK135" s="16"/>
      <c r="CL135" s="16"/>
      <c r="CM135" s="16"/>
      <c r="CN135" s="16"/>
      <c r="CO135" s="16"/>
      <c r="CP135" s="16"/>
      <c r="CQ135" s="16"/>
      <c r="CR135" s="16"/>
      <c r="CS135" s="16"/>
      <c r="CT135" s="16"/>
      <c r="CU135" s="16"/>
      <c r="CV135" s="16"/>
      <c r="CW135" s="16"/>
      <c r="CX135" s="16"/>
      <c r="CY135" s="16"/>
      <c r="CZ135" s="16"/>
      <c r="DA135" s="16"/>
      <c r="DB135" s="16"/>
      <c r="DC135" s="16"/>
      <c r="DD135" s="16"/>
      <c r="DE135" s="16"/>
      <c r="DF135" s="16"/>
      <c r="DG135" s="16"/>
      <c r="DH135" s="16"/>
      <c r="DI135" s="16"/>
      <c r="DJ135" s="16"/>
      <c r="DK135" s="16"/>
      <c r="DL135" s="16"/>
      <c r="DM135" s="16"/>
      <c r="DN135" s="16"/>
      <c r="DO135" s="16"/>
      <c r="DP135" s="16"/>
      <c r="DQ135" s="16"/>
      <c r="DR135" s="16"/>
      <c r="DS135" s="16"/>
      <c r="DT135" s="16"/>
      <c r="DU135" s="16"/>
      <c r="DV135" s="16"/>
      <c r="DW135" s="16"/>
      <c r="DX135" s="16"/>
      <c r="DY135" s="16"/>
      <c r="DZ135" s="16"/>
      <c r="EA135" s="16"/>
      <c r="EB135" s="16"/>
      <c r="EC135" s="16"/>
      <c r="ED135" s="16"/>
      <c r="EE135" s="16"/>
      <c r="EF135" s="16"/>
      <c r="EG135" s="16"/>
      <c r="EH135" s="16"/>
      <c r="EI135" s="16"/>
      <c r="EJ135" s="16"/>
      <c r="EK135" s="16"/>
      <c r="EL135" s="16"/>
      <c r="EM135" s="16"/>
      <c r="EN135" s="16"/>
      <c r="EO135" s="16"/>
      <c r="EP135" s="16"/>
      <c r="EQ135" s="16"/>
      <c r="ER135" s="16"/>
      <c r="ES135" s="16"/>
      <c r="ET135" s="16"/>
      <c r="EU135" s="16"/>
      <c r="EV135" s="16"/>
      <c r="EW135" s="16"/>
      <c r="EX135" s="16"/>
      <c r="EY135" s="16"/>
      <c r="EZ135" s="16"/>
      <c r="FA135" s="16"/>
      <c r="FB135" s="16"/>
      <c r="FC135" s="16"/>
      <c r="FD135" s="16"/>
      <c r="FE135" s="16"/>
      <c r="FF135" s="16"/>
      <c r="FG135" s="16"/>
      <c r="FH135" s="16"/>
      <c r="FI135" s="16"/>
      <c r="FJ135" s="16"/>
      <c r="FK135" s="16"/>
      <c r="FL135" s="16"/>
      <c r="FM135" s="16"/>
      <c r="FN135" s="16"/>
      <c r="FO135" s="16"/>
      <c r="FP135" s="16"/>
      <c r="FQ135" s="16"/>
      <c r="FR135" s="16"/>
      <c r="FS135" s="16"/>
      <c r="FT135" s="16"/>
      <c r="FU135" s="16"/>
      <c r="FV135" s="16"/>
      <c r="FW135" s="16"/>
      <c r="FX135" s="16"/>
      <c r="FY135" s="16"/>
    </row>
    <row r="136" spans="1:181" s="15" customFormat="1">
      <c r="A136" s="21" t="s">
        <v>119</v>
      </c>
      <c r="B136" s="48">
        <f>ROUND(HLOOKUP(B$7,$U$7:$AJ$168,MATCH($A136,$T$7:$T$168,0),0),1)</f>
        <v>383.7</v>
      </c>
      <c r="C136" s="48"/>
      <c r="D136" s="48">
        <f t="shared" ref="D136:P151" si="38">ROUND(HLOOKUP(D$7,$U$7:$AJ$168,MATCH($A136,$T$7:$T$168,0),0),1)</f>
        <v>0.7</v>
      </c>
      <c r="E136" s="48">
        <f t="shared" si="38"/>
        <v>0.2</v>
      </c>
      <c r="F136" s="48">
        <f t="shared" si="38"/>
        <v>0.1</v>
      </c>
      <c r="G136" s="48">
        <f t="shared" si="38"/>
        <v>0.1</v>
      </c>
      <c r="H136" s="48">
        <f t="shared" si="38"/>
        <v>1.4</v>
      </c>
      <c r="I136" s="48">
        <f t="shared" si="38"/>
        <v>0.1</v>
      </c>
      <c r="J136" s="78">
        <f t="shared" si="38"/>
        <v>2.5</v>
      </c>
      <c r="K136" s="48">
        <f t="shared" si="38"/>
        <v>0.5</v>
      </c>
      <c r="L136" s="48">
        <f t="shared" si="38"/>
        <v>0.2</v>
      </c>
      <c r="M136" s="48">
        <f t="shared" si="38"/>
        <v>0.2</v>
      </c>
      <c r="N136" s="48">
        <f t="shared" si="38"/>
        <v>0.1</v>
      </c>
      <c r="O136" s="48">
        <f t="shared" si="38"/>
        <v>0.1</v>
      </c>
      <c r="P136" s="76">
        <f t="shared" si="38"/>
        <v>1</v>
      </c>
      <c r="Q136" s="97">
        <f>ROUND(HLOOKUP(Q$7,$U$7:$AJ$168,MATCH($A136,$T$7:$T$168,0),0),1)</f>
        <v>-0.7</v>
      </c>
      <c r="R136" s="53"/>
      <c r="S136" s="16"/>
      <c r="T136" s="1" t="s">
        <v>17</v>
      </c>
      <c r="U136" s="1">
        <v>7.6210000000000004</v>
      </c>
      <c r="V136" s="1" t="s">
        <v>16</v>
      </c>
      <c r="W136" s="1">
        <v>0.73930633707993398</v>
      </c>
      <c r="X136" s="1">
        <v>0.262390888312661</v>
      </c>
      <c r="Y136" s="1">
        <v>0.50069110896869695</v>
      </c>
      <c r="Z136" s="1">
        <v>0.15607629652260199</v>
      </c>
      <c r="AA136" s="1">
        <v>3.2681988466420702</v>
      </c>
      <c r="AB136" s="1">
        <v>0.101312196146668</v>
      </c>
      <c r="AC136" s="1">
        <v>5.02797567367264</v>
      </c>
      <c r="AD136" s="1">
        <v>0.221456279706749</v>
      </c>
      <c r="AE136" s="1">
        <v>0.145953107111226</v>
      </c>
      <c r="AF136" s="1">
        <v>0.72655826234834597</v>
      </c>
      <c r="AG136" s="1">
        <v>6.1714381834617896E-3</v>
      </c>
      <c r="AH136" s="1">
        <v>0.101312196146668</v>
      </c>
      <c r="AI136" s="1">
        <v>1.2014512834964499</v>
      </c>
      <c r="AJ136" s="1">
        <v>-3.8265243901761901</v>
      </c>
      <c r="AL136" s="16"/>
      <c r="AM136" s="16"/>
      <c r="AN136" s="16"/>
      <c r="AO136" s="16"/>
      <c r="AP136" s="16"/>
      <c r="AQ136" s="16"/>
      <c r="AR136" s="16"/>
      <c r="AS136" s="16"/>
      <c r="AT136" s="16"/>
      <c r="AU136" s="16"/>
      <c r="AV136" s="16"/>
      <c r="AW136" s="16"/>
      <c r="AX136" s="16"/>
      <c r="AY136" s="16"/>
      <c r="AZ136" s="16"/>
      <c r="BA136" s="16"/>
      <c r="BB136" s="16"/>
      <c r="BC136" s="16"/>
      <c r="BD136" s="16"/>
      <c r="BE136" s="16"/>
      <c r="BF136" s="16"/>
      <c r="BG136" s="16"/>
      <c r="BH136" s="16"/>
      <c r="BI136" s="16"/>
      <c r="BJ136" s="16"/>
      <c r="BK136" s="16"/>
      <c r="BL136" s="16"/>
      <c r="BM136" s="16"/>
      <c r="BN136" s="16"/>
      <c r="BO136" s="16"/>
      <c r="BP136" s="16"/>
      <c r="BQ136" s="16"/>
      <c r="BR136" s="16"/>
      <c r="BS136" s="16"/>
      <c r="BT136" s="16"/>
      <c r="BU136" s="16"/>
      <c r="BV136" s="16"/>
      <c r="BW136" s="16"/>
      <c r="BX136" s="16"/>
      <c r="BY136" s="16"/>
      <c r="BZ136" s="16"/>
      <c r="CA136" s="16"/>
      <c r="CB136" s="16"/>
      <c r="CC136" s="16"/>
      <c r="CD136" s="16"/>
      <c r="CE136" s="16"/>
      <c r="CF136" s="16"/>
      <c r="CG136" s="16"/>
      <c r="CH136" s="16"/>
      <c r="CI136" s="16"/>
      <c r="CJ136" s="16"/>
      <c r="CK136" s="16"/>
      <c r="CL136" s="16"/>
      <c r="CM136" s="16"/>
      <c r="CN136" s="16"/>
      <c r="CO136" s="16"/>
      <c r="CP136" s="16"/>
      <c r="CQ136" s="16"/>
      <c r="CR136" s="16"/>
      <c r="CS136" s="16"/>
      <c r="CT136" s="16"/>
      <c r="CU136" s="16"/>
      <c r="CV136" s="16"/>
      <c r="CW136" s="16"/>
      <c r="CX136" s="16"/>
      <c r="CY136" s="16"/>
      <c r="CZ136" s="16"/>
      <c r="DA136" s="16"/>
      <c r="DB136" s="16"/>
      <c r="DC136" s="16"/>
      <c r="DD136" s="16"/>
      <c r="DE136" s="16"/>
      <c r="DF136" s="16"/>
      <c r="DG136" s="16"/>
      <c r="DH136" s="16"/>
      <c r="DI136" s="16"/>
      <c r="DJ136" s="16"/>
      <c r="DK136" s="16"/>
      <c r="DL136" s="16"/>
      <c r="DM136" s="16"/>
      <c r="DN136" s="16"/>
      <c r="DO136" s="16"/>
      <c r="DP136" s="16"/>
      <c r="DQ136" s="16"/>
      <c r="DR136" s="16"/>
      <c r="DS136" s="16"/>
      <c r="DT136" s="16"/>
      <c r="DU136" s="16"/>
      <c r="DV136" s="16"/>
      <c r="DW136" s="16"/>
      <c r="DX136" s="16"/>
      <c r="DY136" s="16"/>
      <c r="DZ136" s="16"/>
      <c r="EA136" s="16"/>
      <c r="EB136" s="16"/>
      <c r="EC136" s="16"/>
      <c r="ED136" s="16"/>
      <c r="EE136" s="16"/>
      <c r="EF136" s="16"/>
      <c r="EG136" s="16"/>
      <c r="EH136" s="16"/>
      <c r="EI136" s="16"/>
      <c r="EJ136" s="16"/>
      <c r="EK136" s="16"/>
      <c r="EL136" s="16"/>
      <c r="EM136" s="16"/>
      <c r="EN136" s="16"/>
      <c r="EO136" s="16"/>
      <c r="EP136" s="16"/>
      <c r="EQ136" s="16"/>
      <c r="ER136" s="16"/>
      <c r="ES136" s="16"/>
      <c r="ET136" s="16"/>
      <c r="EU136" s="16"/>
      <c r="EV136" s="16"/>
      <c r="EW136" s="16"/>
      <c r="EX136" s="16"/>
      <c r="EY136" s="16"/>
      <c r="EZ136" s="16"/>
      <c r="FA136" s="16"/>
      <c r="FB136" s="16"/>
      <c r="FC136" s="16"/>
      <c r="FD136" s="16"/>
      <c r="FE136" s="16"/>
      <c r="FF136" s="16"/>
      <c r="FG136" s="16"/>
      <c r="FH136" s="16"/>
      <c r="FI136" s="16"/>
      <c r="FJ136" s="16"/>
      <c r="FK136" s="16"/>
      <c r="FL136" s="16"/>
      <c r="FM136" s="16"/>
      <c r="FN136" s="16"/>
      <c r="FO136" s="16"/>
      <c r="FP136" s="16"/>
      <c r="FQ136" s="16"/>
      <c r="FR136" s="16"/>
      <c r="FS136" s="16"/>
      <c r="FT136" s="16"/>
      <c r="FU136" s="16"/>
      <c r="FV136" s="16"/>
      <c r="FW136" s="16"/>
      <c r="FX136" s="16"/>
      <c r="FY136" s="16"/>
    </row>
    <row r="137" spans="1:181" s="15" customFormat="1">
      <c r="A137" s="18" t="s">
        <v>118</v>
      </c>
      <c r="B137" s="46">
        <f t="shared" ref="B137:B158" si="39">ROUND(HLOOKUP(B$7,$U$7:$AJ$168,MATCH($A137,$T$7:$T$168,0),0),1)</f>
        <v>30.6</v>
      </c>
      <c r="C137" s="46" t="str">
        <f t="shared" ref="C137:C158" si="40">HLOOKUP(C$7,$U$7:$AJ$168,MATCH($A137,$T$7:$T$168,0),0)</f>
        <v>LI</v>
      </c>
      <c r="D137" s="46">
        <f t="shared" si="38"/>
        <v>0.3</v>
      </c>
      <c r="E137" s="46">
        <f t="shared" si="38"/>
        <v>0.2</v>
      </c>
      <c r="F137" s="46">
        <f t="shared" si="38"/>
        <v>0.1</v>
      </c>
      <c r="G137" s="46">
        <f t="shared" si="38"/>
        <v>0</v>
      </c>
      <c r="H137" s="46">
        <f t="shared" si="38"/>
        <v>0</v>
      </c>
      <c r="I137" s="46">
        <f t="shared" si="38"/>
        <v>0</v>
      </c>
      <c r="J137" s="78">
        <f t="shared" si="38"/>
        <v>0.6</v>
      </c>
      <c r="K137" s="46">
        <f t="shared" ref="K137:O158" si="41">ROUND(HLOOKUP(K$7,$U$7:$AJ$168,MATCH($A137,$T$7:$T$168,0),0),1)</f>
        <v>0.2</v>
      </c>
      <c r="L137" s="46">
        <f t="shared" si="41"/>
        <v>0.2</v>
      </c>
      <c r="M137" s="46">
        <f t="shared" si="41"/>
        <v>0</v>
      </c>
      <c r="N137" s="46">
        <f t="shared" si="41"/>
        <v>0</v>
      </c>
      <c r="O137" s="46">
        <f t="shared" si="41"/>
        <v>0</v>
      </c>
      <c r="P137" s="76">
        <f t="shared" ref="P137:P158" si="42">ROUND(HLOOKUP(P$7,$U$7:$AJ$168,MATCH($A137,$T$7:$T$168,0),0),1)</f>
        <v>0.5</v>
      </c>
      <c r="Q137" s="99">
        <f t="shared" ref="Q137:Q158" si="43">HLOOKUP(Q$7,$U$7:$AJ$168,MATCH($A137,$T$7:$T$168,0),0)</f>
        <v>-0.11029435238401999</v>
      </c>
      <c r="R137" s="53"/>
      <c r="S137" s="16"/>
      <c r="T137" s="1" t="s">
        <v>105</v>
      </c>
      <c r="U137" s="1">
        <v>20.053999999999998</v>
      </c>
      <c r="V137" s="1" t="s">
        <v>14</v>
      </c>
      <c r="W137" s="1">
        <v>0.66951126891910395</v>
      </c>
      <c r="X137" s="1">
        <v>0.127975546118477</v>
      </c>
      <c r="Y137" s="1">
        <v>6.3636667142133604E-2</v>
      </c>
      <c r="Z137" s="1">
        <v>2.77375852398523E-2</v>
      </c>
      <c r="AA137" s="1">
        <v>0.73662857867869302</v>
      </c>
      <c r="AB137" s="1">
        <v>5.4845753229681701E-2</v>
      </c>
      <c r="AC137" s="1">
        <v>1.68033539932794</v>
      </c>
      <c r="AD137" s="1">
        <v>0.52032820725087503</v>
      </c>
      <c r="AE137" s="1">
        <v>0.11011637689797001</v>
      </c>
      <c r="AF137" s="1">
        <v>4.4528260837197201E-2</v>
      </c>
      <c r="AG137" s="1">
        <v>3.9640947379960597E-3</v>
      </c>
      <c r="AH137" s="1">
        <v>5.4845753229681701E-2</v>
      </c>
      <c r="AI137" s="1">
        <v>0.73378269295372001</v>
      </c>
      <c r="AJ137" s="1">
        <v>-0.94655270637421995</v>
      </c>
      <c r="AL137" s="16"/>
      <c r="AM137" s="16"/>
      <c r="AN137" s="16"/>
      <c r="AO137" s="16"/>
      <c r="AP137" s="16"/>
      <c r="AQ137" s="16"/>
      <c r="AR137" s="16"/>
      <c r="AS137" s="16"/>
      <c r="AT137" s="16"/>
      <c r="AU137" s="16"/>
      <c r="AV137" s="16"/>
      <c r="AW137" s="16"/>
      <c r="AX137" s="16"/>
      <c r="AY137" s="16"/>
      <c r="AZ137" s="16"/>
      <c r="BA137" s="16"/>
      <c r="BB137" s="16"/>
      <c r="BC137" s="16"/>
      <c r="BD137" s="16"/>
      <c r="BE137" s="16"/>
      <c r="BF137" s="16"/>
      <c r="BG137" s="16"/>
      <c r="BH137" s="16"/>
      <c r="BI137" s="16"/>
      <c r="BJ137" s="16"/>
      <c r="BK137" s="16"/>
      <c r="BL137" s="16"/>
      <c r="BM137" s="16"/>
      <c r="BN137" s="16"/>
      <c r="BO137" s="16"/>
      <c r="BP137" s="16"/>
      <c r="BQ137" s="16"/>
      <c r="BR137" s="16"/>
      <c r="BS137" s="16"/>
      <c r="BT137" s="16"/>
      <c r="BU137" s="16"/>
      <c r="BV137" s="16"/>
      <c r="BW137" s="16"/>
      <c r="BX137" s="16"/>
      <c r="BY137" s="16"/>
      <c r="BZ137" s="16"/>
      <c r="CA137" s="16"/>
      <c r="CB137" s="16"/>
      <c r="CC137" s="16"/>
      <c r="CD137" s="16"/>
      <c r="CE137" s="16"/>
      <c r="CF137" s="16"/>
      <c r="CG137" s="16"/>
      <c r="CH137" s="16"/>
      <c r="CI137" s="16"/>
      <c r="CJ137" s="16"/>
      <c r="CK137" s="16"/>
      <c r="CL137" s="16"/>
      <c r="CM137" s="16"/>
      <c r="CN137" s="16"/>
      <c r="CO137" s="16"/>
      <c r="CP137" s="16"/>
      <c r="CQ137" s="16"/>
      <c r="CR137" s="16"/>
      <c r="CS137" s="16"/>
      <c r="CT137" s="16"/>
      <c r="CU137" s="16"/>
      <c r="CV137" s="16"/>
      <c r="CW137" s="16"/>
      <c r="CX137" s="16"/>
      <c r="CY137" s="16"/>
      <c r="CZ137" s="16"/>
      <c r="DA137" s="16"/>
      <c r="DB137" s="16"/>
      <c r="DC137" s="16"/>
      <c r="DD137" s="16"/>
      <c r="DE137" s="16"/>
      <c r="DF137" s="16"/>
      <c r="DG137" s="16"/>
      <c r="DH137" s="16"/>
      <c r="DI137" s="16"/>
      <c r="DJ137" s="16"/>
      <c r="DK137" s="16"/>
      <c r="DL137" s="16"/>
      <c r="DM137" s="16"/>
      <c r="DN137" s="16"/>
      <c r="DO137" s="16"/>
      <c r="DP137" s="16"/>
      <c r="DQ137" s="16"/>
      <c r="DR137" s="16"/>
      <c r="DS137" s="16"/>
      <c r="DT137" s="16"/>
      <c r="DU137" s="16"/>
      <c r="DV137" s="16"/>
      <c r="DW137" s="16"/>
      <c r="DX137" s="16"/>
      <c r="DY137" s="16"/>
      <c r="DZ137" s="16"/>
      <c r="EA137" s="16"/>
      <c r="EB137" s="16"/>
      <c r="EC137" s="16"/>
      <c r="ED137" s="16"/>
      <c r="EE137" s="16"/>
      <c r="EF137" s="16"/>
      <c r="EG137" s="16"/>
      <c r="EH137" s="16"/>
      <c r="EI137" s="16"/>
      <c r="EJ137" s="16"/>
      <c r="EK137" s="16"/>
      <c r="EL137" s="16"/>
      <c r="EM137" s="16"/>
      <c r="EN137" s="16"/>
      <c r="EO137" s="16"/>
      <c r="EP137" s="16"/>
      <c r="EQ137" s="16"/>
      <c r="ER137" s="16"/>
      <c r="ES137" s="16"/>
      <c r="ET137" s="16"/>
      <c r="EU137" s="16"/>
      <c r="EV137" s="16"/>
      <c r="EW137" s="16"/>
      <c r="EX137" s="16"/>
      <c r="EY137" s="16"/>
      <c r="EZ137" s="16"/>
      <c r="FA137" s="16"/>
      <c r="FB137" s="16"/>
      <c r="FC137" s="16"/>
      <c r="FD137" s="16"/>
      <c r="FE137" s="16"/>
      <c r="FF137" s="16"/>
      <c r="FG137" s="16"/>
      <c r="FH137" s="16"/>
      <c r="FI137" s="16"/>
      <c r="FJ137" s="16"/>
      <c r="FK137" s="16"/>
      <c r="FL137" s="16"/>
      <c r="FM137" s="16"/>
      <c r="FN137" s="16"/>
      <c r="FO137" s="16"/>
      <c r="FP137" s="16"/>
      <c r="FQ137" s="16"/>
      <c r="FR137" s="16"/>
      <c r="FS137" s="16"/>
      <c r="FT137" s="16"/>
      <c r="FU137" s="16"/>
      <c r="FV137" s="16"/>
      <c r="FW137" s="16"/>
      <c r="FX137" s="16"/>
      <c r="FY137" s="16"/>
    </row>
    <row r="138" spans="1:181" s="15" customFormat="1">
      <c r="A138" s="18" t="s">
        <v>117</v>
      </c>
      <c r="B138" s="49">
        <f t="shared" si="39"/>
        <v>3.1</v>
      </c>
      <c r="C138" s="49" t="str">
        <f t="shared" si="40"/>
        <v>LM</v>
      </c>
      <c r="D138" s="49">
        <f t="shared" si="38"/>
        <v>0.5</v>
      </c>
      <c r="E138" s="49">
        <f t="shared" si="38"/>
        <v>0.3</v>
      </c>
      <c r="F138" s="49">
        <f t="shared" si="38"/>
        <v>0.1</v>
      </c>
      <c r="G138" s="49">
        <f t="shared" si="38"/>
        <v>0</v>
      </c>
      <c r="H138" s="49">
        <f t="shared" si="38"/>
        <v>0.5</v>
      </c>
      <c r="I138" s="49">
        <f t="shared" si="38"/>
        <v>0.1</v>
      </c>
      <c r="J138" s="78">
        <f t="shared" si="38"/>
        <v>1.5</v>
      </c>
      <c r="K138" s="49">
        <f t="shared" si="41"/>
        <v>0.3</v>
      </c>
      <c r="L138" s="49">
        <f t="shared" si="41"/>
        <v>0.3</v>
      </c>
      <c r="M138" s="49">
        <f t="shared" si="41"/>
        <v>0.1</v>
      </c>
      <c r="N138" s="49">
        <f t="shared" si="41"/>
        <v>0</v>
      </c>
      <c r="O138" s="49">
        <f t="shared" si="41"/>
        <v>0.1</v>
      </c>
      <c r="P138" s="76">
        <f t="shared" si="42"/>
        <v>0.7</v>
      </c>
      <c r="Q138" s="95">
        <f t="shared" si="43"/>
        <v>-0.80295314444112698</v>
      </c>
      <c r="R138" s="53"/>
      <c r="S138" s="16"/>
      <c r="T138" s="1" t="s">
        <v>104</v>
      </c>
      <c r="U138" s="1">
        <v>6.7830000000000004</v>
      </c>
      <c r="V138" s="1" t="s">
        <v>60</v>
      </c>
      <c r="W138" s="1">
        <v>0.47293948960853999</v>
      </c>
      <c r="X138" s="1">
        <v>0.17100856437181799</v>
      </c>
      <c r="Y138" s="1">
        <v>1.6440851226967701E-2</v>
      </c>
      <c r="Z138" s="1">
        <v>2.8593385356202E-3</v>
      </c>
      <c r="AA138" s="1">
        <v>0.16618750184099801</v>
      </c>
      <c r="AB138" s="1">
        <v>8.8604124487947397E-2</v>
      </c>
      <c r="AC138" s="1">
        <v>0.91803987007189103</v>
      </c>
      <c r="AD138" s="1">
        <v>0.34417388318811099</v>
      </c>
      <c r="AE138" s="1">
        <v>0.165742691221929</v>
      </c>
      <c r="AF138" s="1">
        <v>7.5396269626017299E-3</v>
      </c>
      <c r="AG138" s="1">
        <v>1.40302794815693E-2</v>
      </c>
      <c r="AH138" s="1">
        <v>8.8604124487947397E-2</v>
      </c>
      <c r="AI138" s="1">
        <v>0.62009060534215898</v>
      </c>
      <c r="AJ138" s="1">
        <v>-0.29794926472973199</v>
      </c>
      <c r="AL138" s="16"/>
      <c r="AM138" s="16"/>
      <c r="AN138" s="16"/>
      <c r="AO138" s="16"/>
      <c r="AP138" s="16"/>
      <c r="AQ138" s="16"/>
      <c r="AR138" s="16"/>
      <c r="AS138" s="16"/>
      <c r="AT138" s="16"/>
      <c r="AU138" s="16"/>
      <c r="AV138" s="16"/>
      <c r="AW138" s="16"/>
      <c r="AX138" s="16"/>
      <c r="AY138" s="16"/>
      <c r="AZ138" s="16"/>
      <c r="BA138" s="16"/>
      <c r="BB138" s="16"/>
      <c r="BC138" s="16"/>
      <c r="BD138" s="16"/>
      <c r="BE138" s="16"/>
      <c r="BF138" s="16"/>
      <c r="BG138" s="16"/>
      <c r="BH138" s="16"/>
      <c r="BI138" s="16"/>
      <c r="BJ138" s="16"/>
      <c r="BK138" s="16"/>
      <c r="BL138" s="16"/>
      <c r="BM138" s="16"/>
      <c r="BN138" s="16"/>
      <c r="BO138" s="16"/>
      <c r="BP138" s="16"/>
      <c r="BQ138" s="16"/>
      <c r="BR138" s="16"/>
      <c r="BS138" s="16"/>
      <c r="BT138" s="16"/>
      <c r="BU138" s="16"/>
      <c r="BV138" s="16"/>
      <c r="BW138" s="16"/>
      <c r="BX138" s="16"/>
      <c r="BY138" s="16"/>
      <c r="BZ138" s="16"/>
      <c r="CA138" s="16"/>
      <c r="CB138" s="16"/>
      <c r="CC138" s="16"/>
      <c r="CD138" s="16"/>
      <c r="CE138" s="16"/>
      <c r="CF138" s="16"/>
      <c r="CG138" s="16"/>
      <c r="CH138" s="16"/>
      <c r="CI138" s="16"/>
      <c r="CJ138" s="16"/>
      <c r="CK138" s="16"/>
      <c r="CL138" s="16"/>
      <c r="CM138" s="16"/>
      <c r="CN138" s="16"/>
      <c r="CO138" s="16"/>
      <c r="CP138" s="16"/>
      <c r="CQ138" s="16"/>
      <c r="CR138" s="16"/>
      <c r="CS138" s="16"/>
      <c r="CT138" s="16"/>
      <c r="CU138" s="16"/>
      <c r="CV138" s="16"/>
      <c r="CW138" s="16"/>
      <c r="CX138" s="16"/>
      <c r="CY138" s="16"/>
      <c r="CZ138" s="16"/>
      <c r="DA138" s="16"/>
      <c r="DB138" s="16"/>
      <c r="DC138" s="16"/>
      <c r="DD138" s="16"/>
      <c r="DE138" s="16"/>
      <c r="DF138" s="16"/>
      <c r="DG138" s="16"/>
      <c r="DH138" s="16"/>
      <c r="DI138" s="16"/>
      <c r="DJ138" s="16"/>
      <c r="DK138" s="16"/>
      <c r="DL138" s="16"/>
      <c r="DM138" s="16"/>
      <c r="DN138" s="16"/>
      <c r="DO138" s="16"/>
      <c r="DP138" s="16"/>
      <c r="DQ138" s="16"/>
      <c r="DR138" s="16"/>
      <c r="DS138" s="16"/>
      <c r="DT138" s="16"/>
      <c r="DU138" s="16"/>
      <c r="DV138" s="16"/>
      <c r="DW138" s="16"/>
      <c r="DX138" s="16"/>
      <c r="DY138" s="16"/>
      <c r="DZ138" s="16"/>
      <c r="EA138" s="16"/>
      <c r="EB138" s="16"/>
      <c r="EC138" s="16"/>
      <c r="ED138" s="16"/>
      <c r="EE138" s="16"/>
      <c r="EF138" s="16"/>
      <c r="EG138" s="16"/>
      <c r="EH138" s="16"/>
      <c r="EI138" s="16"/>
      <c r="EJ138" s="16"/>
      <c r="EK138" s="16"/>
      <c r="EL138" s="16"/>
      <c r="EM138" s="16"/>
      <c r="EN138" s="16"/>
      <c r="EO138" s="16"/>
      <c r="EP138" s="16"/>
      <c r="EQ138" s="16"/>
      <c r="ER138" s="16"/>
      <c r="ES138" s="16"/>
      <c r="ET138" s="16"/>
      <c r="EU138" s="16"/>
      <c r="EV138" s="16"/>
      <c r="EW138" s="16"/>
      <c r="EX138" s="16"/>
      <c r="EY138" s="16"/>
      <c r="EZ138" s="16"/>
      <c r="FA138" s="16"/>
      <c r="FB138" s="16"/>
      <c r="FC138" s="16"/>
      <c r="FD138" s="16"/>
      <c r="FE138" s="16"/>
      <c r="FF138" s="16"/>
      <c r="FG138" s="16"/>
      <c r="FH138" s="16"/>
      <c r="FI138" s="16"/>
      <c r="FJ138" s="16"/>
      <c r="FK138" s="16"/>
      <c r="FL138" s="16"/>
      <c r="FM138" s="16"/>
      <c r="FN138" s="16"/>
      <c r="FO138" s="16"/>
      <c r="FP138" s="16"/>
      <c r="FQ138" s="16"/>
      <c r="FR138" s="16"/>
      <c r="FS138" s="16"/>
      <c r="FT138" s="16"/>
      <c r="FU138" s="16"/>
      <c r="FV138" s="16"/>
      <c r="FW138" s="16"/>
      <c r="FX138" s="16"/>
      <c r="FY138" s="16"/>
    </row>
    <row r="139" spans="1:181" s="15" customFormat="1">
      <c r="A139" s="18" t="s">
        <v>116</v>
      </c>
      <c r="B139" s="46">
        <f t="shared" si="39"/>
        <v>9.1</v>
      </c>
      <c r="C139" s="46" t="str">
        <f t="shared" si="40"/>
        <v>LM</v>
      </c>
      <c r="D139" s="46">
        <f t="shared" si="38"/>
        <v>0.6</v>
      </c>
      <c r="E139" s="46">
        <f t="shared" si="38"/>
        <v>0.3</v>
      </c>
      <c r="F139" s="46">
        <f t="shared" si="38"/>
        <v>0.1</v>
      </c>
      <c r="G139" s="46">
        <f t="shared" si="38"/>
        <v>0</v>
      </c>
      <c r="H139" s="46">
        <f t="shared" si="38"/>
        <v>0.7</v>
      </c>
      <c r="I139" s="46">
        <f t="shared" si="38"/>
        <v>0</v>
      </c>
      <c r="J139" s="78">
        <f t="shared" si="38"/>
        <v>1.7</v>
      </c>
      <c r="K139" s="46">
        <f t="shared" si="41"/>
        <v>0.3</v>
      </c>
      <c r="L139" s="46">
        <f t="shared" si="41"/>
        <v>0.2</v>
      </c>
      <c r="M139" s="46">
        <f t="shared" si="41"/>
        <v>0.1</v>
      </c>
      <c r="N139" s="46">
        <f t="shared" si="41"/>
        <v>0</v>
      </c>
      <c r="O139" s="46">
        <f t="shared" si="41"/>
        <v>0</v>
      </c>
      <c r="P139" s="76">
        <f t="shared" si="42"/>
        <v>0.7</v>
      </c>
      <c r="Q139" s="99">
        <f t="shared" si="43"/>
        <v>-0.98638585832088499</v>
      </c>
      <c r="R139" s="53"/>
      <c r="S139" s="16"/>
      <c r="T139" s="1" t="s">
        <v>125</v>
      </c>
      <c r="U139" s="1">
        <v>43.524999999999999</v>
      </c>
      <c r="V139" s="1" t="s">
        <v>60</v>
      </c>
      <c r="W139" s="1">
        <v>0.358335153312418</v>
      </c>
      <c r="X139" s="1">
        <v>0.37412463880847602</v>
      </c>
      <c r="Y139" s="1">
        <v>0.23451680707233899</v>
      </c>
      <c r="Z139" s="1">
        <v>7.4604209073591804E-2</v>
      </c>
      <c r="AA139" s="1">
        <v>7.6536022791284894E-2</v>
      </c>
      <c r="AB139" s="1">
        <v>5.3899317985833403E-2</v>
      </c>
      <c r="AC139" s="1">
        <v>1.17201614904394</v>
      </c>
      <c r="AD139" s="1">
        <v>0.35616152983732202</v>
      </c>
      <c r="AE139" s="1">
        <v>0.374370220450227</v>
      </c>
      <c r="AF139" s="1">
        <v>0.12871925628242101</v>
      </c>
      <c r="AG139" s="1">
        <v>6.8442280251716503E-2</v>
      </c>
      <c r="AH139" s="1">
        <v>5.3899317985833403E-2</v>
      </c>
      <c r="AI139" s="1">
        <v>0.98159260480751898</v>
      </c>
      <c r="AJ139" s="1">
        <v>-0.19042354423642099</v>
      </c>
      <c r="AL139" s="16"/>
      <c r="AM139" s="16"/>
      <c r="AN139" s="16"/>
      <c r="AO139" s="16"/>
      <c r="AP139" s="16"/>
      <c r="AQ139" s="16"/>
      <c r="AR139" s="16"/>
      <c r="AS139" s="16"/>
      <c r="AT139" s="16"/>
      <c r="AU139" s="16"/>
      <c r="AV139" s="16"/>
      <c r="AW139" s="16"/>
      <c r="AX139" s="16"/>
      <c r="AY139" s="16"/>
      <c r="AZ139" s="16"/>
      <c r="BA139" s="16"/>
      <c r="BB139" s="16"/>
      <c r="BC139" s="16"/>
      <c r="BD139" s="16"/>
      <c r="BE139" s="16"/>
      <c r="BF139" s="16"/>
      <c r="BG139" s="16"/>
      <c r="BH139" s="16"/>
      <c r="BI139" s="16"/>
      <c r="BJ139" s="16"/>
      <c r="BK139" s="16"/>
      <c r="BL139" s="16"/>
      <c r="BM139" s="16"/>
      <c r="BN139" s="16"/>
      <c r="BO139" s="16"/>
      <c r="BP139" s="16"/>
      <c r="BQ139" s="16"/>
      <c r="BR139" s="16"/>
      <c r="BS139" s="16"/>
      <c r="BT139" s="16"/>
      <c r="BU139" s="16"/>
      <c r="BV139" s="16"/>
      <c r="BW139" s="16"/>
      <c r="BX139" s="16"/>
      <c r="BY139" s="16"/>
      <c r="BZ139" s="16"/>
      <c r="CA139" s="16"/>
      <c r="CB139" s="16"/>
      <c r="CC139" s="16"/>
      <c r="CD139" s="16"/>
      <c r="CE139" s="16"/>
      <c r="CF139" s="16"/>
      <c r="CG139" s="16"/>
      <c r="CH139" s="16"/>
      <c r="CI139" s="16"/>
      <c r="CJ139" s="16"/>
      <c r="CK139" s="16"/>
      <c r="CL139" s="16"/>
      <c r="CM139" s="16"/>
      <c r="CN139" s="16"/>
      <c r="CO139" s="16"/>
      <c r="CP139" s="16"/>
      <c r="CQ139" s="16"/>
      <c r="CR139" s="16"/>
      <c r="CS139" s="16"/>
      <c r="CT139" s="16"/>
      <c r="CU139" s="16"/>
      <c r="CV139" s="16"/>
      <c r="CW139" s="16"/>
      <c r="CX139" s="16"/>
      <c r="CY139" s="16"/>
      <c r="CZ139" s="16"/>
      <c r="DA139" s="16"/>
      <c r="DB139" s="16"/>
      <c r="DC139" s="16"/>
      <c r="DD139" s="16"/>
      <c r="DE139" s="16"/>
      <c r="DF139" s="16"/>
      <c r="DG139" s="16"/>
      <c r="DH139" s="16"/>
      <c r="DI139" s="16"/>
      <c r="DJ139" s="16"/>
      <c r="DK139" s="16"/>
      <c r="DL139" s="16"/>
      <c r="DM139" s="16"/>
      <c r="DN139" s="16"/>
      <c r="DO139" s="16"/>
      <c r="DP139" s="16"/>
      <c r="DQ139" s="16"/>
      <c r="DR139" s="16"/>
      <c r="DS139" s="16"/>
      <c r="DT139" s="16"/>
      <c r="DU139" s="16"/>
      <c r="DV139" s="16"/>
      <c r="DW139" s="16"/>
      <c r="DX139" s="16"/>
      <c r="DY139" s="16"/>
      <c r="DZ139" s="16"/>
      <c r="EA139" s="16"/>
      <c r="EB139" s="16"/>
      <c r="EC139" s="16"/>
      <c r="ED139" s="16"/>
      <c r="EE139" s="16"/>
      <c r="EF139" s="16"/>
      <c r="EG139" s="16"/>
      <c r="EH139" s="16"/>
      <c r="EI139" s="16"/>
      <c r="EJ139" s="16"/>
      <c r="EK139" s="16"/>
      <c r="EL139" s="16"/>
      <c r="EM139" s="16"/>
      <c r="EN139" s="16"/>
      <c r="EO139" s="16"/>
      <c r="EP139" s="16"/>
      <c r="EQ139" s="16"/>
      <c r="ER139" s="16"/>
      <c r="ES139" s="16"/>
      <c r="ET139" s="16"/>
      <c r="EU139" s="16"/>
      <c r="EV139" s="16"/>
      <c r="EW139" s="16"/>
      <c r="EX139" s="16"/>
      <c r="EY139" s="16"/>
      <c r="EZ139" s="16"/>
      <c r="FA139" s="16"/>
      <c r="FB139" s="16"/>
      <c r="FC139" s="16"/>
      <c r="FD139" s="16"/>
      <c r="FE139" s="16"/>
      <c r="FF139" s="16"/>
      <c r="FG139" s="16"/>
      <c r="FH139" s="16"/>
      <c r="FI139" s="16"/>
      <c r="FJ139" s="16"/>
      <c r="FK139" s="16"/>
      <c r="FL139" s="16"/>
      <c r="FM139" s="16"/>
      <c r="FN139" s="16"/>
      <c r="FO139" s="16"/>
      <c r="FP139" s="16"/>
      <c r="FQ139" s="16"/>
      <c r="FR139" s="16"/>
      <c r="FS139" s="16"/>
      <c r="FT139" s="16"/>
      <c r="FU139" s="16"/>
      <c r="FV139" s="16"/>
      <c r="FW139" s="16"/>
      <c r="FX139" s="16"/>
      <c r="FY139" s="16"/>
    </row>
    <row r="140" spans="1:181" s="15" customFormat="1">
      <c r="A140" s="20" t="s">
        <v>193</v>
      </c>
      <c r="B140" s="50">
        <f t="shared" si="39"/>
        <v>1.2</v>
      </c>
      <c r="C140" s="50" t="str">
        <f t="shared" si="40"/>
        <v>HI</v>
      </c>
      <c r="D140" s="50">
        <f t="shared" si="38"/>
        <v>0.5</v>
      </c>
      <c r="E140" s="50">
        <f t="shared" si="38"/>
        <v>0.6</v>
      </c>
      <c r="F140" s="50">
        <f t="shared" si="38"/>
        <v>0.1</v>
      </c>
      <c r="G140" s="50">
        <f t="shared" si="38"/>
        <v>0.1</v>
      </c>
      <c r="H140" s="50">
        <f t="shared" si="38"/>
        <v>5.6</v>
      </c>
      <c r="I140" s="50">
        <f t="shared" si="38"/>
        <v>0.1</v>
      </c>
      <c r="J140" s="78">
        <f t="shared" si="38"/>
        <v>7.1</v>
      </c>
      <c r="K140" s="50">
        <f t="shared" si="41"/>
        <v>0</v>
      </c>
      <c r="L140" s="50">
        <f t="shared" si="41"/>
        <v>0</v>
      </c>
      <c r="M140" s="50">
        <f t="shared" si="41"/>
        <v>0</v>
      </c>
      <c r="N140" s="50">
        <f t="shared" si="41"/>
        <v>0.5</v>
      </c>
      <c r="O140" s="50">
        <f t="shared" si="41"/>
        <v>0.1</v>
      </c>
      <c r="P140" s="76">
        <f t="shared" si="42"/>
        <v>0.6</v>
      </c>
      <c r="Q140" s="98">
        <f t="shared" si="43"/>
        <v>-6.4375062884696597</v>
      </c>
      <c r="R140" s="53"/>
      <c r="S140" s="16"/>
      <c r="T140" s="1" t="s">
        <v>79</v>
      </c>
      <c r="U140" s="1">
        <v>68.706000000000003</v>
      </c>
      <c r="V140" s="1" t="s">
        <v>14</v>
      </c>
      <c r="W140" s="1">
        <v>0.56815093644069503</v>
      </c>
      <c r="X140" s="1">
        <v>4.5790881102770901E-2</v>
      </c>
      <c r="Y140" s="1">
        <v>0.16454645222971601</v>
      </c>
      <c r="Z140" s="1">
        <v>0.39699276845928</v>
      </c>
      <c r="AA140" s="1">
        <v>0.82200083060080198</v>
      </c>
      <c r="AB140" s="1">
        <v>7.1479473024142703E-2</v>
      </c>
      <c r="AC140" s="1">
        <v>2.0689613418574102</v>
      </c>
      <c r="AD140" s="1">
        <v>0.73199501930266597</v>
      </c>
      <c r="AE140" s="1">
        <v>1.0505981605017801E-2</v>
      </c>
      <c r="AF140" s="1">
        <v>0.21710440272217499</v>
      </c>
      <c r="AG140" s="1">
        <v>0.13926160308438101</v>
      </c>
      <c r="AH140" s="1">
        <v>7.1479473024142703E-2</v>
      </c>
      <c r="AI140" s="1">
        <v>1.17034647973838</v>
      </c>
      <c r="AJ140" s="1">
        <v>-0.89861486211902997</v>
      </c>
      <c r="AL140" s="16"/>
      <c r="AM140" s="16"/>
      <c r="AN140" s="16"/>
      <c r="AO140" s="16"/>
      <c r="AP140" s="16"/>
      <c r="AQ140" s="16"/>
      <c r="AR140" s="16"/>
      <c r="AS140" s="16"/>
      <c r="AT140" s="16"/>
      <c r="AU140" s="16"/>
      <c r="AV140" s="16"/>
      <c r="AW140" s="16"/>
      <c r="AX140" s="16"/>
      <c r="AY140" s="16"/>
      <c r="AZ140" s="16"/>
      <c r="BA140" s="16"/>
      <c r="BB140" s="16"/>
      <c r="BC140" s="16"/>
      <c r="BD140" s="16"/>
      <c r="BE140" s="16"/>
      <c r="BF140" s="16"/>
      <c r="BG140" s="16"/>
      <c r="BH140" s="16"/>
      <c r="BI140" s="16"/>
      <c r="BJ140" s="16"/>
      <c r="BK140" s="16"/>
      <c r="BL140" s="16"/>
      <c r="BM140" s="16"/>
      <c r="BN140" s="16"/>
      <c r="BO140" s="16"/>
      <c r="BP140" s="16"/>
      <c r="BQ140" s="16"/>
      <c r="BR140" s="16"/>
      <c r="BS140" s="16"/>
      <c r="BT140" s="16"/>
      <c r="BU140" s="16"/>
      <c r="BV140" s="16"/>
      <c r="BW140" s="16"/>
      <c r="BX140" s="16"/>
      <c r="BY140" s="16"/>
      <c r="BZ140" s="16"/>
      <c r="CA140" s="16"/>
      <c r="CB140" s="16"/>
      <c r="CC140" s="16"/>
      <c r="CD140" s="16"/>
      <c r="CE140" s="16"/>
      <c r="CF140" s="16"/>
      <c r="CG140" s="16"/>
      <c r="CH140" s="16"/>
      <c r="CI140" s="16"/>
      <c r="CJ140" s="16"/>
      <c r="CK140" s="16"/>
      <c r="CL140" s="16"/>
      <c r="CM140" s="16"/>
      <c r="CN140" s="16"/>
      <c r="CO140" s="16"/>
      <c r="CP140" s="16"/>
      <c r="CQ140" s="16"/>
      <c r="CR140" s="16"/>
      <c r="CS140" s="16"/>
      <c r="CT140" s="16"/>
      <c r="CU140" s="16"/>
      <c r="CV140" s="16"/>
      <c r="CW140" s="16"/>
      <c r="CX140" s="16"/>
      <c r="CY140" s="16"/>
      <c r="CZ140" s="16"/>
      <c r="DA140" s="16"/>
      <c r="DB140" s="16"/>
      <c r="DC140" s="16"/>
      <c r="DD140" s="16"/>
      <c r="DE140" s="16"/>
      <c r="DF140" s="16"/>
      <c r="DG140" s="16"/>
      <c r="DH140" s="16"/>
      <c r="DI140" s="16"/>
      <c r="DJ140" s="16"/>
      <c r="DK140" s="16"/>
      <c r="DL140" s="16"/>
      <c r="DM140" s="16"/>
      <c r="DN140" s="16"/>
      <c r="DO140" s="16"/>
      <c r="DP140" s="16"/>
      <c r="DQ140" s="16"/>
      <c r="DR140" s="16"/>
      <c r="DS140" s="16"/>
      <c r="DT140" s="16"/>
      <c r="DU140" s="16"/>
      <c r="DV140" s="16"/>
      <c r="DW140" s="16"/>
      <c r="DX140" s="16"/>
      <c r="DY140" s="16"/>
      <c r="DZ140" s="16"/>
      <c r="EA140" s="16"/>
      <c r="EB140" s="16"/>
      <c r="EC140" s="16"/>
      <c r="ED140" s="16"/>
      <c r="EE140" s="16"/>
      <c r="EF140" s="16"/>
      <c r="EG140" s="16"/>
      <c r="EH140" s="16"/>
      <c r="EI140" s="16"/>
      <c r="EJ140" s="16"/>
      <c r="EK140" s="16"/>
      <c r="EL140" s="16"/>
      <c r="EM140" s="16"/>
      <c r="EN140" s="16"/>
      <c r="EO140" s="16"/>
      <c r="EP140" s="16"/>
      <c r="EQ140" s="16"/>
      <c r="ER140" s="16"/>
      <c r="ES140" s="16"/>
      <c r="ET140" s="16"/>
      <c r="EU140" s="16"/>
      <c r="EV140" s="16"/>
      <c r="EW140" s="16"/>
      <c r="EX140" s="16"/>
      <c r="EY140" s="16"/>
      <c r="EZ140" s="16"/>
      <c r="FA140" s="16"/>
      <c r="FB140" s="16"/>
      <c r="FC140" s="16"/>
      <c r="FD140" s="16"/>
      <c r="FE140" s="16"/>
      <c r="FF140" s="16"/>
      <c r="FG140" s="16"/>
      <c r="FH140" s="16"/>
      <c r="FI140" s="16"/>
      <c r="FJ140" s="16"/>
      <c r="FK140" s="16"/>
      <c r="FL140" s="16"/>
      <c r="FM140" s="16"/>
      <c r="FN140" s="16"/>
      <c r="FO140" s="16"/>
      <c r="FP140" s="16"/>
      <c r="FQ140" s="16"/>
      <c r="FR140" s="16"/>
      <c r="FS140" s="16"/>
      <c r="FT140" s="16"/>
      <c r="FU140" s="16"/>
      <c r="FV140" s="16"/>
      <c r="FW140" s="16"/>
      <c r="FX140" s="16"/>
      <c r="FY140" s="16"/>
    </row>
    <row r="141" spans="1:181" s="15" customFormat="1">
      <c r="A141" s="18" t="s">
        <v>115</v>
      </c>
      <c r="B141" s="46">
        <f t="shared" si="39"/>
        <v>73.099999999999994</v>
      </c>
      <c r="C141" s="46" t="str">
        <f t="shared" si="40"/>
        <v>LM</v>
      </c>
      <c r="D141" s="46">
        <f t="shared" si="38"/>
        <v>0.7</v>
      </c>
      <c r="E141" s="46">
        <f t="shared" si="38"/>
        <v>0.1</v>
      </c>
      <c r="F141" s="46">
        <f t="shared" si="38"/>
        <v>0.1</v>
      </c>
      <c r="G141" s="46">
        <f t="shared" si="38"/>
        <v>0.1</v>
      </c>
      <c r="H141" s="46">
        <f t="shared" si="38"/>
        <v>1.8</v>
      </c>
      <c r="I141" s="46">
        <f t="shared" si="38"/>
        <v>0.1</v>
      </c>
      <c r="J141" s="78">
        <f t="shared" si="38"/>
        <v>2.8</v>
      </c>
      <c r="K141" s="46">
        <f t="shared" si="41"/>
        <v>0.4</v>
      </c>
      <c r="L141" s="46">
        <f t="shared" si="41"/>
        <v>0.1</v>
      </c>
      <c r="M141" s="46">
        <f t="shared" si="41"/>
        <v>0.1</v>
      </c>
      <c r="N141" s="46">
        <f t="shared" si="41"/>
        <v>0.3</v>
      </c>
      <c r="O141" s="46">
        <f t="shared" si="41"/>
        <v>0.1</v>
      </c>
      <c r="P141" s="76">
        <f t="shared" si="42"/>
        <v>0.9</v>
      </c>
      <c r="Q141" s="99">
        <f t="shared" si="43"/>
        <v>-1.95206087999792</v>
      </c>
      <c r="R141" s="53"/>
      <c r="S141" s="16"/>
      <c r="T141" s="1" t="s">
        <v>124</v>
      </c>
      <c r="U141" s="1">
        <v>5.9020000000000001</v>
      </c>
      <c r="V141" s="1" t="s">
        <v>60</v>
      </c>
      <c r="W141" s="1">
        <v>0.36146502754604998</v>
      </c>
      <c r="X141" s="1">
        <v>0.100708385402333</v>
      </c>
      <c r="Y141" s="1">
        <v>0.30317905440033099</v>
      </c>
      <c r="Z141" s="1">
        <v>8.2498551358269501E-2</v>
      </c>
      <c r="AA141" s="1">
        <v>0.14251354275351799</v>
      </c>
      <c r="AB141" s="1">
        <v>3.2197597942468299E-2</v>
      </c>
      <c r="AC141" s="1">
        <v>1.0225621594029699</v>
      </c>
      <c r="AD141" s="1">
        <v>0.44144411027751901</v>
      </c>
      <c r="AE141" s="1">
        <v>0.13590462231435299</v>
      </c>
      <c r="AF141" s="1">
        <v>3.8209954067901397E-2</v>
      </c>
      <c r="AG141" s="1">
        <v>2.08271851133215E-2</v>
      </c>
      <c r="AH141" s="1">
        <v>3.2197597942468299E-2</v>
      </c>
      <c r="AI141" s="1">
        <v>0.66858346971556304</v>
      </c>
      <c r="AJ141" s="1">
        <v>-0.35397868968740698</v>
      </c>
      <c r="AL141" s="16"/>
      <c r="AM141" s="16"/>
      <c r="AN141" s="16"/>
      <c r="AO141" s="16"/>
      <c r="AP141" s="16"/>
      <c r="AQ141" s="16"/>
      <c r="AR141" s="16"/>
      <c r="AS141" s="16"/>
      <c r="AT141" s="16"/>
      <c r="AU141" s="16"/>
      <c r="AV141" s="16"/>
      <c r="AW141" s="16"/>
      <c r="AX141" s="16"/>
      <c r="AY141" s="16"/>
      <c r="AZ141" s="16"/>
      <c r="BA141" s="16"/>
      <c r="BB141" s="16"/>
      <c r="BC141" s="16"/>
      <c r="BD141" s="16"/>
      <c r="BE141" s="16"/>
      <c r="BF141" s="16"/>
      <c r="BG141" s="16"/>
      <c r="BH141" s="16"/>
      <c r="BI141" s="16"/>
      <c r="BJ141" s="16"/>
      <c r="BK141" s="16"/>
      <c r="BL141" s="16"/>
      <c r="BM141" s="16"/>
      <c r="BN141" s="16"/>
      <c r="BO141" s="16"/>
      <c r="BP141" s="16"/>
      <c r="BQ141" s="16"/>
      <c r="BR141" s="16"/>
      <c r="BS141" s="16"/>
      <c r="BT141" s="16"/>
      <c r="BU141" s="16"/>
      <c r="BV141" s="16"/>
      <c r="BW141" s="16"/>
      <c r="BX141" s="16"/>
      <c r="BY141" s="16"/>
      <c r="BZ141" s="16"/>
      <c r="CA141" s="16"/>
      <c r="CB141" s="16"/>
      <c r="CC141" s="16"/>
      <c r="CD141" s="16"/>
      <c r="CE141" s="16"/>
      <c r="CF141" s="16"/>
      <c r="CG141" s="16"/>
      <c r="CH141" s="16"/>
      <c r="CI141" s="16"/>
      <c r="CJ141" s="16"/>
      <c r="CK141" s="16"/>
      <c r="CL141" s="16"/>
      <c r="CM141" s="16"/>
      <c r="CN141" s="16"/>
      <c r="CO141" s="16"/>
      <c r="CP141" s="16"/>
      <c r="CQ141" s="16"/>
      <c r="CR141" s="16"/>
      <c r="CS141" s="16"/>
      <c r="CT141" s="16"/>
      <c r="CU141" s="16"/>
      <c r="CV141" s="16"/>
      <c r="CW141" s="16"/>
      <c r="CX141" s="16"/>
      <c r="CY141" s="16"/>
      <c r="CZ141" s="16"/>
      <c r="DA141" s="16"/>
      <c r="DB141" s="16"/>
      <c r="DC141" s="16"/>
      <c r="DD141" s="16"/>
      <c r="DE141" s="16"/>
      <c r="DF141" s="16"/>
      <c r="DG141" s="16"/>
      <c r="DH141" s="16"/>
      <c r="DI141" s="16"/>
      <c r="DJ141" s="16"/>
      <c r="DK141" s="16"/>
      <c r="DL141" s="16"/>
      <c r="DM141" s="16"/>
      <c r="DN141" s="16"/>
      <c r="DO141" s="16"/>
      <c r="DP141" s="16"/>
      <c r="DQ141" s="16"/>
      <c r="DR141" s="16"/>
      <c r="DS141" s="16"/>
      <c r="DT141" s="16"/>
      <c r="DU141" s="16"/>
      <c r="DV141" s="16"/>
      <c r="DW141" s="16"/>
      <c r="DX141" s="16"/>
      <c r="DY141" s="16"/>
      <c r="DZ141" s="16"/>
      <c r="EA141" s="16"/>
      <c r="EB141" s="16"/>
      <c r="EC141" s="16"/>
      <c r="ED141" s="16"/>
      <c r="EE141" s="16"/>
      <c r="EF141" s="16"/>
      <c r="EG141" s="16"/>
      <c r="EH141" s="16"/>
      <c r="EI141" s="16"/>
      <c r="EJ141" s="16"/>
      <c r="EK141" s="16"/>
      <c r="EL141" s="16"/>
      <c r="EM141" s="16"/>
      <c r="EN141" s="16"/>
      <c r="EO141" s="16"/>
      <c r="EP141" s="16"/>
      <c r="EQ141" s="16"/>
      <c r="ER141" s="16"/>
      <c r="ES141" s="16"/>
      <c r="ET141" s="16"/>
      <c r="EU141" s="16"/>
      <c r="EV141" s="16"/>
      <c r="EW141" s="16"/>
      <c r="EX141" s="16"/>
      <c r="EY141" s="16"/>
      <c r="EZ141" s="16"/>
      <c r="FA141" s="16"/>
      <c r="FB141" s="16"/>
      <c r="FC141" s="16"/>
      <c r="FD141" s="16"/>
      <c r="FE141" s="16"/>
      <c r="FF141" s="16"/>
      <c r="FG141" s="16"/>
      <c r="FH141" s="16"/>
      <c r="FI141" s="16"/>
      <c r="FJ141" s="16"/>
      <c r="FK141" s="16"/>
      <c r="FL141" s="16"/>
      <c r="FM141" s="16"/>
      <c r="FN141" s="16"/>
      <c r="FO141" s="16"/>
      <c r="FP141" s="16"/>
      <c r="FQ141" s="16"/>
      <c r="FR141" s="16"/>
      <c r="FS141" s="16"/>
      <c r="FT141" s="16"/>
      <c r="FU141" s="16"/>
      <c r="FV141" s="16"/>
      <c r="FW141" s="16"/>
      <c r="FX141" s="16"/>
      <c r="FY141" s="16"/>
    </row>
    <row r="142" spans="1:181" s="15" customFormat="1">
      <c r="A142" s="18" t="s">
        <v>114</v>
      </c>
      <c r="B142" s="49">
        <f t="shared" si="39"/>
        <v>30.7</v>
      </c>
      <c r="C142" s="49" t="str">
        <f t="shared" si="40"/>
        <v>LM</v>
      </c>
      <c r="D142" s="49">
        <f t="shared" si="38"/>
        <v>0.4</v>
      </c>
      <c r="E142" s="49">
        <f t="shared" si="38"/>
        <v>0.1</v>
      </c>
      <c r="F142" s="49">
        <f t="shared" si="38"/>
        <v>0</v>
      </c>
      <c r="G142" s="49">
        <f t="shared" si="38"/>
        <v>0</v>
      </c>
      <c r="H142" s="49">
        <f t="shared" si="38"/>
        <v>1</v>
      </c>
      <c r="I142" s="49">
        <f t="shared" si="38"/>
        <v>0</v>
      </c>
      <c r="J142" s="78">
        <f t="shared" si="38"/>
        <v>1.5</v>
      </c>
      <c r="K142" s="49">
        <f t="shared" si="41"/>
        <v>0.2</v>
      </c>
      <c r="L142" s="49">
        <f t="shared" si="41"/>
        <v>0</v>
      </c>
      <c r="M142" s="49">
        <f t="shared" si="41"/>
        <v>0</v>
      </c>
      <c r="N142" s="49">
        <f t="shared" si="41"/>
        <v>0</v>
      </c>
      <c r="O142" s="49">
        <f t="shared" si="41"/>
        <v>0</v>
      </c>
      <c r="P142" s="76">
        <f t="shared" si="42"/>
        <v>0.3</v>
      </c>
      <c r="Q142" s="95">
        <f t="shared" si="43"/>
        <v>-1.2311135690050801</v>
      </c>
      <c r="R142" s="53"/>
      <c r="S142" s="16"/>
      <c r="T142" s="1" t="s">
        <v>192</v>
      </c>
      <c r="U142" s="1">
        <v>1.3360000000000001</v>
      </c>
      <c r="V142" s="1" t="s">
        <v>16</v>
      </c>
      <c r="W142" s="1">
        <v>0.43109753144874302</v>
      </c>
      <c r="X142" s="1">
        <v>0.44446207487013101</v>
      </c>
      <c r="Y142" s="1">
        <v>0.377825690643534</v>
      </c>
      <c r="Z142" s="1">
        <v>0.183410621687845</v>
      </c>
      <c r="AA142" s="1">
        <v>6.6076068133731098</v>
      </c>
      <c r="AB142" s="1">
        <v>1.73439947452849E-3</v>
      </c>
      <c r="AC142" s="1">
        <v>8.0461371314978898</v>
      </c>
      <c r="AD142" s="1">
        <v>6.5739334921644202E-2</v>
      </c>
      <c r="AE142" s="1">
        <v>6.2048631588399001E-3</v>
      </c>
      <c r="AF142" s="1">
        <v>0.141064710711966</v>
      </c>
      <c r="AG142" s="1">
        <v>1.3420169317886199</v>
      </c>
      <c r="AH142" s="1">
        <v>1.73439947452849E-3</v>
      </c>
      <c r="AI142" s="1">
        <v>1.5567602400556</v>
      </c>
      <c r="AJ142" s="1">
        <v>-6.4893768914422898</v>
      </c>
      <c r="AL142" s="16"/>
      <c r="AM142" s="16"/>
      <c r="AN142" s="16"/>
      <c r="AO142" s="16"/>
      <c r="AP142" s="16"/>
      <c r="AQ142" s="16"/>
      <c r="AR142" s="16"/>
      <c r="AS142" s="16"/>
      <c r="AT142" s="16"/>
      <c r="AU142" s="16"/>
      <c r="AV142" s="16"/>
      <c r="AW142" s="16"/>
      <c r="AX142" s="16"/>
      <c r="AY142" s="16"/>
      <c r="AZ142" s="16"/>
      <c r="BA142" s="16"/>
      <c r="BB142" s="16"/>
      <c r="BC142" s="16"/>
      <c r="BD142" s="16"/>
      <c r="BE142" s="16"/>
      <c r="BF142" s="16"/>
      <c r="BG142" s="16"/>
      <c r="BH142" s="16"/>
      <c r="BI142" s="16"/>
      <c r="BJ142" s="16"/>
      <c r="BK142" s="16"/>
      <c r="BL142" s="16"/>
      <c r="BM142" s="16"/>
      <c r="BN142" s="16"/>
      <c r="BO142" s="16"/>
      <c r="BP142" s="16"/>
      <c r="BQ142" s="16"/>
      <c r="BR142" s="16"/>
      <c r="BS142" s="16"/>
      <c r="BT142" s="16"/>
      <c r="BU142" s="16"/>
      <c r="BV142" s="16"/>
      <c r="BW142" s="16"/>
      <c r="BX142" s="16"/>
      <c r="BY142" s="16"/>
      <c r="BZ142" s="16"/>
      <c r="CA142" s="16"/>
      <c r="CB142" s="16"/>
      <c r="CC142" s="16"/>
      <c r="CD142" s="16"/>
      <c r="CE142" s="16"/>
      <c r="CF142" s="16"/>
      <c r="CG142" s="16"/>
      <c r="CH142" s="16"/>
      <c r="CI142" s="16"/>
      <c r="CJ142" s="16"/>
      <c r="CK142" s="16"/>
      <c r="CL142" s="16"/>
      <c r="CM142" s="16"/>
      <c r="CN142" s="16"/>
      <c r="CO142" s="16"/>
      <c r="CP142" s="16"/>
      <c r="CQ142" s="16"/>
      <c r="CR142" s="16"/>
      <c r="CS142" s="16"/>
      <c r="CT142" s="16"/>
      <c r="CU142" s="16"/>
      <c r="CV142" s="16"/>
      <c r="CW142" s="16"/>
      <c r="CX142" s="16"/>
      <c r="CY142" s="16"/>
      <c r="CZ142" s="16"/>
      <c r="DA142" s="16"/>
      <c r="DB142" s="16"/>
      <c r="DC142" s="16"/>
      <c r="DD142" s="16"/>
      <c r="DE142" s="16"/>
      <c r="DF142" s="16"/>
      <c r="DG142" s="16"/>
      <c r="DH142" s="16"/>
      <c r="DI142" s="16"/>
      <c r="DJ142" s="16"/>
      <c r="DK142" s="16"/>
      <c r="DL142" s="16"/>
      <c r="DM142" s="16"/>
      <c r="DN142" s="16"/>
      <c r="DO142" s="16"/>
      <c r="DP142" s="16"/>
      <c r="DQ142" s="16"/>
      <c r="DR142" s="16"/>
      <c r="DS142" s="16"/>
      <c r="DT142" s="16"/>
      <c r="DU142" s="16"/>
      <c r="DV142" s="16"/>
      <c r="DW142" s="16"/>
      <c r="DX142" s="16"/>
      <c r="DY142" s="16"/>
      <c r="DZ142" s="16"/>
      <c r="EA142" s="16"/>
      <c r="EB142" s="16"/>
      <c r="EC142" s="16"/>
      <c r="ED142" s="16"/>
      <c r="EE142" s="16"/>
      <c r="EF142" s="16"/>
      <c r="EG142" s="16"/>
      <c r="EH142" s="16"/>
      <c r="EI142" s="16"/>
      <c r="EJ142" s="16"/>
      <c r="EK142" s="16"/>
      <c r="EL142" s="16"/>
      <c r="EM142" s="16"/>
      <c r="EN142" s="16"/>
      <c r="EO142" s="16"/>
      <c r="EP142" s="16"/>
      <c r="EQ142" s="16"/>
      <c r="ER142" s="16"/>
      <c r="ES142" s="16"/>
      <c r="ET142" s="16"/>
      <c r="EU142" s="16"/>
      <c r="EV142" s="16"/>
      <c r="EW142" s="16"/>
      <c r="EX142" s="16"/>
      <c r="EY142" s="16"/>
      <c r="EZ142" s="16"/>
      <c r="FA142" s="16"/>
      <c r="FB142" s="16"/>
      <c r="FC142" s="16"/>
      <c r="FD142" s="16"/>
      <c r="FE142" s="16"/>
      <c r="FF142" s="16"/>
      <c r="FG142" s="16"/>
      <c r="FH142" s="16"/>
      <c r="FI142" s="16"/>
      <c r="FJ142" s="16"/>
      <c r="FK142" s="16"/>
      <c r="FL142" s="16"/>
      <c r="FM142" s="16"/>
      <c r="FN142" s="16"/>
      <c r="FO142" s="16"/>
      <c r="FP142" s="16"/>
      <c r="FQ142" s="16"/>
      <c r="FR142" s="16"/>
      <c r="FS142" s="16"/>
      <c r="FT142" s="16"/>
      <c r="FU142" s="16"/>
      <c r="FV142" s="16"/>
      <c r="FW142" s="16"/>
      <c r="FX142" s="16"/>
      <c r="FY142" s="16"/>
    </row>
    <row r="143" spans="1:181" s="15" customFormat="1">
      <c r="A143" s="18" t="s">
        <v>113</v>
      </c>
      <c r="B143" s="46">
        <f t="shared" si="39"/>
        <v>7.3</v>
      </c>
      <c r="C143" s="46" t="str">
        <f t="shared" si="40"/>
        <v>HI</v>
      </c>
      <c r="D143" s="46">
        <f t="shared" si="38"/>
        <v>0.9</v>
      </c>
      <c r="E143" s="46">
        <f t="shared" si="38"/>
        <v>0.3</v>
      </c>
      <c r="F143" s="46">
        <f t="shared" si="38"/>
        <v>0.3</v>
      </c>
      <c r="G143" s="46">
        <f t="shared" si="38"/>
        <v>0.1</v>
      </c>
      <c r="H143" s="46">
        <f t="shared" si="38"/>
        <v>2.2999999999999998</v>
      </c>
      <c r="I143" s="46">
        <f t="shared" si="38"/>
        <v>0.1</v>
      </c>
      <c r="J143" s="78">
        <f t="shared" si="38"/>
        <v>4.0999999999999996</v>
      </c>
      <c r="K143" s="46">
        <f t="shared" si="41"/>
        <v>0.2</v>
      </c>
      <c r="L143" s="46">
        <f t="shared" si="41"/>
        <v>0</v>
      </c>
      <c r="M143" s="46">
        <f t="shared" si="41"/>
        <v>0</v>
      </c>
      <c r="N143" s="46">
        <f t="shared" si="41"/>
        <v>0</v>
      </c>
      <c r="O143" s="46">
        <f t="shared" si="41"/>
        <v>0.1</v>
      </c>
      <c r="P143" s="76">
        <f t="shared" si="42"/>
        <v>0.3</v>
      </c>
      <c r="Q143" s="99">
        <f t="shared" si="43"/>
        <v>-3.7626622526886502</v>
      </c>
      <c r="R143" s="53"/>
      <c r="S143" s="16"/>
      <c r="T143" s="1" t="s">
        <v>123</v>
      </c>
      <c r="U143" s="1">
        <v>10.365</v>
      </c>
      <c r="V143" s="1" t="s">
        <v>14</v>
      </c>
      <c r="W143" s="1">
        <v>0.61056214792795704</v>
      </c>
      <c r="X143" s="1">
        <v>0.118725756981512</v>
      </c>
      <c r="Y143" s="1">
        <v>0.1840771437348</v>
      </c>
      <c r="Z143" s="1">
        <v>0.12929700090874399</v>
      </c>
      <c r="AA143" s="1">
        <v>0.61925044975316701</v>
      </c>
      <c r="AB143" s="1">
        <v>4.0404475722218398E-2</v>
      </c>
      <c r="AC143" s="1">
        <v>1.7023169750284</v>
      </c>
      <c r="AD143" s="1">
        <v>0.59266141322656096</v>
      </c>
      <c r="AE143" s="1">
        <v>8.6506366559655601E-2</v>
      </c>
      <c r="AF143" s="1">
        <v>5.0195671868294801E-2</v>
      </c>
      <c r="AG143" s="1">
        <v>0.24849288837498501</v>
      </c>
      <c r="AH143" s="1">
        <v>4.0404475722218398E-2</v>
      </c>
      <c r="AI143" s="1">
        <v>1.0182608157517199</v>
      </c>
      <c r="AJ143" s="1">
        <v>-0.68405615927667995</v>
      </c>
      <c r="AL143" s="16"/>
      <c r="AM143" s="16"/>
      <c r="AN143" s="16"/>
      <c r="AO143" s="16"/>
      <c r="AP143" s="16"/>
      <c r="AQ143" s="16"/>
      <c r="AR143" s="16"/>
      <c r="AS143" s="16"/>
      <c r="AT143" s="16"/>
      <c r="AU143" s="16"/>
      <c r="AV143" s="16"/>
      <c r="AW143" s="16"/>
      <c r="AX143" s="16"/>
      <c r="AY143" s="16"/>
      <c r="AZ143" s="16"/>
      <c r="BA143" s="16"/>
      <c r="BB143" s="16"/>
      <c r="BC143" s="16"/>
      <c r="BD143" s="16"/>
      <c r="BE143" s="16"/>
      <c r="BF143" s="16"/>
      <c r="BG143" s="16"/>
      <c r="BH143" s="16"/>
      <c r="BI143" s="16"/>
      <c r="BJ143" s="16"/>
      <c r="BK143" s="16"/>
      <c r="BL143" s="16"/>
      <c r="BM143" s="16"/>
      <c r="BN143" s="16"/>
      <c r="BO143" s="16"/>
      <c r="BP143" s="16"/>
      <c r="BQ143" s="16"/>
      <c r="BR143" s="16"/>
      <c r="BS143" s="16"/>
      <c r="BT143" s="16"/>
      <c r="BU143" s="16"/>
      <c r="BV143" s="16"/>
      <c r="BW143" s="16"/>
      <c r="BX143" s="16"/>
      <c r="BY143" s="16"/>
      <c r="BZ143" s="16"/>
      <c r="CA143" s="16"/>
      <c r="CB143" s="16"/>
      <c r="CC143" s="16"/>
      <c r="CD143" s="16"/>
      <c r="CE143" s="16"/>
      <c r="CF143" s="16"/>
      <c r="CG143" s="16"/>
      <c r="CH143" s="16"/>
      <c r="CI143" s="16"/>
      <c r="CJ143" s="16"/>
      <c r="CK143" s="16"/>
      <c r="CL143" s="16"/>
      <c r="CM143" s="16"/>
      <c r="CN143" s="16"/>
      <c r="CO143" s="16"/>
      <c r="CP143" s="16"/>
      <c r="CQ143" s="16"/>
      <c r="CR143" s="16"/>
      <c r="CS143" s="16"/>
      <c r="CT143" s="16"/>
      <c r="CU143" s="16"/>
      <c r="CV143" s="16"/>
      <c r="CW143" s="16"/>
      <c r="CX143" s="16"/>
      <c r="CY143" s="16"/>
      <c r="CZ143" s="16"/>
      <c r="DA143" s="16"/>
      <c r="DB143" s="16"/>
      <c r="DC143" s="16"/>
      <c r="DD143" s="16"/>
      <c r="DE143" s="16"/>
      <c r="DF143" s="16"/>
      <c r="DG143" s="16"/>
      <c r="DH143" s="16"/>
      <c r="DI143" s="16"/>
      <c r="DJ143" s="16"/>
      <c r="DK143" s="16"/>
      <c r="DL143" s="16"/>
      <c r="DM143" s="16"/>
      <c r="DN143" s="16"/>
      <c r="DO143" s="16"/>
      <c r="DP143" s="16"/>
      <c r="DQ143" s="16"/>
      <c r="DR143" s="16"/>
      <c r="DS143" s="16"/>
      <c r="DT143" s="16"/>
      <c r="DU143" s="16"/>
      <c r="DV143" s="16"/>
      <c r="DW143" s="16"/>
      <c r="DX143" s="16"/>
      <c r="DY143" s="16"/>
      <c r="DZ143" s="16"/>
      <c r="EA143" s="16"/>
      <c r="EB143" s="16"/>
      <c r="EC143" s="16"/>
      <c r="ED143" s="16"/>
      <c r="EE143" s="16"/>
      <c r="EF143" s="16"/>
      <c r="EG143" s="16"/>
      <c r="EH143" s="16"/>
      <c r="EI143" s="16"/>
      <c r="EJ143" s="16"/>
      <c r="EK143" s="16"/>
      <c r="EL143" s="16"/>
      <c r="EM143" s="16"/>
      <c r="EN143" s="16"/>
      <c r="EO143" s="16"/>
      <c r="EP143" s="16"/>
      <c r="EQ143" s="16"/>
      <c r="ER143" s="16"/>
      <c r="ES143" s="16"/>
      <c r="ET143" s="16"/>
      <c r="EU143" s="16"/>
      <c r="EV143" s="16"/>
      <c r="EW143" s="16"/>
      <c r="EX143" s="16"/>
      <c r="EY143" s="16"/>
      <c r="EZ143" s="16"/>
      <c r="FA143" s="16"/>
      <c r="FB143" s="16"/>
      <c r="FC143" s="16"/>
      <c r="FD143" s="16"/>
      <c r="FE143" s="16"/>
      <c r="FF143" s="16"/>
      <c r="FG143" s="16"/>
      <c r="FH143" s="16"/>
      <c r="FI143" s="16"/>
      <c r="FJ143" s="16"/>
      <c r="FK143" s="16"/>
      <c r="FL143" s="16"/>
      <c r="FM143" s="16"/>
      <c r="FN143" s="16"/>
      <c r="FO143" s="16"/>
      <c r="FP143" s="16"/>
      <c r="FQ143" s="16"/>
      <c r="FR143" s="16"/>
      <c r="FS143" s="16"/>
      <c r="FT143" s="16"/>
      <c r="FU143" s="16"/>
      <c r="FV143" s="16"/>
      <c r="FW143" s="16"/>
      <c r="FX143" s="16"/>
      <c r="FY143" s="16"/>
    </row>
    <row r="144" spans="1:181" s="15" customFormat="1">
      <c r="A144" s="20" t="s">
        <v>112</v>
      </c>
      <c r="B144" s="50">
        <f t="shared" si="39"/>
        <v>6</v>
      </c>
      <c r="C144" s="50" t="str">
        <f t="shared" si="40"/>
        <v>LM</v>
      </c>
      <c r="D144" s="50">
        <f t="shared" si="38"/>
        <v>0.6</v>
      </c>
      <c r="E144" s="50">
        <f t="shared" si="38"/>
        <v>0.4</v>
      </c>
      <c r="F144" s="50">
        <f t="shared" si="38"/>
        <v>0.1</v>
      </c>
      <c r="G144" s="50">
        <f t="shared" si="38"/>
        <v>0.1</v>
      </c>
      <c r="H144" s="50">
        <f t="shared" si="38"/>
        <v>0.8</v>
      </c>
      <c r="I144" s="50">
        <f t="shared" si="38"/>
        <v>0.1</v>
      </c>
      <c r="J144" s="78">
        <f t="shared" si="38"/>
        <v>2.1</v>
      </c>
      <c r="K144" s="50">
        <f t="shared" si="41"/>
        <v>0.1</v>
      </c>
      <c r="L144" s="50">
        <f t="shared" si="41"/>
        <v>0</v>
      </c>
      <c r="M144" s="50">
        <f t="shared" si="41"/>
        <v>0</v>
      </c>
      <c r="N144" s="50">
        <f t="shared" si="41"/>
        <v>0</v>
      </c>
      <c r="O144" s="50">
        <f t="shared" si="41"/>
        <v>0.1</v>
      </c>
      <c r="P144" s="76">
        <f t="shared" si="42"/>
        <v>0.3</v>
      </c>
      <c r="Q144" s="98">
        <f t="shared" si="43"/>
        <v>-1.82294091189667</v>
      </c>
      <c r="R144" s="53"/>
      <c r="S144" s="16"/>
      <c r="T144" s="1" t="s">
        <v>103</v>
      </c>
      <c r="U144" s="1">
        <v>71.846000000000004</v>
      </c>
      <c r="V144" s="1" t="s">
        <v>18</v>
      </c>
      <c r="W144" s="1">
        <v>0.90396160367394796</v>
      </c>
      <c r="X144" s="1">
        <v>0.117791229016924</v>
      </c>
      <c r="Y144" s="1">
        <v>0.26939258553651602</v>
      </c>
      <c r="Z144" s="1">
        <v>5.4789133913423799E-2</v>
      </c>
      <c r="AA144" s="1">
        <v>1.08275945705228</v>
      </c>
      <c r="AB144" s="1">
        <v>4.4805246947489101E-2</v>
      </c>
      <c r="AC144" s="1">
        <v>2.4734992561405802</v>
      </c>
      <c r="AD144" s="1">
        <v>0.91956261138073403</v>
      </c>
      <c r="AE144" s="1">
        <v>9.9608179640712696E-2</v>
      </c>
      <c r="AF144" s="1">
        <v>0.62190793486919005</v>
      </c>
      <c r="AG144" s="1">
        <v>4.5442656874543803E-2</v>
      </c>
      <c r="AH144" s="1">
        <v>4.4805246947489101E-2</v>
      </c>
      <c r="AI144" s="1">
        <v>1.7313266297126699</v>
      </c>
      <c r="AJ144" s="1">
        <v>-0.74217262642791004</v>
      </c>
      <c r="AL144" s="16"/>
      <c r="AM144" s="16"/>
      <c r="AN144" s="16"/>
      <c r="AO144" s="16"/>
      <c r="AP144" s="16"/>
      <c r="AQ144" s="16"/>
      <c r="AR144" s="16"/>
      <c r="AS144" s="16"/>
      <c r="AT144" s="16"/>
      <c r="AU144" s="16"/>
      <c r="AV144" s="16"/>
      <c r="AW144" s="16"/>
      <c r="AX144" s="16"/>
      <c r="AY144" s="16"/>
      <c r="AZ144" s="16"/>
      <c r="BA144" s="16"/>
      <c r="BB144" s="16"/>
      <c r="BC144" s="16"/>
      <c r="BD144" s="16"/>
      <c r="BE144" s="16"/>
      <c r="BF144" s="16"/>
      <c r="BG144" s="16"/>
      <c r="BH144" s="16"/>
      <c r="BI144" s="16"/>
      <c r="BJ144" s="16"/>
      <c r="BK144" s="16"/>
      <c r="BL144" s="16"/>
      <c r="BM144" s="16"/>
      <c r="BN144" s="16"/>
      <c r="BO144" s="16"/>
      <c r="BP144" s="16"/>
      <c r="BQ144" s="16"/>
      <c r="BR144" s="16"/>
      <c r="BS144" s="16"/>
      <c r="BT144" s="16"/>
      <c r="BU144" s="16"/>
      <c r="BV144" s="16"/>
      <c r="BW144" s="16"/>
      <c r="BX144" s="16"/>
      <c r="BY144" s="16"/>
      <c r="BZ144" s="16"/>
      <c r="CA144" s="16"/>
      <c r="CB144" s="16"/>
      <c r="CC144" s="16"/>
      <c r="CD144" s="16"/>
      <c r="CE144" s="16"/>
      <c r="CF144" s="16"/>
      <c r="CG144" s="16"/>
      <c r="CH144" s="16"/>
      <c r="CI144" s="16"/>
      <c r="CJ144" s="16"/>
      <c r="CK144" s="16"/>
      <c r="CL144" s="16"/>
      <c r="CM144" s="16"/>
      <c r="CN144" s="16"/>
      <c r="CO144" s="16"/>
      <c r="CP144" s="16"/>
      <c r="CQ144" s="16"/>
      <c r="CR144" s="16"/>
      <c r="CS144" s="16"/>
      <c r="CT144" s="16"/>
      <c r="CU144" s="16"/>
      <c r="CV144" s="16"/>
      <c r="CW144" s="16"/>
      <c r="CX144" s="16"/>
      <c r="CY144" s="16"/>
      <c r="CZ144" s="16"/>
      <c r="DA144" s="16"/>
      <c r="DB144" s="16"/>
      <c r="DC144" s="16"/>
      <c r="DD144" s="16"/>
      <c r="DE144" s="16"/>
      <c r="DF144" s="16"/>
      <c r="DG144" s="16"/>
      <c r="DH144" s="16"/>
      <c r="DI144" s="16"/>
      <c r="DJ144" s="16"/>
      <c r="DK144" s="16"/>
      <c r="DL144" s="16"/>
      <c r="DM144" s="16"/>
      <c r="DN144" s="16"/>
      <c r="DO144" s="16"/>
      <c r="DP144" s="16"/>
      <c r="DQ144" s="16"/>
      <c r="DR144" s="16"/>
      <c r="DS144" s="16"/>
      <c r="DT144" s="16"/>
      <c r="DU144" s="16"/>
      <c r="DV144" s="16"/>
      <c r="DW144" s="16"/>
      <c r="DX144" s="16"/>
      <c r="DY144" s="16"/>
      <c r="DZ144" s="16"/>
      <c r="EA144" s="16"/>
      <c r="EB144" s="16"/>
      <c r="EC144" s="16"/>
      <c r="ED144" s="16"/>
      <c r="EE144" s="16"/>
      <c r="EF144" s="16"/>
      <c r="EG144" s="16"/>
      <c r="EH144" s="16"/>
      <c r="EI144" s="16"/>
      <c r="EJ144" s="16"/>
      <c r="EK144" s="16"/>
      <c r="EL144" s="16"/>
      <c r="EM144" s="16"/>
      <c r="EN144" s="16"/>
      <c r="EO144" s="16"/>
      <c r="EP144" s="16"/>
      <c r="EQ144" s="16"/>
      <c r="ER144" s="16"/>
      <c r="ES144" s="16"/>
      <c r="ET144" s="16"/>
      <c r="EU144" s="16"/>
      <c r="EV144" s="16"/>
      <c r="EW144" s="16"/>
      <c r="EX144" s="16"/>
      <c r="EY144" s="16"/>
      <c r="EZ144" s="16"/>
      <c r="FA144" s="16"/>
      <c r="FB144" s="16"/>
      <c r="FC144" s="16"/>
      <c r="FD144" s="16"/>
      <c r="FE144" s="16"/>
      <c r="FF144" s="16"/>
      <c r="FG144" s="16"/>
      <c r="FH144" s="16"/>
      <c r="FI144" s="16"/>
      <c r="FJ144" s="16"/>
      <c r="FK144" s="16"/>
      <c r="FL144" s="16"/>
      <c r="FM144" s="16"/>
      <c r="FN144" s="16"/>
      <c r="FO144" s="16"/>
      <c r="FP144" s="16"/>
      <c r="FQ144" s="16"/>
      <c r="FR144" s="16"/>
      <c r="FS144" s="16"/>
      <c r="FT144" s="16"/>
      <c r="FU144" s="16"/>
      <c r="FV144" s="16"/>
      <c r="FW144" s="16"/>
      <c r="FX144" s="16"/>
      <c r="FY144" s="16"/>
    </row>
    <row r="145" spans="1:181" s="15" customFormat="1">
      <c r="A145" s="18" t="s">
        <v>111</v>
      </c>
      <c r="B145" s="46">
        <f t="shared" si="39"/>
        <v>15.8</v>
      </c>
      <c r="C145" s="46" t="str">
        <f t="shared" si="40"/>
        <v>UM</v>
      </c>
      <c r="D145" s="46">
        <f t="shared" si="38"/>
        <v>1.2</v>
      </c>
      <c r="E145" s="46">
        <f t="shared" si="38"/>
        <v>0.2</v>
      </c>
      <c r="F145" s="46">
        <f t="shared" si="38"/>
        <v>0.1</v>
      </c>
      <c r="G145" s="46">
        <f t="shared" si="38"/>
        <v>0</v>
      </c>
      <c r="H145" s="46">
        <f t="shared" si="38"/>
        <v>2.7</v>
      </c>
      <c r="I145" s="46">
        <f t="shared" si="38"/>
        <v>0</v>
      </c>
      <c r="J145" s="78">
        <f t="shared" si="38"/>
        <v>4.3</v>
      </c>
      <c r="K145" s="46">
        <f t="shared" si="41"/>
        <v>1.4</v>
      </c>
      <c r="L145" s="46">
        <f t="shared" si="41"/>
        <v>2</v>
      </c>
      <c r="M145" s="46">
        <f t="shared" si="41"/>
        <v>0.2</v>
      </c>
      <c r="N145" s="46">
        <f t="shared" si="41"/>
        <v>0.1</v>
      </c>
      <c r="O145" s="46">
        <f t="shared" si="41"/>
        <v>0</v>
      </c>
      <c r="P145" s="76">
        <f t="shared" si="42"/>
        <v>3.7</v>
      </c>
      <c r="Q145" s="99">
        <f t="shared" si="43"/>
        <v>-0.55046185087265997</v>
      </c>
      <c r="R145" s="53"/>
      <c r="S145" s="16"/>
      <c r="T145" s="1" t="s">
        <v>102</v>
      </c>
      <c r="U145" s="1">
        <v>4.9800000000000004</v>
      </c>
      <c r="V145" s="1" t="s">
        <v>14</v>
      </c>
      <c r="W145" s="1">
        <v>0.95214750874795595</v>
      </c>
      <c r="X145" s="1">
        <v>0.47486819896910398</v>
      </c>
      <c r="Y145" s="1">
        <v>5.0957776825946398E-3</v>
      </c>
      <c r="Z145" s="1">
        <v>6.1108400993377396E-3</v>
      </c>
      <c r="AA145" s="1">
        <v>2.3737716267551399</v>
      </c>
      <c r="AB145" s="1">
        <v>0.136569178111309</v>
      </c>
      <c r="AC145" s="1">
        <v>3.9485631303654398</v>
      </c>
      <c r="AD145" s="1">
        <v>0.92094029866049998</v>
      </c>
      <c r="AE145" s="1">
        <v>1.98978443299003</v>
      </c>
      <c r="AF145" s="1">
        <v>1.5278767121789501E-2</v>
      </c>
      <c r="AG145" s="1">
        <v>0.13406455153399</v>
      </c>
      <c r="AH145" s="1">
        <v>0.136569178111309</v>
      </c>
      <c r="AI145" s="1">
        <v>3.1966372284176199</v>
      </c>
      <c r="AJ145" s="1">
        <v>-0.75192590194782005</v>
      </c>
      <c r="AL145" s="16"/>
      <c r="AM145" s="16"/>
      <c r="AN145" s="16"/>
      <c r="AO145" s="16"/>
      <c r="AP145" s="16"/>
      <c r="AQ145" s="16"/>
      <c r="AR145" s="16"/>
      <c r="AS145" s="16"/>
      <c r="AT145" s="16"/>
      <c r="AU145" s="16"/>
      <c r="AV145" s="16"/>
      <c r="AW145" s="16"/>
      <c r="AX145" s="16"/>
      <c r="AY145" s="16"/>
      <c r="AZ145" s="16"/>
      <c r="BA145" s="16"/>
      <c r="BB145" s="16"/>
      <c r="BC145" s="16"/>
      <c r="BD145" s="16"/>
      <c r="BE145" s="16"/>
      <c r="BF145" s="16"/>
      <c r="BG145" s="16"/>
      <c r="BH145" s="16"/>
      <c r="BI145" s="16"/>
      <c r="BJ145" s="16"/>
      <c r="BK145" s="16"/>
      <c r="BL145" s="16"/>
      <c r="BM145" s="16"/>
      <c r="BN145" s="16"/>
      <c r="BO145" s="16"/>
      <c r="BP145" s="16"/>
      <c r="BQ145" s="16"/>
      <c r="BR145" s="16"/>
      <c r="BS145" s="16"/>
      <c r="BT145" s="16"/>
      <c r="BU145" s="16"/>
      <c r="BV145" s="16"/>
      <c r="BW145" s="16"/>
      <c r="BX145" s="16"/>
      <c r="BY145" s="16"/>
      <c r="BZ145" s="16"/>
      <c r="CA145" s="16"/>
      <c r="CB145" s="16"/>
      <c r="CC145" s="16"/>
      <c r="CD145" s="16"/>
      <c r="CE145" s="16"/>
      <c r="CF145" s="16"/>
      <c r="CG145" s="16"/>
      <c r="CH145" s="16"/>
      <c r="CI145" s="16"/>
      <c r="CJ145" s="16"/>
      <c r="CK145" s="16"/>
      <c r="CL145" s="16"/>
      <c r="CM145" s="16"/>
      <c r="CN145" s="16"/>
      <c r="CO145" s="16"/>
      <c r="CP145" s="16"/>
      <c r="CQ145" s="16"/>
      <c r="CR145" s="16"/>
      <c r="CS145" s="16"/>
      <c r="CT145" s="16"/>
      <c r="CU145" s="16"/>
      <c r="CV145" s="16"/>
      <c r="CW145" s="16"/>
      <c r="CX145" s="16"/>
      <c r="CY145" s="16"/>
      <c r="CZ145" s="16"/>
      <c r="DA145" s="16"/>
      <c r="DB145" s="16"/>
      <c r="DC145" s="16"/>
      <c r="DD145" s="16"/>
      <c r="DE145" s="16"/>
      <c r="DF145" s="16"/>
      <c r="DG145" s="16"/>
      <c r="DH145" s="16"/>
      <c r="DI145" s="16"/>
      <c r="DJ145" s="16"/>
      <c r="DK145" s="16"/>
      <c r="DL145" s="16"/>
      <c r="DM145" s="16"/>
      <c r="DN145" s="16"/>
      <c r="DO145" s="16"/>
      <c r="DP145" s="16"/>
      <c r="DQ145" s="16"/>
      <c r="DR145" s="16"/>
      <c r="DS145" s="16"/>
      <c r="DT145" s="16"/>
      <c r="DU145" s="16"/>
      <c r="DV145" s="16"/>
      <c r="DW145" s="16"/>
      <c r="DX145" s="16"/>
      <c r="DY145" s="16"/>
      <c r="DZ145" s="16"/>
      <c r="EA145" s="16"/>
      <c r="EB145" s="16"/>
      <c r="EC145" s="16"/>
      <c r="ED145" s="16"/>
      <c r="EE145" s="16"/>
      <c r="EF145" s="16"/>
      <c r="EG145" s="16"/>
      <c r="EH145" s="16"/>
      <c r="EI145" s="16"/>
      <c r="EJ145" s="16"/>
      <c r="EK145" s="16"/>
      <c r="EL145" s="16"/>
      <c r="EM145" s="16"/>
      <c r="EN145" s="16"/>
      <c r="EO145" s="16"/>
      <c r="EP145" s="16"/>
      <c r="EQ145" s="16"/>
      <c r="ER145" s="16"/>
      <c r="ES145" s="16"/>
      <c r="ET145" s="16"/>
      <c r="EU145" s="16"/>
      <c r="EV145" s="16"/>
      <c r="EW145" s="16"/>
      <c r="EX145" s="16"/>
      <c r="EY145" s="16"/>
      <c r="EZ145" s="16"/>
      <c r="FA145" s="16"/>
      <c r="FB145" s="16"/>
      <c r="FC145" s="16"/>
      <c r="FD145" s="16"/>
      <c r="FE145" s="16"/>
      <c r="FF145" s="16"/>
      <c r="FG145" s="16"/>
      <c r="FH145" s="16"/>
      <c r="FI145" s="16"/>
      <c r="FJ145" s="16"/>
      <c r="FK145" s="16"/>
      <c r="FL145" s="16"/>
      <c r="FM145" s="16"/>
      <c r="FN145" s="16"/>
      <c r="FO145" s="16"/>
      <c r="FP145" s="16"/>
      <c r="FQ145" s="16"/>
      <c r="FR145" s="16"/>
      <c r="FS145" s="16"/>
      <c r="FT145" s="16"/>
      <c r="FU145" s="16"/>
      <c r="FV145" s="16"/>
      <c r="FW145" s="16"/>
      <c r="FX145" s="16"/>
      <c r="FY145" s="16"/>
    </row>
    <row r="146" spans="1:181" s="15" customFormat="1">
      <c r="A146" s="18" t="s">
        <v>110</v>
      </c>
      <c r="B146" s="49">
        <f t="shared" si="39"/>
        <v>2.6</v>
      </c>
      <c r="C146" s="49" t="str">
        <f t="shared" si="40"/>
        <v>HI</v>
      </c>
      <c r="D146" s="49">
        <f t="shared" si="38"/>
        <v>0.8</v>
      </c>
      <c r="E146" s="49">
        <f t="shared" si="38"/>
        <v>0.6</v>
      </c>
      <c r="F146" s="49">
        <f t="shared" si="38"/>
        <v>0.1</v>
      </c>
      <c r="G146" s="49">
        <f t="shared" si="38"/>
        <v>0.2</v>
      </c>
      <c r="H146" s="49">
        <f t="shared" si="38"/>
        <v>8</v>
      </c>
      <c r="I146" s="49">
        <f t="shared" si="38"/>
        <v>0.1</v>
      </c>
      <c r="J146" s="78">
        <f t="shared" si="38"/>
        <v>9.9</v>
      </c>
      <c r="K146" s="49">
        <f t="shared" si="41"/>
        <v>0</v>
      </c>
      <c r="L146" s="49">
        <f t="shared" si="41"/>
        <v>0</v>
      </c>
      <c r="M146" s="49">
        <f t="shared" si="41"/>
        <v>0</v>
      </c>
      <c r="N146" s="49">
        <f t="shared" si="41"/>
        <v>0.3</v>
      </c>
      <c r="O146" s="49">
        <f t="shared" si="41"/>
        <v>0.1</v>
      </c>
      <c r="P146" s="76">
        <f t="shared" si="42"/>
        <v>0.4</v>
      </c>
      <c r="Q146" s="95">
        <f t="shared" si="43"/>
        <v>-9.4665335131831903</v>
      </c>
      <c r="R146" s="53"/>
      <c r="S146" s="16"/>
      <c r="T146" s="1" t="s">
        <v>122</v>
      </c>
      <c r="U146" s="1">
        <v>32.368000000000002</v>
      </c>
      <c r="V146" s="1" t="s">
        <v>60</v>
      </c>
      <c r="W146" s="1">
        <v>0.53560593649314203</v>
      </c>
      <c r="X146" s="1">
        <v>0.16367498929354099</v>
      </c>
      <c r="Y146" s="1">
        <v>0.53146100442905397</v>
      </c>
      <c r="Z146" s="1">
        <v>0.168316756654698</v>
      </c>
      <c r="AA146" s="1">
        <v>5.3917216073951897E-2</v>
      </c>
      <c r="AB146" s="1">
        <v>5.6954360390401797E-2</v>
      </c>
      <c r="AC146" s="1">
        <v>1.50993026333479</v>
      </c>
      <c r="AD146" s="1">
        <v>0.588227298083834</v>
      </c>
      <c r="AE146" s="1">
        <v>0.16464897944818599</v>
      </c>
      <c r="AF146" s="1">
        <v>1.5737579324399401E-2</v>
      </c>
      <c r="AG146" s="1">
        <v>4.7383261890983498E-2</v>
      </c>
      <c r="AH146" s="1">
        <v>5.6954360390401797E-2</v>
      </c>
      <c r="AI146" s="1">
        <v>0.87295147913780502</v>
      </c>
      <c r="AJ146" s="1">
        <v>-0.63697878419698495</v>
      </c>
      <c r="AL146" s="16"/>
      <c r="AM146" s="16"/>
      <c r="AN146" s="16"/>
      <c r="AO146" s="16"/>
      <c r="AP146" s="16"/>
      <c r="AQ146" s="16"/>
      <c r="AR146" s="16"/>
      <c r="AS146" s="16"/>
      <c r="AT146" s="16"/>
      <c r="AU146" s="16"/>
      <c r="AV146" s="16"/>
      <c r="AW146" s="16"/>
      <c r="AX146" s="16"/>
      <c r="AY146" s="16"/>
      <c r="AZ146" s="16"/>
      <c r="BA146" s="16"/>
      <c r="BB146" s="16"/>
      <c r="BC146" s="16"/>
      <c r="BD146" s="16"/>
      <c r="BE146" s="16"/>
      <c r="BF146" s="16"/>
      <c r="BG146" s="16"/>
      <c r="BH146" s="16"/>
      <c r="BI146" s="16"/>
      <c r="BJ146" s="16"/>
      <c r="BK146" s="16"/>
      <c r="BL146" s="16"/>
      <c r="BM146" s="16"/>
      <c r="BN146" s="16"/>
      <c r="BO146" s="16"/>
      <c r="BP146" s="16"/>
      <c r="BQ146" s="16"/>
      <c r="BR146" s="16"/>
      <c r="BS146" s="16"/>
      <c r="BT146" s="16"/>
      <c r="BU146" s="16"/>
      <c r="BV146" s="16"/>
      <c r="BW146" s="16"/>
      <c r="BX146" s="16"/>
      <c r="BY146" s="16"/>
      <c r="BZ146" s="16"/>
      <c r="CA146" s="16"/>
      <c r="CB146" s="16"/>
      <c r="CC146" s="16"/>
      <c r="CD146" s="16"/>
      <c r="CE146" s="16"/>
      <c r="CF146" s="16"/>
      <c r="CG146" s="16"/>
      <c r="CH146" s="16"/>
      <c r="CI146" s="16"/>
      <c r="CJ146" s="16"/>
      <c r="CK146" s="16"/>
      <c r="CL146" s="16"/>
      <c r="CM146" s="16"/>
      <c r="CN146" s="16"/>
      <c r="CO146" s="16"/>
      <c r="CP146" s="16"/>
      <c r="CQ146" s="16"/>
      <c r="CR146" s="16"/>
      <c r="CS146" s="16"/>
      <c r="CT146" s="16"/>
      <c r="CU146" s="16"/>
      <c r="CV146" s="16"/>
      <c r="CW146" s="16"/>
      <c r="CX146" s="16"/>
      <c r="CY146" s="16"/>
      <c r="CZ146" s="16"/>
      <c r="DA146" s="16"/>
      <c r="DB146" s="16"/>
      <c r="DC146" s="16"/>
      <c r="DD146" s="16"/>
      <c r="DE146" s="16"/>
      <c r="DF146" s="16"/>
      <c r="DG146" s="16"/>
      <c r="DH146" s="16"/>
      <c r="DI146" s="16"/>
      <c r="DJ146" s="16"/>
      <c r="DK146" s="16"/>
      <c r="DL146" s="16"/>
      <c r="DM146" s="16"/>
      <c r="DN146" s="16"/>
      <c r="DO146" s="16"/>
      <c r="DP146" s="16"/>
      <c r="DQ146" s="16"/>
      <c r="DR146" s="16"/>
      <c r="DS146" s="16"/>
      <c r="DT146" s="16"/>
      <c r="DU146" s="16"/>
      <c r="DV146" s="16"/>
      <c r="DW146" s="16"/>
      <c r="DX146" s="16"/>
      <c r="DY146" s="16"/>
      <c r="DZ146" s="16"/>
      <c r="EA146" s="16"/>
      <c r="EB146" s="16"/>
      <c r="EC146" s="16"/>
      <c r="ED146" s="16"/>
      <c r="EE146" s="16"/>
      <c r="EF146" s="16"/>
      <c r="EG146" s="16"/>
      <c r="EH146" s="16"/>
      <c r="EI146" s="16"/>
      <c r="EJ146" s="16"/>
      <c r="EK146" s="16"/>
      <c r="EL146" s="16"/>
      <c r="EM146" s="16"/>
      <c r="EN146" s="16"/>
      <c r="EO146" s="16"/>
      <c r="EP146" s="16"/>
      <c r="EQ146" s="16"/>
      <c r="ER146" s="16"/>
      <c r="ES146" s="16"/>
      <c r="ET146" s="16"/>
      <c r="EU146" s="16"/>
      <c r="EV146" s="16"/>
      <c r="EW146" s="16"/>
      <c r="EX146" s="16"/>
      <c r="EY146" s="16"/>
      <c r="EZ146" s="16"/>
      <c r="FA146" s="16"/>
      <c r="FB146" s="16"/>
      <c r="FC146" s="16"/>
      <c r="FD146" s="16"/>
      <c r="FE146" s="16"/>
      <c r="FF146" s="16"/>
      <c r="FG146" s="16"/>
      <c r="FH146" s="16"/>
      <c r="FI146" s="16"/>
      <c r="FJ146" s="16"/>
      <c r="FK146" s="16"/>
      <c r="FL146" s="16"/>
      <c r="FM146" s="16"/>
      <c r="FN146" s="16"/>
      <c r="FO146" s="16"/>
      <c r="FP146" s="16"/>
      <c r="FQ146" s="16"/>
      <c r="FR146" s="16"/>
      <c r="FS146" s="16"/>
      <c r="FT146" s="16"/>
      <c r="FU146" s="16"/>
      <c r="FV146" s="16"/>
      <c r="FW146" s="16"/>
      <c r="FX146" s="16"/>
      <c r="FY146" s="16"/>
    </row>
    <row r="147" spans="1:181" s="15" customFormat="1">
      <c r="A147" s="18" t="s">
        <v>109</v>
      </c>
      <c r="B147" s="46">
        <f t="shared" si="39"/>
        <v>5.3</v>
      </c>
      <c r="C147" s="46" t="str">
        <f t="shared" si="40"/>
        <v>LI</v>
      </c>
      <c r="D147" s="46">
        <f t="shared" si="38"/>
        <v>0.6</v>
      </c>
      <c r="E147" s="46">
        <f t="shared" si="38"/>
        <v>0.2</v>
      </c>
      <c r="F147" s="46">
        <f t="shared" si="38"/>
        <v>0.1</v>
      </c>
      <c r="G147" s="46">
        <f t="shared" si="38"/>
        <v>0</v>
      </c>
      <c r="H147" s="46">
        <f t="shared" si="38"/>
        <v>0.4</v>
      </c>
      <c r="I147" s="46">
        <f t="shared" si="38"/>
        <v>0.1</v>
      </c>
      <c r="J147" s="78">
        <f t="shared" si="38"/>
        <v>1.5</v>
      </c>
      <c r="K147" s="46">
        <f t="shared" si="41"/>
        <v>0.5</v>
      </c>
      <c r="L147" s="46">
        <f t="shared" si="41"/>
        <v>0.7</v>
      </c>
      <c r="M147" s="46">
        <f t="shared" si="41"/>
        <v>0.1</v>
      </c>
      <c r="N147" s="46">
        <f t="shared" si="41"/>
        <v>0.1</v>
      </c>
      <c r="O147" s="46">
        <f t="shared" si="41"/>
        <v>0.1</v>
      </c>
      <c r="P147" s="76">
        <f t="shared" si="42"/>
        <v>1.4</v>
      </c>
      <c r="Q147" s="99">
        <f t="shared" si="43"/>
        <v>-7.063591454689E-2</v>
      </c>
      <c r="R147" s="53"/>
      <c r="S147" s="16"/>
      <c r="T147" s="1" t="s">
        <v>15</v>
      </c>
      <c r="U147" s="1">
        <v>45.715000000000003</v>
      </c>
      <c r="V147" s="1" t="s">
        <v>14</v>
      </c>
      <c r="W147" s="1">
        <v>0.63219291134198896</v>
      </c>
      <c r="X147" s="1">
        <v>0.13448405256847201</v>
      </c>
      <c r="Y147" s="1">
        <v>0.17660785788458</v>
      </c>
      <c r="Z147" s="1">
        <v>0.115890542303404</v>
      </c>
      <c r="AA147" s="1">
        <v>1.20143428373728</v>
      </c>
      <c r="AB147" s="1">
        <v>6.0372056733402998E-2</v>
      </c>
      <c r="AC147" s="1">
        <v>2.3209817045691299</v>
      </c>
      <c r="AD147" s="1">
        <v>1.36132411034832</v>
      </c>
      <c r="AE147" s="1">
        <v>0.12630261339471699</v>
      </c>
      <c r="AF147" s="1">
        <v>0.415265769679039</v>
      </c>
      <c r="AG147" s="1">
        <v>0.13560603165872201</v>
      </c>
      <c r="AH147" s="1">
        <v>6.0372056733402998E-2</v>
      </c>
      <c r="AI147" s="1">
        <v>2.0988705818142002</v>
      </c>
      <c r="AJ147" s="1">
        <v>-0.22211112275493</v>
      </c>
      <c r="AL147" s="16"/>
      <c r="AM147" s="16"/>
      <c r="AN147" s="16"/>
      <c r="AO147" s="16"/>
      <c r="AP147" s="16"/>
      <c r="AQ147" s="16"/>
      <c r="AR147" s="16"/>
      <c r="AS147" s="16"/>
      <c r="AT147" s="16"/>
      <c r="AU147" s="16"/>
      <c r="AV147" s="16"/>
      <c r="AW147" s="16"/>
      <c r="AX147" s="16"/>
      <c r="AY147" s="16"/>
      <c r="AZ147" s="16"/>
      <c r="BA147" s="16"/>
      <c r="BB147" s="16"/>
      <c r="BC147" s="16"/>
      <c r="BD147" s="16"/>
      <c r="BE147" s="16"/>
      <c r="BF147" s="16"/>
      <c r="BG147" s="16"/>
      <c r="BH147" s="16"/>
      <c r="BI147" s="16"/>
      <c r="BJ147" s="16"/>
      <c r="BK147" s="16"/>
      <c r="BL147" s="16"/>
      <c r="BM147" s="16"/>
      <c r="BN147" s="16"/>
      <c r="BO147" s="16"/>
      <c r="BP147" s="16"/>
      <c r="BQ147" s="16"/>
      <c r="BR147" s="16"/>
      <c r="BS147" s="16"/>
      <c r="BT147" s="16"/>
      <c r="BU147" s="16"/>
      <c r="BV147" s="16"/>
      <c r="BW147" s="16"/>
      <c r="BX147" s="16"/>
      <c r="BY147" s="16"/>
      <c r="BZ147" s="16"/>
      <c r="CA147" s="16"/>
      <c r="CB147" s="16"/>
      <c r="CC147" s="16"/>
      <c r="CD147" s="16"/>
      <c r="CE147" s="16"/>
      <c r="CF147" s="16"/>
      <c r="CG147" s="16"/>
      <c r="CH147" s="16"/>
      <c r="CI147" s="16"/>
      <c r="CJ147" s="16"/>
      <c r="CK147" s="16"/>
      <c r="CL147" s="16"/>
      <c r="CM147" s="16"/>
      <c r="CN147" s="16"/>
      <c r="CO147" s="16"/>
      <c r="CP147" s="16"/>
      <c r="CQ147" s="16"/>
      <c r="CR147" s="16"/>
      <c r="CS147" s="16"/>
      <c r="CT147" s="16"/>
      <c r="CU147" s="16"/>
      <c r="CV147" s="16"/>
      <c r="CW147" s="16"/>
      <c r="CX147" s="16"/>
      <c r="CY147" s="16"/>
      <c r="CZ147" s="16"/>
      <c r="DA147" s="16"/>
      <c r="DB147" s="16"/>
      <c r="DC147" s="16"/>
      <c r="DD147" s="16"/>
      <c r="DE147" s="16"/>
      <c r="DF147" s="16"/>
      <c r="DG147" s="16"/>
      <c r="DH147" s="16"/>
      <c r="DI147" s="16"/>
      <c r="DJ147" s="16"/>
      <c r="DK147" s="16"/>
      <c r="DL147" s="16"/>
      <c r="DM147" s="16"/>
      <c r="DN147" s="16"/>
      <c r="DO147" s="16"/>
      <c r="DP147" s="16"/>
      <c r="DQ147" s="16"/>
      <c r="DR147" s="16"/>
      <c r="DS147" s="16"/>
      <c r="DT147" s="16"/>
      <c r="DU147" s="16"/>
      <c r="DV147" s="16"/>
      <c r="DW147" s="16"/>
      <c r="DX147" s="16"/>
      <c r="DY147" s="16"/>
      <c r="DZ147" s="16"/>
      <c r="EA147" s="16"/>
      <c r="EB147" s="16"/>
      <c r="EC147" s="16"/>
      <c r="ED147" s="16"/>
      <c r="EE147" s="16"/>
      <c r="EF147" s="16"/>
      <c r="EG147" s="16"/>
      <c r="EH147" s="16"/>
      <c r="EI147" s="16"/>
      <c r="EJ147" s="16"/>
      <c r="EK147" s="16"/>
      <c r="EL147" s="16"/>
      <c r="EM147" s="16"/>
      <c r="EN147" s="16"/>
      <c r="EO147" s="16"/>
      <c r="EP147" s="16"/>
      <c r="EQ147" s="16"/>
      <c r="ER147" s="16"/>
      <c r="ES147" s="16"/>
      <c r="ET147" s="16"/>
      <c r="EU147" s="16"/>
      <c r="EV147" s="16"/>
      <c r="EW147" s="16"/>
      <c r="EX147" s="16"/>
      <c r="EY147" s="16"/>
      <c r="EZ147" s="16"/>
      <c r="FA147" s="16"/>
      <c r="FB147" s="16"/>
      <c r="FC147" s="16"/>
      <c r="FD147" s="16"/>
      <c r="FE147" s="16"/>
      <c r="FF147" s="16"/>
      <c r="FG147" s="16"/>
      <c r="FH147" s="16"/>
      <c r="FI147" s="16"/>
      <c r="FJ147" s="16"/>
      <c r="FK147" s="16"/>
      <c r="FL147" s="16"/>
      <c r="FM147" s="16"/>
      <c r="FN147" s="16"/>
      <c r="FO147" s="16"/>
      <c r="FP147" s="16"/>
      <c r="FQ147" s="16"/>
      <c r="FR147" s="16"/>
      <c r="FS147" s="16"/>
      <c r="FT147" s="16"/>
      <c r="FU147" s="16"/>
      <c r="FV147" s="16"/>
      <c r="FW147" s="16"/>
      <c r="FX147" s="16"/>
      <c r="FY147" s="16"/>
    </row>
    <row r="148" spans="1:181" s="15" customFormat="1">
      <c r="A148" s="20" t="s">
        <v>108</v>
      </c>
      <c r="B148" s="50">
        <f t="shared" si="39"/>
        <v>4.2</v>
      </c>
      <c r="C148" s="50" t="str">
        <f t="shared" si="40"/>
        <v>UM</v>
      </c>
      <c r="D148" s="50">
        <f t="shared" si="38"/>
        <v>0.8</v>
      </c>
      <c r="E148" s="50">
        <f t="shared" si="38"/>
        <v>0.7</v>
      </c>
      <c r="F148" s="50">
        <f t="shared" si="38"/>
        <v>0.3</v>
      </c>
      <c r="G148" s="50">
        <f t="shared" si="38"/>
        <v>0.1</v>
      </c>
      <c r="H148" s="50">
        <f t="shared" si="38"/>
        <v>1.6</v>
      </c>
      <c r="I148" s="50">
        <f t="shared" si="38"/>
        <v>0.1</v>
      </c>
      <c r="J148" s="78">
        <f t="shared" si="38"/>
        <v>3.5</v>
      </c>
      <c r="K148" s="50">
        <f t="shared" si="41"/>
        <v>0.2</v>
      </c>
      <c r="L148" s="50">
        <f t="shared" si="41"/>
        <v>0.1</v>
      </c>
      <c r="M148" s="50">
        <f t="shared" si="41"/>
        <v>0.1</v>
      </c>
      <c r="N148" s="50">
        <f t="shared" si="41"/>
        <v>0</v>
      </c>
      <c r="O148" s="50">
        <f t="shared" si="41"/>
        <v>0.1</v>
      </c>
      <c r="P148" s="76">
        <f t="shared" si="42"/>
        <v>0.4</v>
      </c>
      <c r="Q148" s="98">
        <f t="shared" si="43"/>
        <v>-3.1328997315491498</v>
      </c>
      <c r="R148" s="53"/>
      <c r="S148" s="16"/>
      <c r="T148" s="1" t="s">
        <v>101</v>
      </c>
      <c r="U148" s="1">
        <v>8.1999999999999993</v>
      </c>
      <c r="V148" s="1" t="s">
        <v>16</v>
      </c>
      <c r="W148" s="1">
        <v>0.86501872654077905</v>
      </c>
      <c r="X148" s="1">
        <v>1.0044310714123801</v>
      </c>
      <c r="Y148" s="1">
        <v>0.26849592445229598</v>
      </c>
      <c r="Z148" s="1">
        <v>0.32234024124197103</v>
      </c>
      <c r="AA148" s="1">
        <v>6.6321343997163602</v>
      </c>
      <c r="AB148" s="1">
        <v>4.33873358248014E-2</v>
      </c>
      <c r="AC148" s="1">
        <v>9.1358076991885895</v>
      </c>
      <c r="AD148" s="1">
        <v>5.0066687025734698E-2</v>
      </c>
      <c r="AE148" s="1">
        <v>1.3799512063936399E-3</v>
      </c>
      <c r="AF148" s="1">
        <v>7.0952587059092895E-2</v>
      </c>
      <c r="AG148" s="1">
        <v>0.47841498944981797</v>
      </c>
      <c r="AH148" s="1">
        <v>4.33873358248014E-2</v>
      </c>
      <c r="AI148" s="1">
        <v>0.64420155056584105</v>
      </c>
      <c r="AJ148" s="1">
        <v>-8.4916061486227505</v>
      </c>
      <c r="AL148" s="16"/>
      <c r="AM148" s="16"/>
      <c r="AN148" s="16"/>
      <c r="AO148" s="16"/>
      <c r="AP148" s="16"/>
      <c r="AQ148" s="16"/>
      <c r="AR148" s="16"/>
      <c r="AS148" s="16"/>
      <c r="AT148" s="16"/>
      <c r="AU148" s="16"/>
      <c r="AV148" s="16"/>
      <c r="AW148" s="16"/>
      <c r="AX148" s="16"/>
      <c r="AY148" s="16"/>
      <c r="AZ148" s="16"/>
      <c r="BA148" s="16"/>
      <c r="BB148" s="16"/>
      <c r="BC148" s="16"/>
      <c r="BD148" s="16"/>
      <c r="BE148" s="16"/>
      <c r="BF148" s="16"/>
      <c r="BG148" s="16"/>
      <c r="BH148" s="16"/>
      <c r="BI148" s="16"/>
      <c r="BJ148" s="16"/>
      <c r="BK148" s="16"/>
      <c r="BL148" s="16"/>
      <c r="BM148" s="16"/>
      <c r="BN148" s="16"/>
      <c r="BO148" s="16"/>
      <c r="BP148" s="16"/>
      <c r="BQ148" s="16"/>
      <c r="BR148" s="16"/>
      <c r="BS148" s="16"/>
      <c r="BT148" s="16"/>
      <c r="BU148" s="16"/>
      <c r="BV148" s="16"/>
      <c r="BW148" s="16"/>
      <c r="BX148" s="16"/>
      <c r="BY148" s="16"/>
      <c r="BZ148" s="16"/>
      <c r="CA148" s="16"/>
      <c r="CB148" s="16"/>
      <c r="CC148" s="16"/>
      <c r="CD148" s="16"/>
      <c r="CE148" s="16"/>
      <c r="CF148" s="16"/>
      <c r="CG148" s="16"/>
      <c r="CH148" s="16"/>
      <c r="CI148" s="16"/>
      <c r="CJ148" s="16"/>
      <c r="CK148" s="16"/>
      <c r="CL148" s="16"/>
      <c r="CM148" s="16"/>
      <c r="CN148" s="16"/>
      <c r="CO148" s="16"/>
      <c r="CP148" s="16"/>
      <c r="CQ148" s="16"/>
      <c r="CR148" s="16"/>
      <c r="CS148" s="16"/>
      <c r="CT148" s="16"/>
      <c r="CU148" s="16"/>
      <c r="CV148" s="16"/>
      <c r="CW148" s="16"/>
      <c r="CX148" s="16"/>
      <c r="CY148" s="16"/>
      <c r="CZ148" s="16"/>
      <c r="DA148" s="16"/>
      <c r="DB148" s="16"/>
      <c r="DC148" s="16"/>
      <c r="DD148" s="16"/>
      <c r="DE148" s="16"/>
      <c r="DF148" s="16"/>
      <c r="DG148" s="16"/>
      <c r="DH148" s="16"/>
      <c r="DI148" s="16"/>
      <c r="DJ148" s="16"/>
      <c r="DK148" s="16"/>
      <c r="DL148" s="16"/>
      <c r="DM148" s="16"/>
      <c r="DN148" s="16"/>
      <c r="DO148" s="16"/>
      <c r="DP148" s="16"/>
      <c r="DQ148" s="16"/>
      <c r="DR148" s="16"/>
      <c r="DS148" s="16"/>
      <c r="DT148" s="16"/>
      <c r="DU148" s="16"/>
      <c r="DV148" s="16"/>
      <c r="DW148" s="16"/>
      <c r="DX148" s="16"/>
      <c r="DY148" s="16"/>
      <c r="DZ148" s="16"/>
      <c r="EA148" s="16"/>
      <c r="EB148" s="16"/>
      <c r="EC148" s="16"/>
      <c r="ED148" s="16"/>
      <c r="EE148" s="16"/>
      <c r="EF148" s="16"/>
      <c r="EG148" s="16"/>
      <c r="EH148" s="16"/>
      <c r="EI148" s="16"/>
      <c r="EJ148" s="16"/>
      <c r="EK148" s="16"/>
      <c r="EL148" s="16"/>
      <c r="EM148" s="16"/>
      <c r="EN148" s="16"/>
      <c r="EO148" s="16"/>
      <c r="EP148" s="16"/>
      <c r="EQ148" s="16"/>
      <c r="ER148" s="16"/>
      <c r="ES148" s="16"/>
      <c r="ET148" s="16"/>
      <c r="EU148" s="16"/>
      <c r="EV148" s="16"/>
      <c r="EW148" s="16"/>
      <c r="EX148" s="16"/>
      <c r="EY148" s="16"/>
      <c r="EZ148" s="16"/>
      <c r="FA148" s="16"/>
      <c r="FB148" s="16"/>
      <c r="FC148" s="16"/>
      <c r="FD148" s="16"/>
      <c r="FE148" s="16"/>
      <c r="FF148" s="16"/>
      <c r="FG148" s="16"/>
      <c r="FH148" s="16"/>
      <c r="FI148" s="16"/>
      <c r="FJ148" s="16"/>
      <c r="FK148" s="16"/>
      <c r="FL148" s="16"/>
      <c r="FM148" s="16"/>
      <c r="FN148" s="16"/>
      <c r="FO148" s="16"/>
      <c r="FP148" s="16"/>
      <c r="FQ148" s="16"/>
      <c r="FR148" s="16"/>
      <c r="FS148" s="16"/>
      <c r="FT148" s="16"/>
      <c r="FU148" s="16"/>
      <c r="FV148" s="16"/>
      <c r="FW148" s="16"/>
      <c r="FX148" s="16"/>
      <c r="FY148" s="16"/>
    </row>
    <row r="149" spans="1:181" s="15" customFormat="1">
      <c r="A149" s="18" t="s">
        <v>182</v>
      </c>
      <c r="B149" s="46">
        <f t="shared" si="39"/>
        <v>3.9</v>
      </c>
      <c r="C149" s="46" t="str">
        <f t="shared" si="40"/>
        <v>LM</v>
      </c>
      <c r="D149" s="46">
        <f t="shared" si="38"/>
        <v>0.3</v>
      </c>
      <c r="E149" s="46">
        <f t="shared" si="38"/>
        <v>0.1</v>
      </c>
      <c r="F149" s="46">
        <f t="shared" si="38"/>
        <v>0</v>
      </c>
      <c r="G149" s="46">
        <f t="shared" si="38"/>
        <v>0</v>
      </c>
      <c r="H149" s="46">
        <f t="shared" si="38"/>
        <v>0.1</v>
      </c>
      <c r="I149" s="46">
        <f t="shared" si="38"/>
        <v>0</v>
      </c>
      <c r="J149" s="78">
        <f t="shared" si="38"/>
        <v>0.5</v>
      </c>
      <c r="K149" s="46">
        <f t="shared" si="41"/>
        <v>0.1</v>
      </c>
      <c r="L149" s="46">
        <f t="shared" si="41"/>
        <v>0</v>
      </c>
      <c r="M149" s="46">
        <f t="shared" si="41"/>
        <v>0</v>
      </c>
      <c r="N149" s="46">
        <f t="shared" si="41"/>
        <v>0</v>
      </c>
      <c r="O149" s="46">
        <f t="shared" si="41"/>
        <v>0</v>
      </c>
      <c r="P149" s="76">
        <f t="shared" si="42"/>
        <v>0.1</v>
      </c>
      <c r="Q149" s="99">
        <f t="shared" si="43"/>
        <v>-0.35438800517344798</v>
      </c>
      <c r="R149" s="53"/>
      <c r="S149" s="16"/>
      <c r="T149" s="1" t="s">
        <v>28</v>
      </c>
      <c r="U149" s="1">
        <v>61.887</v>
      </c>
      <c r="V149" s="1" t="s">
        <v>16</v>
      </c>
      <c r="W149" s="1">
        <v>0.86740836710842695</v>
      </c>
      <c r="X149" s="1">
        <v>0.45159129392152397</v>
      </c>
      <c r="Y149" s="1">
        <v>0.47614561462877703</v>
      </c>
      <c r="Z149" s="1">
        <v>0.16196346633744699</v>
      </c>
      <c r="AA149" s="1">
        <v>2.3705860625455402</v>
      </c>
      <c r="AB149" s="1">
        <v>0.14364123728134701</v>
      </c>
      <c r="AC149" s="1">
        <v>4.4713360418230597</v>
      </c>
      <c r="AD149" s="1">
        <v>0.60461240994601195</v>
      </c>
      <c r="AE149" s="1">
        <v>0.136967866410481</v>
      </c>
      <c r="AF149" s="1">
        <v>0.11690108263543</v>
      </c>
      <c r="AG149" s="1">
        <v>0.493253911740823</v>
      </c>
      <c r="AH149" s="1">
        <v>0.14364123728134701</v>
      </c>
      <c r="AI149" s="1">
        <v>1.4953765080140899</v>
      </c>
      <c r="AJ149" s="1">
        <v>-2.9759595338089699</v>
      </c>
      <c r="AL149" s="16"/>
      <c r="AM149" s="16"/>
      <c r="AN149" s="16"/>
      <c r="AO149" s="16"/>
      <c r="AP149" s="16"/>
      <c r="AQ149" s="16"/>
      <c r="AR149" s="16"/>
      <c r="AS149" s="16"/>
      <c r="AT149" s="16"/>
      <c r="AU149" s="16"/>
      <c r="AV149" s="16"/>
      <c r="AW149" s="16"/>
      <c r="AX149" s="16"/>
      <c r="AY149" s="16"/>
      <c r="AZ149" s="16"/>
      <c r="BA149" s="16"/>
      <c r="BB149" s="16"/>
      <c r="BC149" s="16"/>
      <c r="BD149" s="16"/>
      <c r="BE149" s="16"/>
      <c r="BF149" s="16"/>
      <c r="BG149" s="16"/>
      <c r="BH149" s="16"/>
      <c r="BI149" s="16"/>
      <c r="BJ149" s="16"/>
      <c r="BK149" s="16"/>
      <c r="BL149" s="16"/>
      <c r="BM149" s="16"/>
      <c r="BN149" s="16"/>
      <c r="BO149" s="16"/>
      <c r="BP149" s="16"/>
      <c r="BQ149" s="16"/>
      <c r="BR149" s="16"/>
      <c r="BS149" s="16"/>
      <c r="BT149" s="16"/>
      <c r="BU149" s="16"/>
      <c r="BV149" s="16"/>
      <c r="BW149" s="16"/>
      <c r="BX149" s="16"/>
      <c r="BY149" s="16"/>
      <c r="BZ149" s="16"/>
      <c r="CA149" s="16"/>
      <c r="CB149" s="16"/>
      <c r="CC149" s="16"/>
      <c r="CD149" s="16"/>
      <c r="CE149" s="16"/>
      <c r="CF149" s="16"/>
      <c r="CG149" s="16"/>
      <c r="CH149" s="16"/>
      <c r="CI149" s="16"/>
      <c r="CJ149" s="16"/>
      <c r="CK149" s="16"/>
      <c r="CL149" s="16"/>
      <c r="CM149" s="16"/>
      <c r="CN149" s="16"/>
      <c r="CO149" s="16"/>
      <c r="CP149" s="16"/>
      <c r="CQ149" s="16"/>
      <c r="CR149" s="16"/>
      <c r="CS149" s="16"/>
      <c r="CT149" s="16"/>
      <c r="CU149" s="16"/>
      <c r="CV149" s="16"/>
      <c r="CW149" s="16"/>
      <c r="CX149" s="16"/>
      <c r="CY149" s="16"/>
      <c r="CZ149" s="16"/>
      <c r="DA149" s="16"/>
      <c r="DB149" s="16"/>
      <c r="DC149" s="16"/>
      <c r="DD149" s="16"/>
      <c r="DE149" s="16"/>
      <c r="DF149" s="16"/>
      <c r="DG149" s="16"/>
      <c r="DH149" s="16"/>
      <c r="DI149" s="16"/>
      <c r="DJ149" s="16"/>
      <c r="DK149" s="16"/>
      <c r="DL149" s="16"/>
      <c r="DM149" s="16"/>
      <c r="DN149" s="16"/>
      <c r="DO149" s="16"/>
      <c r="DP149" s="16"/>
      <c r="DQ149" s="16"/>
      <c r="DR149" s="16"/>
      <c r="DS149" s="16"/>
      <c r="DT149" s="16"/>
      <c r="DU149" s="16"/>
      <c r="DV149" s="16"/>
      <c r="DW149" s="16"/>
      <c r="DX149" s="16"/>
      <c r="DY149" s="16"/>
      <c r="DZ149" s="16"/>
      <c r="EA149" s="16"/>
      <c r="EB149" s="16"/>
      <c r="EC149" s="16"/>
      <c r="ED149" s="16"/>
      <c r="EE149" s="16"/>
      <c r="EF149" s="16"/>
      <c r="EG149" s="16"/>
      <c r="EH149" s="16"/>
      <c r="EI149" s="16"/>
      <c r="EJ149" s="16"/>
      <c r="EK149" s="16"/>
      <c r="EL149" s="16"/>
      <c r="EM149" s="16"/>
      <c r="EN149" s="16"/>
      <c r="EO149" s="16"/>
      <c r="EP149" s="16"/>
      <c r="EQ149" s="16"/>
      <c r="ER149" s="16"/>
      <c r="ES149" s="16"/>
      <c r="ET149" s="16"/>
      <c r="EU149" s="16"/>
      <c r="EV149" s="16"/>
      <c r="EW149" s="16"/>
      <c r="EX149" s="16"/>
      <c r="EY149" s="16"/>
      <c r="EZ149" s="16"/>
      <c r="FA149" s="16"/>
      <c r="FB149" s="16"/>
      <c r="FC149" s="16"/>
      <c r="FD149" s="16"/>
      <c r="FE149" s="16"/>
      <c r="FF149" s="16"/>
      <c r="FG149" s="16"/>
      <c r="FH149" s="16"/>
      <c r="FI149" s="16"/>
      <c r="FJ149" s="16"/>
      <c r="FK149" s="16"/>
      <c r="FL149" s="16"/>
      <c r="FM149" s="16"/>
      <c r="FN149" s="16"/>
      <c r="FO149" s="16"/>
      <c r="FP149" s="16"/>
      <c r="FQ149" s="16"/>
      <c r="FR149" s="16"/>
      <c r="FS149" s="16"/>
      <c r="FT149" s="16"/>
      <c r="FU149" s="16"/>
      <c r="FV149" s="16"/>
      <c r="FW149" s="16"/>
      <c r="FX149" s="16"/>
      <c r="FY149" s="16"/>
    </row>
    <row r="150" spans="1:181" s="15" customFormat="1">
      <c r="A150" s="18" t="s">
        <v>107</v>
      </c>
      <c r="B150" s="49">
        <f t="shared" si="39"/>
        <v>1.6</v>
      </c>
      <c r="C150" s="49" t="str">
        <f t="shared" si="40"/>
        <v>HI</v>
      </c>
      <c r="D150" s="49">
        <f t="shared" si="38"/>
        <v>0.8</v>
      </c>
      <c r="E150" s="49">
        <f t="shared" si="38"/>
        <v>0.9</v>
      </c>
      <c r="F150" s="49">
        <f t="shared" si="38"/>
        <v>0.1</v>
      </c>
      <c r="G150" s="49">
        <f t="shared" si="38"/>
        <v>0.3</v>
      </c>
      <c r="H150" s="49">
        <f t="shared" si="38"/>
        <v>7.6</v>
      </c>
      <c r="I150" s="49">
        <f t="shared" si="38"/>
        <v>0.1</v>
      </c>
      <c r="J150" s="78">
        <f t="shared" si="38"/>
        <v>9.8000000000000007</v>
      </c>
      <c r="K150" s="49">
        <f t="shared" si="41"/>
        <v>0</v>
      </c>
      <c r="L150" s="49">
        <f t="shared" si="41"/>
        <v>0</v>
      </c>
      <c r="M150" s="49">
        <f t="shared" si="41"/>
        <v>0</v>
      </c>
      <c r="N150" s="49">
        <f t="shared" si="41"/>
        <v>1.7</v>
      </c>
      <c r="O150" s="49">
        <f t="shared" si="41"/>
        <v>0.1</v>
      </c>
      <c r="P150" s="76">
        <f t="shared" si="42"/>
        <v>1.8</v>
      </c>
      <c r="Q150" s="95">
        <f t="shared" si="43"/>
        <v>-8.0047498614156005</v>
      </c>
      <c r="R150" s="53"/>
      <c r="S150" s="16"/>
      <c r="T150" s="1" t="s">
        <v>53</v>
      </c>
      <c r="U150" s="1">
        <v>307.68700000000001</v>
      </c>
      <c r="V150" s="1" t="s">
        <v>16</v>
      </c>
      <c r="W150" s="1">
        <v>1.21537424041172</v>
      </c>
      <c r="X150" s="1">
        <v>0.34489738055122199</v>
      </c>
      <c r="Y150" s="1">
        <v>0.74518794423536105</v>
      </c>
      <c r="Z150" s="1">
        <v>0.13665040750862301</v>
      </c>
      <c r="AA150" s="1">
        <v>4.4490566763647497</v>
      </c>
      <c r="AB150" s="1">
        <v>7.9855766431943698E-2</v>
      </c>
      <c r="AC150" s="1">
        <v>6.9710224155036196</v>
      </c>
      <c r="AD150" s="1">
        <v>1.5819149672941799</v>
      </c>
      <c r="AE150" s="1">
        <v>0.25713048137118</v>
      </c>
      <c r="AF150" s="1">
        <v>1.5444750974580801</v>
      </c>
      <c r="AG150" s="1">
        <v>0.43877454689607098</v>
      </c>
      <c r="AH150" s="1">
        <v>7.9855766431943698E-2</v>
      </c>
      <c r="AI150" s="1">
        <v>3.90215085945146</v>
      </c>
      <c r="AJ150" s="1">
        <v>-3.06887155605216</v>
      </c>
      <c r="AL150" s="16"/>
      <c r="AM150" s="16"/>
      <c r="AN150" s="16"/>
      <c r="AO150" s="16"/>
      <c r="AP150" s="16"/>
      <c r="AQ150" s="16"/>
      <c r="AR150" s="16"/>
      <c r="AS150" s="16"/>
      <c r="AT150" s="16"/>
      <c r="AU150" s="16"/>
      <c r="AV150" s="16"/>
      <c r="AW150" s="16"/>
      <c r="AX150" s="16"/>
      <c r="AY150" s="16"/>
      <c r="AZ150" s="16"/>
      <c r="BA150" s="16"/>
      <c r="BB150" s="16"/>
      <c r="BC150" s="16"/>
      <c r="BD150" s="16"/>
      <c r="BE150" s="16"/>
      <c r="BF150" s="16"/>
      <c r="BG150" s="16"/>
      <c r="BH150" s="16"/>
      <c r="BI150" s="16"/>
      <c r="BJ150" s="16"/>
      <c r="BK150" s="16"/>
      <c r="BL150" s="16"/>
      <c r="BM150" s="16"/>
      <c r="BN150" s="16"/>
      <c r="BO150" s="16"/>
      <c r="BP150" s="16"/>
      <c r="BQ150" s="16"/>
      <c r="BR150" s="16"/>
      <c r="BS150" s="16"/>
      <c r="BT150" s="16"/>
      <c r="BU150" s="16"/>
      <c r="BV150" s="16"/>
      <c r="BW150" s="16"/>
      <c r="BX150" s="16"/>
      <c r="BY150" s="16"/>
      <c r="BZ150" s="16"/>
      <c r="CA150" s="16"/>
      <c r="CB150" s="16"/>
      <c r="CC150" s="16"/>
      <c r="CD150" s="16"/>
      <c r="CE150" s="16"/>
      <c r="CF150" s="16"/>
      <c r="CG150" s="16"/>
      <c r="CH150" s="16"/>
      <c r="CI150" s="16"/>
      <c r="CJ150" s="16"/>
      <c r="CK150" s="16"/>
      <c r="CL150" s="16"/>
      <c r="CM150" s="16"/>
      <c r="CN150" s="16"/>
      <c r="CO150" s="16"/>
      <c r="CP150" s="16"/>
      <c r="CQ150" s="16"/>
      <c r="CR150" s="16"/>
      <c r="CS150" s="16"/>
      <c r="CT150" s="16"/>
      <c r="CU150" s="16"/>
      <c r="CV150" s="16"/>
      <c r="CW150" s="16"/>
      <c r="CX150" s="16"/>
      <c r="CY150" s="16"/>
      <c r="CZ150" s="16"/>
      <c r="DA150" s="16"/>
      <c r="DB150" s="16"/>
      <c r="DC150" s="16"/>
      <c r="DD150" s="16"/>
      <c r="DE150" s="16"/>
      <c r="DF150" s="16"/>
      <c r="DG150" s="16"/>
      <c r="DH150" s="16"/>
      <c r="DI150" s="16"/>
      <c r="DJ150" s="16"/>
      <c r="DK150" s="16"/>
      <c r="DL150" s="16"/>
      <c r="DM150" s="16"/>
      <c r="DN150" s="16"/>
      <c r="DO150" s="16"/>
      <c r="DP150" s="16"/>
      <c r="DQ150" s="16"/>
      <c r="DR150" s="16"/>
      <c r="DS150" s="16"/>
      <c r="DT150" s="16"/>
      <c r="DU150" s="16"/>
      <c r="DV150" s="16"/>
      <c r="DW150" s="16"/>
      <c r="DX150" s="16"/>
      <c r="DY150" s="16"/>
      <c r="DZ150" s="16"/>
      <c r="EA150" s="16"/>
      <c r="EB150" s="16"/>
      <c r="EC150" s="16"/>
      <c r="ED150" s="16"/>
      <c r="EE150" s="16"/>
      <c r="EF150" s="16"/>
      <c r="EG150" s="16"/>
      <c r="EH150" s="16"/>
      <c r="EI150" s="16"/>
      <c r="EJ150" s="16"/>
      <c r="EK150" s="16"/>
      <c r="EL150" s="16"/>
      <c r="EM150" s="16"/>
      <c r="EN150" s="16"/>
      <c r="EO150" s="16"/>
      <c r="EP150" s="16"/>
      <c r="EQ150" s="16"/>
      <c r="ER150" s="16"/>
      <c r="ES150" s="16"/>
      <c r="ET150" s="16"/>
      <c r="EU150" s="16"/>
      <c r="EV150" s="16"/>
      <c r="EW150" s="16"/>
      <c r="EX150" s="16"/>
      <c r="EY150" s="16"/>
      <c r="EZ150" s="16"/>
      <c r="FA150" s="16"/>
      <c r="FB150" s="16"/>
      <c r="FC150" s="16"/>
      <c r="FD150" s="16"/>
      <c r="FE150" s="16"/>
      <c r="FF150" s="16"/>
      <c r="FG150" s="16"/>
      <c r="FH150" s="16"/>
      <c r="FI150" s="16"/>
      <c r="FJ150" s="16"/>
      <c r="FK150" s="16"/>
      <c r="FL150" s="16"/>
      <c r="FM150" s="16"/>
      <c r="FN150" s="16"/>
      <c r="FO150" s="16"/>
      <c r="FP150" s="16"/>
      <c r="FQ150" s="16"/>
      <c r="FR150" s="16"/>
      <c r="FS150" s="16"/>
      <c r="FT150" s="16"/>
      <c r="FU150" s="16"/>
      <c r="FV150" s="16"/>
      <c r="FW150" s="16"/>
      <c r="FX150" s="16"/>
      <c r="FY150" s="16"/>
    </row>
    <row r="151" spans="1:181" s="15" customFormat="1">
      <c r="A151" s="18" t="s">
        <v>106</v>
      </c>
      <c r="B151" s="46">
        <f t="shared" si="39"/>
        <v>26.8</v>
      </c>
      <c r="C151" s="46" t="str">
        <f t="shared" si="40"/>
        <v>HI</v>
      </c>
      <c r="D151" s="46">
        <f t="shared" si="38"/>
        <v>0.7</v>
      </c>
      <c r="E151" s="46">
        <f t="shared" si="38"/>
        <v>0.4</v>
      </c>
      <c r="F151" s="46">
        <f t="shared" si="38"/>
        <v>0.3</v>
      </c>
      <c r="G151" s="46">
        <f t="shared" si="38"/>
        <v>0.1</v>
      </c>
      <c r="H151" s="46">
        <f t="shared" si="38"/>
        <v>2.4</v>
      </c>
      <c r="I151" s="46">
        <f t="shared" si="38"/>
        <v>0.1</v>
      </c>
      <c r="J151" s="78">
        <f t="shared" si="38"/>
        <v>3.9</v>
      </c>
      <c r="K151" s="46">
        <f t="shared" si="41"/>
        <v>0.1</v>
      </c>
      <c r="L151" s="46">
        <f t="shared" si="41"/>
        <v>0.1</v>
      </c>
      <c r="M151" s="46">
        <f t="shared" si="41"/>
        <v>0.1</v>
      </c>
      <c r="N151" s="46">
        <f t="shared" si="41"/>
        <v>0.2</v>
      </c>
      <c r="O151" s="46">
        <f t="shared" si="41"/>
        <v>0.1</v>
      </c>
      <c r="P151" s="76">
        <f t="shared" si="42"/>
        <v>0.6</v>
      </c>
      <c r="Q151" s="99">
        <f t="shared" si="43"/>
        <v>-3.2954515381824598</v>
      </c>
      <c r="R151" s="53"/>
      <c r="S151" s="16"/>
      <c r="T151" s="1" t="s">
        <v>68</v>
      </c>
      <c r="U151" s="1">
        <v>3.3570000000000002</v>
      </c>
      <c r="V151" s="1" t="s">
        <v>18</v>
      </c>
      <c r="W151" s="1">
        <v>0.86032253900618705</v>
      </c>
      <c r="X151" s="1">
        <v>2.1666639555987302</v>
      </c>
      <c r="Y151" s="1">
        <v>0</v>
      </c>
      <c r="Z151" s="1">
        <v>6.8792362533386803E-2</v>
      </c>
      <c r="AA151" s="1">
        <v>0.70355661575059902</v>
      </c>
      <c r="AB151" s="1">
        <v>0.119762977534928</v>
      </c>
      <c r="AC151" s="1">
        <v>3.9190984504238302</v>
      </c>
      <c r="AD151" s="1">
        <v>1.5831499795822901</v>
      </c>
      <c r="AE151" s="1">
        <v>5.1161373748043797</v>
      </c>
      <c r="AF151" s="1">
        <v>1.1454668825358501</v>
      </c>
      <c r="AG151" s="1">
        <v>2.2370669957009501</v>
      </c>
      <c r="AH151" s="1">
        <v>0.119762977534928</v>
      </c>
      <c r="AI151" s="1">
        <v>10.2015842101584</v>
      </c>
      <c r="AJ151" s="1">
        <v>6.2824857597345698</v>
      </c>
      <c r="AL151" s="16"/>
      <c r="AM151" s="16"/>
      <c r="AN151" s="16"/>
      <c r="AO151" s="16"/>
      <c r="AP151" s="16"/>
      <c r="AQ151" s="16"/>
      <c r="AR151" s="16"/>
      <c r="AS151" s="16"/>
      <c r="AT151" s="16"/>
      <c r="AU151" s="16"/>
      <c r="AV151" s="16"/>
      <c r="AW151" s="16"/>
      <c r="AX151" s="16"/>
      <c r="AY151" s="16"/>
      <c r="AZ151" s="16"/>
      <c r="BA151" s="16"/>
      <c r="BB151" s="16"/>
      <c r="BC151" s="16"/>
      <c r="BD151" s="16"/>
      <c r="BE151" s="16"/>
      <c r="BF151" s="16"/>
      <c r="BG151" s="16"/>
      <c r="BH151" s="16"/>
      <c r="BI151" s="16"/>
      <c r="BJ151" s="16"/>
      <c r="BK151" s="16"/>
      <c r="BL151" s="16"/>
      <c r="BM151" s="16"/>
      <c r="BN151" s="16"/>
      <c r="BO151" s="16"/>
      <c r="BP151" s="16"/>
      <c r="BQ151" s="16"/>
      <c r="BR151" s="16"/>
      <c r="BS151" s="16"/>
      <c r="BT151" s="16"/>
      <c r="BU151" s="16"/>
      <c r="BV151" s="16"/>
      <c r="BW151" s="16"/>
      <c r="BX151" s="16"/>
      <c r="BY151" s="16"/>
      <c r="BZ151" s="16"/>
      <c r="CA151" s="16"/>
      <c r="CB151" s="16"/>
      <c r="CC151" s="16"/>
      <c r="CD151" s="16"/>
      <c r="CE151" s="16"/>
      <c r="CF151" s="16"/>
      <c r="CG151" s="16"/>
      <c r="CH151" s="16"/>
      <c r="CI151" s="16"/>
      <c r="CJ151" s="16"/>
      <c r="CK151" s="16"/>
      <c r="CL151" s="16"/>
      <c r="CM151" s="16"/>
      <c r="CN151" s="16"/>
      <c r="CO151" s="16"/>
      <c r="CP151" s="16"/>
      <c r="CQ151" s="16"/>
      <c r="CR151" s="16"/>
      <c r="CS151" s="16"/>
      <c r="CT151" s="16"/>
      <c r="CU151" s="16"/>
      <c r="CV151" s="16"/>
      <c r="CW151" s="16"/>
      <c r="CX151" s="16"/>
      <c r="CY151" s="16"/>
      <c r="CZ151" s="16"/>
      <c r="DA151" s="16"/>
      <c r="DB151" s="16"/>
      <c r="DC151" s="16"/>
      <c r="DD151" s="16"/>
      <c r="DE151" s="16"/>
      <c r="DF151" s="16"/>
      <c r="DG151" s="16"/>
      <c r="DH151" s="16"/>
      <c r="DI151" s="16"/>
      <c r="DJ151" s="16"/>
      <c r="DK151" s="16"/>
      <c r="DL151" s="16"/>
      <c r="DM151" s="16"/>
      <c r="DN151" s="16"/>
      <c r="DO151" s="16"/>
      <c r="DP151" s="16"/>
      <c r="DQ151" s="16"/>
      <c r="DR151" s="16"/>
      <c r="DS151" s="16"/>
      <c r="DT151" s="16"/>
      <c r="DU151" s="16"/>
      <c r="DV151" s="16"/>
      <c r="DW151" s="16"/>
      <c r="DX151" s="16"/>
      <c r="DY151" s="16"/>
      <c r="DZ151" s="16"/>
      <c r="EA151" s="16"/>
      <c r="EB151" s="16"/>
      <c r="EC151" s="16"/>
      <c r="ED151" s="16"/>
      <c r="EE151" s="16"/>
      <c r="EF151" s="16"/>
      <c r="EG151" s="16"/>
      <c r="EH151" s="16"/>
      <c r="EI151" s="16"/>
      <c r="EJ151" s="16"/>
      <c r="EK151" s="16"/>
      <c r="EL151" s="16"/>
      <c r="EM151" s="16"/>
      <c r="EN151" s="16"/>
      <c r="EO151" s="16"/>
      <c r="EP151" s="16"/>
      <c r="EQ151" s="16"/>
      <c r="ER151" s="16"/>
      <c r="ES151" s="16"/>
      <c r="ET151" s="16"/>
      <c r="EU151" s="16"/>
      <c r="EV151" s="16"/>
      <c r="EW151" s="16"/>
      <c r="EX151" s="16"/>
      <c r="EY151" s="16"/>
      <c r="EZ151" s="16"/>
      <c r="FA151" s="16"/>
      <c r="FB151" s="16"/>
      <c r="FC151" s="16"/>
      <c r="FD151" s="16"/>
      <c r="FE151" s="16"/>
      <c r="FF151" s="16"/>
      <c r="FG151" s="16"/>
      <c r="FH151" s="16"/>
      <c r="FI151" s="16"/>
      <c r="FJ151" s="16"/>
      <c r="FK151" s="16"/>
      <c r="FL151" s="16"/>
      <c r="FM151" s="16"/>
      <c r="FN151" s="16"/>
      <c r="FO151" s="16"/>
      <c r="FP151" s="16"/>
      <c r="FQ151" s="16"/>
      <c r="FR151" s="16"/>
      <c r="FS151" s="16"/>
      <c r="FT151" s="16"/>
      <c r="FU151" s="16"/>
      <c r="FV151" s="16"/>
      <c r="FW151" s="16"/>
      <c r="FX151" s="16"/>
      <c r="FY151" s="16"/>
    </row>
    <row r="152" spans="1:181" s="15" customFormat="1">
      <c r="A152" s="20" t="s">
        <v>105</v>
      </c>
      <c r="B152" s="50">
        <f t="shared" si="39"/>
        <v>20.100000000000001</v>
      </c>
      <c r="C152" s="50" t="str">
        <f t="shared" si="40"/>
        <v>LM</v>
      </c>
      <c r="D152" s="50">
        <f t="shared" ref="D152:I158" si="44">ROUND(HLOOKUP(D$7,$U$7:$AJ$168,MATCH($A152,$T$7:$T$168,0),0),1)</f>
        <v>0.7</v>
      </c>
      <c r="E152" s="50">
        <f t="shared" si="44"/>
        <v>0.1</v>
      </c>
      <c r="F152" s="50">
        <f t="shared" si="44"/>
        <v>0.1</v>
      </c>
      <c r="G152" s="50">
        <f t="shared" si="44"/>
        <v>0</v>
      </c>
      <c r="H152" s="50">
        <f t="shared" si="44"/>
        <v>0.7</v>
      </c>
      <c r="I152" s="50">
        <f t="shared" si="44"/>
        <v>0.1</v>
      </c>
      <c r="J152" s="78">
        <f t="shared" ref="J152:J158" si="45">ROUND(HLOOKUP(J$7,$U$7:$AJ$168,MATCH($A152,$T$7:$T$168,0),0),1)</f>
        <v>1.7</v>
      </c>
      <c r="K152" s="50">
        <f t="shared" si="41"/>
        <v>0.5</v>
      </c>
      <c r="L152" s="50">
        <f t="shared" si="41"/>
        <v>0.1</v>
      </c>
      <c r="M152" s="50">
        <f t="shared" si="41"/>
        <v>0</v>
      </c>
      <c r="N152" s="50">
        <f t="shared" si="41"/>
        <v>0</v>
      </c>
      <c r="O152" s="50">
        <f t="shared" si="41"/>
        <v>0.1</v>
      </c>
      <c r="P152" s="76">
        <f t="shared" si="42"/>
        <v>0.7</v>
      </c>
      <c r="Q152" s="98">
        <f t="shared" si="43"/>
        <v>-0.94655270637421995</v>
      </c>
      <c r="R152" s="53"/>
      <c r="S152" s="16"/>
      <c r="T152" s="1" t="s">
        <v>100</v>
      </c>
      <c r="U152" s="1">
        <v>27.128</v>
      </c>
      <c r="V152" s="1" t="s">
        <v>60</v>
      </c>
      <c r="W152" s="1">
        <v>0.58291967242184595</v>
      </c>
      <c r="X152" s="1">
        <v>0.13312138103202301</v>
      </c>
      <c r="Y152" s="1">
        <v>3.40312961224188E-2</v>
      </c>
      <c r="Z152" s="1">
        <v>1.53992649158789E-3</v>
      </c>
      <c r="AA152" s="1">
        <v>1.03129326797716</v>
      </c>
      <c r="AB152" s="1">
        <v>7.4133081583494895E-2</v>
      </c>
      <c r="AC152" s="1">
        <v>1.8570386256285301</v>
      </c>
      <c r="AD152" s="1">
        <v>0.52923711549212504</v>
      </c>
      <c r="AE152" s="1">
        <v>0.20820384330063901</v>
      </c>
      <c r="AF152" s="1">
        <v>6.0782741809837802E-2</v>
      </c>
      <c r="AG152" s="1">
        <v>2.97984228908891E-2</v>
      </c>
      <c r="AH152" s="1">
        <v>7.4133081583494895E-2</v>
      </c>
      <c r="AI152" s="1">
        <v>0.90215520507698599</v>
      </c>
      <c r="AJ152" s="1">
        <v>-0.95488342055154396</v>
      </c>
      <c r="AL152" s="16"/>
      <c r="AM152" s="16"/>
      <c r="AN152" s="16"/>
      <c r="AO152" s="16"/>
      <c r="AP152" s="16"/>
      <c r="AQ152" s="16"/>
      <c r="AR152" s="16"/>
      <c r="AS152" s="16"/>
      <c r="AT152" s="16"/>
      <c r="AU152" s="16"/>
      <c r="AV152" s="16"/>
      <c r="AW152" s="16"/>
      <c r="AX152" s="16"/>
      <c r="AY152" s="16"/>
      <c r="AZ152" s="16"/>
      <c r="BA152" s="16"/>
      <c r="BB152" s="16"/>
      <c r="BC152" s="16"/>
      <c r="BD152" s="16"/>
      <c r="BE152" s="16"/>
      <c r="BF152" s="16"/>
      <c r="BG152" s="16"/>
      <c r="BH152" s="16"/>
      <c r="BI152" s="16"/>
      <c r="BJ152" s="16"/>
      <c r="BK152" s="16"/>
      <c r="BL152" s="16"/>
      <c r="BM152" s="16"/>
      <c r="BN152" s="16"/>
      <c r="BO152" s="16"/>
      <c r="BP152" s="16"/>
      <c r="BQ152" s="16"/>
      <c r="BR152" s="16"/>
      <c r="BS152" s="16"/>
      <c r="BT152" s="16"/>
      <c r="BU152" s="16"/>
      <c r="BV152" s="16"/>
      <c r="BW152" s="16"/>
      <c r="BX152" s="16"/>
      <c r="BY152" s="16"/>
      <c r="BZ152" s="16"/>
      <c r="CA152" s="16"/>
      <c r="CB152" s="16"/>
      <c r="CC152" s="16"/>
      <c r="CD152" s="16"/>
      <c r="CE152" s="16"/>
      <c r="CF152" s="16"/>
      <c r="CG152" s="16"/>
      <c r="CH152" s="16"/>
      <c r="CI152" s="16"/>
      <c r="CJ152" s="16"/>
      <c r="CK152" s="16"/>
      <c r="CL152" s="16"/>
      <c r="CM152" s="16"/>
      <c r="CN152" s="16"/>
      <c r="CO152" s="16"/>
      <c r="CP152" s="16"/>
      <c r="CQ152" s="16"/>
      <c r="CR152" s="16"/>
      <c r="CS152" s="16"/>
      <c r="CT152" s="16"/>
      <c r="CU152" s="16"/>
      <c r="CV152" s="16"/>
      <c r="CW152" s="16"/>
      <c r="CX152" s="16"/>
      <c r="CY152" s="16"/>
      <c r="CZ152" s="16"/>
      <c r="DA152" s="16"/>
      <c r="DB152" s="16"/>
      <c r="DC152" s="16"/>
      <c r="DD152" s="16"/>
      <c r="DE152" s="16"/>
      <c r="DF152" s="16"/>
      <c r="DG152" s="16"/>
      <c r="DH152" s="16"/>
      <c r="DI152" s="16"/>
      <c r="DJ152" s="16"/>
      <c r="DK152" s="16"/>
      <c r="DL152" s="16"/>
      <c r="DM152" s="16"/>
      <c r="DN152" s="16"/>
      <c r="DO152" s="16"/>
      <c r="DP152" s="16"/>
      <c r="DQ152" s="16"/>
      <c r="DR152" s="16"/>
      <c r="DS152" s="16"/>
      <c r="DT152" s="16"/>
      <c r="DU152" s="16"/>
      <c r="DV152" s="16"/>
      <c r="DW152" s="16"/>
      <c r="DX152" s="16"/>
      <c r="DY152" s="16"/>
      <c r="DZ152" s="16"/>
      <c r="EA152" s="16"/>
      <c r="EB152" s="16"/>
      <c r="EC152" s="16"/>
      <c r="ED152" s="16"/>
      <c r="EE152" s="16"/>
      <c r="EF152" s="16"/>
      <c r="EG152" s="16"/>
      <c r="EH152" s="16"/>
      <c r="EI152" s="16"/>
      <c r="EJ152" s="16"/>
      <c r="EK152" s="16"/>
      <c r="EL152" s="16"/>
      <c r="EM152" s="16"/>
      <c r="EN152" s="16"/>
      <c r="EO152" s="16"/>
      <c r="EP152" s="16"/>
      <c r="EQ152" s="16"/>
      <c r="ER152" s="16"/>
      <c r="ES152" s="16"/>
      <c r="ET152" s="16"/>
      <c r="EU152" s="16"/>
      <c r="EV152" s="16"/>
      <c r="EW152" s="16"/>
      <c r="EX152" s="16"/>
      <c r="EY152" s="16"/>
      <c r="EZ152" s="16"/>
      <c r="FA152" s="16"/>
      <c r="FB152" s="16"/>
      <c r="FC152" s="16"/>
      <c r="FD152" s="16"/>
      <c r="FE152" s="16"/>
      <c r="FF152" s="16"/>
      <c r="FG152" s="16"/>
      <c r="FH152" s="16"/>
      <c r="FI152" s="16"/>
      <c r="FJ152" s="16"/>
      <c r="FK152" s="16"/>
      <c r="FL152" s="16"/>
      <c r="FM152" s="16"/>
      <c r="FN152" s="16"/>
      <c r="FO152" s="16"/>
      <c r="FP152" s="16"/>
      <c r="FQ152" s="16"/>
      <c r="FR152" s="16"/>
      <c r="FS152" s="16"/>
      <c r="FT152" s="16"/>
      <c r="FU152" s="16"/>
      <c r="FV152" s="16"/>
      <c r="FW152" s="16"/>
      <c r="FX152" s="16"/>
      <c r="FY152" s="16"/>
    </row>
    <row r="153" spans="1:181" s="15" customFormat="1">
      <c r="A153" s="18" t="s">
        <v>104</v>
      </c>
      <c r="B153" s="46">
        <f t="shared" si="39"/>
        <v>6.8</v>
      </c>
      <c r="C153" s="46" t="str">
        <f t="shared" si="40"/>
        <v>LI</v>
      </c>
      <c r="D153" s="46">
        <f t="shared" si="44"/>
        <v>0.5</v>
      </c>
      <c r="E153" s="46">
        <f t="shared" si="44"/>
        <v>0.2</v>
      </c>
      <c r="F153" s="46">
        <f t="shared" si="44"/>
        <v>0</v>
      </c>
      <c r="G153" s="46">
        <f t="shared" si="44"/>
        <v>0</v>
      </c>
      <c r="H153" s="46">
        <f t="shared" si="44"/>
        <v>0.2</v>
      </c>
      <c r="I153" s="46">
        <f t="shared" si="44"/>
        <v>0.1</v>
      </c>
      <c r="J153" s="78">
        <f t="shared" si="45"/>
        <v>0.9</v>
      </c>
      <c r="K153" s="46">
        <f t="shared" si="41"/>
        <v>0.3</v>
      </c>
      <c r="L153" s="46">
        <f t="shared" si="41"/>
        <v>0.2</v>
      </c>
      <c r="M153" s="46">
        <f t="shared" si="41"/>
        <v>0</v>
      </c>
      <c r="N153" s="46">
        <f t="shared" si="41"/>
        <v>0</v>
      </c>
      <c r="O153" s="46">
        <f t="shared" si="41"/>
        <v>0.1</v>
      </c>
      <c r="P153" s="76">
        <f t="shared" si="42"/>
        <v>0.6</v>
      </c>
      <c r="Q153" s="99">
        <f t="shared" si="43"/>
        <v>-0.29794926472973199</v>
      </c>
      <c r="R153" s="53"/>
      <c r="S153" s="16"/>
      <c r="T153" s="1" t="s">
        <v>67</v>
      </c>
      <c r="U153" s="1">
        <v>28.52</v>
      </c>
      <c r="V153" s="1" t="s">
        <v>18</v>
      </c>
      <c r="W153" s="1">
        <v>0.41671830067878701</v>
      </c>
      <c r="X153" s="1">
        <v>0.77750790975126205</v>
      </c>
      <c r="Y153" s="1">
        <v>0.15675653410788001</v>
      </c>
      <c r="Z153" s="1">
        <v>0.15993988825602801</v>
      </c>
      <c r="AA153" s="1">
        <v>1.38300577197631</v>
      </c>
      <c r="AB153" s="1">
        <v>4.8015162259891997E-2</v>
      </c>
      <c r="AC153" s="1">
        <v>2.9419435670301599</v>
      </c>
      <c r="AD153" s="1">
        <v>0.19543878765236</v>
      </c>
      <c r="AE153" s="1">
        <v>0.60177459708885706</v>
      </c>
      <c r="AF153" s="1">
        <v>1.80242960765294</v>
      </c>
      <c r="AG153" s="1">
        <v>0.29557107939087102</v>
      </c>
      <c r="AH153" s="1">
        <v>4.8015162259891997E-2</v>
      </c>
      <c r="AI153" s="1">
        <v>2.94322923404492</v>
      </c>
      <c r="AJ153" s="1">
        <v>1.28566701476007E-3</v>
      </c>
      <c r="AL153" s="16"/>
      <c r="AM153" s="16"/>
      <c r="AN153" s="16"/>
      <c r="AO153" s="16"/>
      <c r="AP153" s="16"/>
      <c r="AQ153" s="16"/>
      <c r="AR153" s="16"/>
      <c r="AS153" s="16"/>
      <c r="AT153" s="16"/>
      <c r="AU153" s="16"/>
      <c r="AV153" s="16"/>
      <c r="AW153" s="16"/>
      <c r="AX153" s="16"/>
      <c r="AY153" s="16"/>
      <c r="AZ153" s="16"/>
      <c r="BA153" s="16"/>
      <c r="BB153" s="16"/>
      <c r="BC153" s="16"/>
      <c r="BD153" s="16"/>
      <c r="BE153" s="16"/>
      <c r="BF153" s="16"/>
      <c r="BG153" s="16"/>
      <c r="BH153" s="16"/>
      <c r="BI153" s="16"/>
      <c r="BJ153" s="16"/>
      <c r="BK153" s="16"/>
      <c r="BL153" s="16"/>
      <c r="BM153" s="16"/>
      <c r="BN153" s="16"/>
      <c r="BO153" s="16"/>
      <c r="BP153" s="16"/>
      <c r="BQ153" s="16"/>
      <c r="BR153" s="16"/>
      <c r="BS153" s="16"/>
      <c r="BT153" s="16"/>
      <c r="BU153" s="16"/>
      <c r="BV153" s="16"/>
      <c r="BW153" s="16"/>
      <c r="BX153" s="16"/>
      <c r="BY153" s="16"/>
      <c r="BZ153" s="16"/>
      <c r="CA153" s="16"/>
      <c r="CB153" s="16"/>
      <c r="CC153" s="16"/>
      <c r="CD153" s="16"/>
      <c r="CE153" s="16"/>
      <c r="CF153" s="16"/>
      <c r="CG153" s="16"/>
      <c r="CH153" s="16"/>
      <c r="CI153" s="16"/>
      <c r="CJ153" s="16"/>
      <c r="CK153" s="16"/>
      <c r="CL153" s="16"/>
      <c r="CM153" s="16"/>
      <c r="CN153" s="16"/>
      <c r="CO153" s="16"/>
      <c r="CP153" s="16"/>
      <c r="CQ153" s="16"/>
      <c r="CR153" s="16"/>
      <c r="CS153" s="16"/>
      <c r="CT153" s="16"/>
      <c r="CU153" s="16"/>
      <c r="CV153" s="16"/>
      <c r="CW153" s="16"/>
      <c r="CX153" s="16"/>
      <c r="CY153" s="16"/>
      <c r="CZ153" s="16"/>
      <c r="DA153" s="16"/>
      <c r="DB153" s="16"/>
      <c r="DC153" s="16"/>
      <c r="DD153" s="16"/>
      <c r="DE153" s="16"/>
      <c r="DF153" s="16"/>
      <c r="DG153" s="16"/>
      <c r="DH153" s="16"/>
      <c r="DI153" s="16"/>
      <c r="DJ153" s="16"/>
      <c r="DK153" s="16"/>
      <c r="DL153" s="16"/>
      <c r="DM153" s="16"/>
      <c r="DN153" s="16"/>
      <c r="DO153" s="16"/>
      <c r="DP153" s="16"/>
      <c r="DQ153" s="16"/>
      <c r="DR153" s="16"/>
      <c r="DS153" s="16"/>
      <c r="DT153" s="16"/>
      <c r="DU153" s="16"/>
      <c r="DV153" s="16"/>
      <c r="DW153" s="16"/>
      <c r="DX153" s="16"/>
      <c r="DY153" s="16"/>
      <c r="DZ153" s="16"/>
      <c r="EA153" s="16"/>
      <c r="EB153" s="16"/>
      <c r="EC153" s="16"/>
      <c r="ED153" s="16"/>
      <c r="EE153" s="16"/>
      <c r="EF153" s="16"/>
      <c r="EG153" s="16"/>
      <c r="EH153" s="16"/>
      <c r="EI153" s="16"/>
      <c r="EJ153" s="16"/>
      <c r="EK153" s="16"/>
      <c r="EL153" s="16"/>
      <c r="EM153" s="16"/>
      <c r="EN153" s="16"/>
      <c r="EO153" s="16"/>
      <c r="EP153" s="16"/>
      <c r="EQ153" s="16"/>
      <c r="ER153" s="16"/>
      <c r="ES153" s="16"/>
      <c r="ET153" s="16"/>
      <c r="EU153" s="16"/>
      <c r="EV153" s="16"/>
      <c r="EW153" s="16"/>
      <c r="EX153" s="16"/>
      <c r="EY153" s="16"/>
      <c r="EZ153" s="16"/>
      <c r="FA153" s="16"/>
      <c r="FB153" s="16"/>
      <c r="FC153" s="16"/>
      <c r="FD153" s="16"/>
      <c r="FE153" s="16"/>
      <c r="FF153" s="16"/>
      <c r="FG153" s="16"/>
      <c r="FH153" s="16"/>
      <c r="FI153" s="16"/>
      <c r="FJ153" s="16"/>
      <c r="FK153" s="16"/>
      <c r="FL153" s="16"/>
      <c r="FM153" s="16"/>
      <c r="FN153" s="16"/>
      <c r="FO153" s="16"/>
      <c r="FP153" s="16"/>
      <c r="FQ153" s="16"/>
      <c r="FR153" s="16"/>
      <c r="FS153" s="16"/>
      <c r="FT153" s="16"/>
      <c r="FU153" s="16"/>
      <c r="FV153" s="16"/>
      <c r="FW153" s="16"/>
      <c r="FX153" s="16"/>
      <c r="FY153" s="16"/>
    </row>
    <row r="154" spans="1:181" s="15" customFormat="1">
      <c r="A154" s="18" t="s">
        <v>103</v>
      </c>
      <c r="B154" s="49">
        <f t="shared" si="39"/>
        <v>71.8</v>
      </c>
      <c r="C154" s="49" t="str">
        <f t="shared" si="40"/>
        <v>UM</v>
      </c>
      <c r="D154" s="49">
        <f t="shared" si="44"/>
        <v>0.9</v>
      </c>
      <c r="E154" s="49">
        <f t="shared" si="44"/>
        <v>0.1</v>
      </c>
      <c r="F154" s="49">
        <f t="shared" si="44"/>
        <v>0.3</v>
      </c>
      <c r="G154" s="49">
        <f t="shared" si="44"/>
        <v>0.1</v>
      </c>
      <c r="H154" s="49">
        <f t="shared" si="44"/>
        <v>1.1000000000000001</v>
      </c>
      <c r="I154" s="49">
        <f t="shared" si="44"/>
        <v>0</v>
      </c>
      <c r="J154" s="78">
        <f t="shared" si="45"/>
        <v>2.5</v>
      </c>
      <c r="K154" s="49">
        <f t="shared" si="41"/>
        <v>0.9</v>
      </c>
      <c r="L154" s="49">
        <f t="shared" si="41"/>
        <v>0.1</v>
      </c>
      <c r="M154" s="49">
        <f t="shared" si="41"/>
        <v>0.6</v>
      </c>
      <c r="N154" s="49">
        <f t="shared" si="41"/>
        <v>0</v>
      </c>
      <c r="O154" s="49">
        <f t="shared" si="41"/>
        <v>0</v>
      </c>
      <c r="P154" s="76">
        <f t="shared" si="42"/>
        <v>1.7</v>
      </c>
      <c r="Q154" s="95">
        <f t="shared" si="43"/>
        <v>-0.74217262642791004</v>
      </c>
      <c r="R154" s="53"/>
      <c r="S154" s="16"/>
      <c r="T154" s="1" t="s">
        <v>78</v>
      </c>
      <c r="U154" s="1">
        <v>86.900999999999996</v>
      </c>
      <c r="V154" s="1" t="s">
        <v>60</v>
      </c>
      <c r="W154" s="1">
        <v>0.54980221982484301</v>
      </c>
      <c r="X154" s="1">
        <v>2.7747528560044501E-2</v>
      </c>
      <c r="Y154" s="1">
        <v>0.174994252908481</v>
      </c>
      <c r="Z154" s="1">
        <v>0.14829705548247399</v>
      </c>
      <c r="AA154" s="1">
        <v>0.47083482636400198</v>
      </c>
      <c r="AB154" s="1">
        <v>0.115511423119373</v>
      </c>
      <c r="AC154" s="1">
        <v>1.48718730625922</v>
      </c>
      <c r="AD154" s="1">
        <v>0.60295085176511298</v>
      </c>
      <c r="AE154" s="1">
        <v>9.2641312179330398E-3</v>
      </c>
      <c r="AF154" s="1">
        <v>0.16477948032398901</v>
      </c>
      <c r="AG154" s="1">
        <v>0.215833717381477</v>
      </c>
      <c r="AH154" s="1">
        <v>0.115511423119373</v>
      </c>
      <c r="AI154" s="1">
        <v>1.1083396038078801</v>
      </c>
      <c r="AJ154" s="1">
        <v>-0.37884770245133997</v>
      </c>
      <c r="AL154" s="16"/>
      <c r="AM154" s="16"/>
      <c r="AN154" s="16"/>
      <c r="AO154" s="16"/>
      <c r="AP154" s="16"/>
      <c r="AQ154" s="16"/>
      <c r="AR154" s="16"/>
      <c r="AS154" s="16"/>
      <c r="AT154" s="16"/>
      <c r="AU154" s="16"/>
      <c r="AV154" s="16"/>
      <c r="AW154" s="16"/>
      <c r="AX154" s="16"/>
      <c r="AY154" s="16"/>
      <c r="AZ154" s="16"/>
      <c r="BA154" s="16"/>
      <c r="BB154" s="16"/>
      <c r="BC154" s="16"/>
      <c r="BD154" s="16"/>
      <c r="BE154" s="16"/>
      <c r="BF154" s="16"/>
      <c r="BG154" s="16"/>
      <c r="BH154" s="16"/>
      <c r="BI154" s="16"/>
      <c r="BJ154" s="16"/>
      <c r="BK154" s="16"/>
      <c r="BL154" s="16"/>
      <c r="BM154" s="16"/>
      <c r="BN154" s="16"/>
      <c r="BO154" s="16"/>
      <c r="BP154" s="16"/>
      <c r="BQ154" s="16"/>
      <c r="BR154" s="16"/>
      <c r="BS154" s="16"/>
      <c r="BT154" s="16"/>
      <c r="BU154" s="16"/>
      <c r="BV154" s="16"/>
      <c r="BW154" s="16"/>
      <c r="BX154" s="16"/>
      <c r="BY154" s="16"/>
      <c r="BZ154" s="16"/>
      <c r="CA154" s="16"/>
      <c r="CB154" s="16"/>
      <c r="CC154" s="16"/>
      <c r="CD154" s="16"/>
      <c r="CE154" s="16"/>
      <c r="CF154" s="16"/>
      <c r="CG154" s="16"/>
      <c r="CH154" s="16"/>
      <c r="CI154" s="16"/>
      <c r="CJ154" s="16"/>
      <c r="CK154" s="16"/>
      <c r="CL154" s="16"/>
      <c r="CM154" s="16"/>
      <c r="CN154" s="16"/>
      <c r="CO154" s="16"/>
      <c r="CP154" s="16"/>
      <c r="CQ154" s="16"/>
      <c r="CR154" s="16"/>
      <c r="CS154" s="16"/>
      <c r="CT154" s="16"/>
      <c r="CU154" s="16"/>
      <c r="CV154" s="16"/>
      <c r="CW154" s="16"/>
      <c r="CX154" s="16"/>
      <c r="CY154" s="16"/>
      <c r="CZ154" s="16"/>
      <c r="DA154" s="16"/>
      <c r="DB154" s="16"/>
      <c r="DC154" s="16"/>
      <c r="DD154" s="16"/>
      <c r="DE154" s="16"/>
      <c r="DF154" s="16"/>
      <c r="DG154" s="16"/>
      <c r="DH154" s="16"/>
      <c r="DI154" s="16"/>
      <c r="DJ154" s="16"/>
      <c r="DK154" s="16"/>
      <c r="DL154" s="16"/>
      <c r="DM154" s="16"/>
      <c r="DN154" s="16"/>
      <c r="DO154" s="16"/>
      <c r="DP154" s="16"/>
      <c r="DQ154" s="16"/>
      <c r="DR154" s="16"/>
      <c r="DS154" s="16"/>
      <c r="DT154" s="16"/>
      <c r="DU154" s="16"/>
      <c r="DV154" s="16"/>
      <c r="DW154" s="16"/>
      <c r="DX154" s="16"/>
      <c r="DY154" s="16"/>
      <c r="DZ154" s="16"/>
      <c r="EA154" s="16"/>
      <c r="EB154" s="16"/>
      <c r="EC154" s="16"/>
      <c r="ED154" s="16"/>
      <c r="EE154" s="16"/>
      <c r="EF154" s="16"/>
      <c r="EG154" s="16"/>
      <c r="EH154" s="16"/>
      <c r="EI154" s="16"/>
      <c r="EJ154" s="16"/>
      <c r="EK154" s="16"/>
      <c r="EL154" s="16"/>
      <c r="EM154" s="16"/>
      <c r="EN154" s="16"/>
      <c r="EO154" s="16"/>
      <c r="EP154" s="16"/>
      <c r="EQ154" s="16"/>
      <c r="ER154" s="16"/>
      <c r="ES154" s="16"/>
      <c r="ET154" s="16"/>
      <c r="EU154" s="16"/>
      <c r="EV154" s="16"/>
      <c r="EW154" s="16"/>
      <c r="EX154" s="16"/>
      <c r="EY154" s="16"/>
      <c r="EZ154" s="16"/>
      <c r="FA154" s="16"/>
      <c r="FB154" s="16"/>
      <c r="FC154" s="16"/>
      <c r="FD154" s="16"/>
      <c r="FE154" s="16"/>
      <c r="FF154" s="16"/>
      <c r="FG154" s="16"/>
      <c r="FH154" s="16"/>
      <c r="FI154" s="16"/>
      <c r="FJ154" s="16"/>
      <c r="FK154" s="16"/>
      <c r="FL154" s="16"/>
      <c r="FM154" s="16"/>
      <c r="FN154" s="16"/>
      <c r="FO154" s="16"/>
      <c r="FP154" s="16"/>
      <c r="FQ154" s="16"/>
      <c r="FR154" s="16"/>
      <c r="FS154" s="16"/>
      <c r="FT154" s="16"/>
      <c r="FU154" s="16"/>
      <c r="FV154" s="16"/>
      <c r="FW154" s="16"/>
      <c r="FX154" s="16"/>
      <c r="FY154" s="16"/>
    </row>
    <row r="155" spans="1:181" s="15" customFormat="1">
      <c r="A155" s="18" t="s">
        <v>102</v>
      </c>
      <c r="B155" s="46">
        <f t="shared" si="39"/>
        <v>5</v>
      </c>
      <c r="C155" s="46" t="str">
        <f t="shared" si="40"/>
        <v>LM</v>
      </c>
      <c r="D155" s="46">
        <f t="shared" si="44"/>
        <v>1</v>
      </c>
      <c r="E155" s="46">
        <f t="shared" si="44"/>
        <v>0.5</v>
      </c>
      <c r="F155" s="46">
        <f t="shared" si="44"/>
        <v>0</v>
      </c>
      <c r="G155" s="46">
        <f t="shared" si="44"/>
        <v>0</v>
      </c>
      <c r="H155" s="46">
        <f t="shared" si="44"/>
        <v>2.4</v>
      </c>
      <c r="I155" s="46">
        <f t="shared" si="44"/>
        <v>0.1</v>
      </c>
      <c r="J155" s="78">
        <f t="shared" si="45"/>
        <v>3.9</v>
      </c>
      <c r="K155" s="46">
        <f t="shared" si="41"/>
        <v>0.9</v>
      </c>
      <c r="L155" s="46">
        <f t="shared" si="41"/>
        <v>2</v>
      </c>
      <c r="M155" s="46">
        <f t="shared" si="41"/>
        <v>0</v>
      </c>
      <c r="N155" s="46">
        <f t="shared" si="41"/>
        <v>0.1</v>
      </c>
      <c r="O155" s="46">
        <f t="shared" si="41"/>
        <v>0.1</v>
      </c>
      <c r="P155" s="76">
        <f t="shared" si="42"/>
        <v>3.2</v>
      </c>
      <c r="Q155" s="99">
        <f t="shared" si="43"/>
        <v>-0.75192590194782005</v>
      </c>
      <c r="R155" s="53"/>
      <c r="S155" s="16"/>
      <c r="T155" s="1" t="s">
        <v>99</v>
      </c>
      <c r="U155" s="1">
        <v>23.327999999999999</v>
      </c>
      <c r="V155" s="1" t="s">
        <v>60</v>
      </c>
      <c r="W155" s="1">
        <v>0.321620531510104</v>
      </c>
      <c r="X155" s="1">
        <v>0.197463060881687</v>
      </c>
      <c r="Y155" s="1">
        <v>2.6403626179823302E-2</v>
      </c>
      <c r="Z155" s="1">
        <v>2.9674086028588101E-3</v>
      </c>
      <c r="AA155" s="1">
        <v>0.30465402577231099</v>
      </c>
      <c r="AB155" s="1">
        <v>5.6456702988719902E-2</v>
      </c>
      <c r="AC155" s="1">
        <v>0.90956535593550403</v>
      </c>
      <c r="AD155" s="1">
        <v>0.123814543166417</v>
      </c>
      <c r="AE155" s="1">
        <v>0.12525813593846499</v>
      </c>
      <c r="AF155" s="1">
        <v>4.3330115114371202E-2</v>
      </c>
      <c r="AG155" s="1">
        <v>0.23789904514095001</v>
      </c>
      <c r="AH155" s="1">
        <v>5.6456702988719902E-2</v>
      </c>
      <c r="AI155" s="1">
        <v>0.586758542348923</v>
      </c>
      <c r="AJ155" s="1">
        <v>-0.32280681358658098</v>
      </c>
      <c r="AL155" s="16"/>
      <c r="AM155" s="16"/>
      <c r="AN155" s="16"/>
      <c r="AO155" s="16"/>
      <c r="AP155" s="16"/>
      <c r="AQ155" s="16"/>
      <c r="AR155" s="16"/>
      <c r="AS155" s="16"/>
      <c r="AT155" s="16"/>
      <c r="AU155" s="16"/>
      <c r="AV155" s="16"/>
      <c r="AW155" s="16"/>
      <c r="AX155" s="16"/>
      <c r="AY155" s="16"/>
      <c r="AZ155" s="16"/>
      <c r="BA155" s="16"/>
      <c r="BB155" s="16"/>
      <c r="BC155" s="16"/>
      <c r="BD155" s="16"/>
      <c r="BE155" s="16"/>
      <c r="BF155" s="16"/>
      <c r="BG155" s="16"/>
      <c r="BH155" s="16"/>
      <c r="BI155" s="16"/>
      <c r="BJ155" s="16"/>
      <c r="BK155" s="16"/>
      <c r="BL155" s="16"/>
      <c r="BM155" s="16"/>
      <c r="BN155" s="16"/>
      <c r="BO155" s="16"/>
      <c r="BP155" s="16"/>
      <c r="BQ155" s="16"/>
      <c r="BR155" s="16"/>
      <c r="BS155" s="16"/>
      <c r="BT155" s="16"/>
      <c r="BU155" s="16"/>
      <c r="BV155" s="16"/>
      <c r="BW155" s="16"/>
      <c r="BX155" s="16"/>
      <c r="BY155" s="16"/>
      <c r="BZ155" s="16"/>
      <c r="CA155" s="16"/>
      <c r="CB155" s="16"/>
      <c r="CC155" s="16"/>
      <c r="CD155" s="16"/>
      <c r="CE155" s="16"/>
      <c r="CF155" s="16"/>
      <c r="CG155" s="16"/>
      <c r="CH155" s="16"/>
      <c r="CI155" s="16"/>
      <c r="CJ155" s="16"/>
      <c r="CK155" s="16"/>
      <c r="CL155" s="16"/>
      <c r="CM155" s="16"/>
      <c r="CN155" s="16"/>
      <c r="CO155" s="16"/>
      <c r="CP155" s="16"/>
      <c r="CQ155" s="16"/>
      <c r="CR155" s="16"/>
      <c r="CS155" s="16"/>
      <c r="CT155" s="16"/>
      <c r="CU155" s="16"/>
      <c r="CV155" s="16"/>
      <c r="CW155" s="16"/>
      <c r="CX155" s="16"/>
      <c r="CY155" s="16"/>
      <c r="CZ155" s="16"/>
      <c r="DA155" s="16"/>
      <c r="DB155" s="16"/>
      <c r="DC155" s="16"/>
      <c r="DD155" s="16"/>
      <c r="DE155" s="16"/>
      <c r="DF155" s="16"/>
      <c r="DG155" s="16"/>
      <c r="DH155" s="16"/>
      <c r="DI155" s="16"/>
      <c r="DJ155" s="16"/>
      <c r="DK155" s="16"/>
      <c r="DL155" s="16"/>
      <c r="DM155" s="16"/>
      <c r="DN155" s="16"/>
      <c r="DO155" s="16"/>
      <c r="DP155" s="16"/>
      <c r="DQ155" s="16"/>
      <c r="DR155" s="16"/>
      <c r="DS155" s="16"/>
      <c r="DT155" s="16"/>
      <c r="DU155" s="16"/>
      <c r="DV155" s="16"/>
      <c r="DW155" s="16"/>
      <c r="DX155" s="16"/>
      <c r="DY155" s="16"/>
      <c r="DZ155" s="16"/>
      <c r="EA155" s="16"/>
      <c r="EB155" s="16"/>
      <c r="EC155" s="16"/>
      <c r="ED155" s="16"/>
      <c r="EE155" s="16"/>
      <c r="EF155" s="16"/>
      <c r="EG155" s="16"/>
      <c r="EH155" s="16"/>
      <c r="EI155" s="16"/>
      <c r="EJ155" s="16"/>
      <c r="EK155" s="16"/>
      <c r="EL155" s="16"/>
      <c r="EM155" s="16"/>
      <c r="EN155" s="16"/>
      <c r="EO155" s="16"/>
      <c r="EP155" s="16"/>
      <c r="EQ155" s="16"/>
      <c r="ER155" s="16"/>
      <c r="ES155" s="16"/>
      <c r="ET155" s="16"/>
      <c r="EU155" s="16"/>
      <c r="EV155" s="16"/>
      <c r="EW155" s="16"/>
      <c r="EX155" s="16"/>
      <c r="EY155" s="16"/>
      <c r="EZ155" s="16"/>
      <c r="FA155" s="16"/>
      <c r="FB155" s="16"/>
      <c r="FC155" s="16"/>
      <c r="FD155" s="16"/>
      <c r="FE155" s="16"/>
      <c r="FF155" s="16"/>
      <c r="FG155" s="16"/>
      <c r="FH155" s="16"/>
      <c r="FI155" s="16"/>
      <c r="FJ155" s="16"/>
      <c r="FK155" s="16"/>
      <c r="FL155" s="16"/>
      <c r="FM155" s="16"/>
      <c r="FN155" s="16"/>
      <c r="FO155" s="16"/>
      <c r="FP155" s="16"/>
      <c r="FQ155" s="16"/>
      <c r="FR155" s="16"/>
      <c r="FS155" s="16"/>
      <c r="FT155" s="16"/>
      <c r="FU155" s="16"/>
      <c r="FV155" s="16"/>
      <c r="FW155" s="16"/>
      <c r="FX155" s="16"/>
      <c r="FY155" s="16"/>
    </row>
    <row r="156" spans="1:181" s="15" customFormat="1">
      <c r="A156" s="20" t="s">
        <v>101</v>
      </c>
      <c r="B156" s="50">
        <f t="shared" si="39"/>
        <v>8.1999999999999993</v>
      </c>
      <c r="C156" s="50" t="str">
        <f t="shared" si="40"/>
        <v>HI</v>
      </c>
      <c r="D156" s="50">
        <f t="shared" si="44"/>
        <v>0.9</v>
      </c>
      <c r="E156" s="50">
        <f t="shared" si="44"/>
        <v>1</v>
      </c>
      <c r="F156" s="50">
        <f t="shared" si="44"/>
        <v>0.3</v>
      </c>
      <c r="G156" s="50">
        <f t="shared" si="44"/>
        <v>0.3</v>
      </c>
      <c r="H156" s="50">
        <f t="shared" si="44"/>
        <v>6.6</v>
      </c>
      <c r="I156" s="50">
        <f t="shared" si="44"/>
        <v>0</v>
      </c>
      <c r="J156" s="78">
        <f t="shared" si="45"/>
        <v>9.1</v>
      </c>
      <c r="K156" s="50">
        <f t="shared" si="41"/>
        <v>0.1</v>
      </c>
      <c r="L156" s="50">
        <f t="shared" si="41"/>
        <v>0</v>
      </c>
      <c r="M156" s="50">
        <f t="shared" si="41"/>
        <v>0.1</v>
      </c>
      <c r="N156" s="50">
        <f t="shared" si="41"/>
        <v>0.5</v>
      </c>
      <c r="O156" s="50">
        <f t="shared" si="41"/>
        <v>0</v>
      </c>
      <c r="P156" s="76">
        <f t="shared" si="42"/>
        <v>0.6</v>
      </c>
      <c r="Q156" s="98">
        <f t="shared" si="43"/>
        <v>-8.4916061486227505</v>
      </c>
      <c r="R156" s="53"/>
      <c r="S156" s="16"/>
      <c r="T156" s="1" t="s">
        <v>121</v>
      </c>
      <c r="U156" s="1">
        <v>12.724</v>
      </c>
      <c r="V156" s="1" t="s">
        <v>60</v>
      </c>
      <c r="W156" s="1">
        <v>0.21522628282619999</v>
      </c>
      <c r="X156" s="1">
        <v>0.16176942578956799</v>
      </c>
      <c r="Y156" s="1">
        <v>0.34232229971044198</v>
      </c>
      <c r="Z156" s="1">
        <v>1.8265606673394899E-2</v>
      </c>
      <c r="AA156" s="1">
        <v>0.103777218224852</v>
      </c>
      <c r="AB156" s="1">
        <v>1.79114823976518E-2</v>
      </c>
      <c r="AC156" s="1">
        <v>0.85927231562210804</v>
      </c>
      <c r="AD156" s="1">
        <v>0.107077279402454</v>
      </c>
      <c r="AE156" s="1">
        <v>1.05084549173396</v>
      </c>
      <c r="AF156" s="1">
        <v>1.07664327494372</v>
      </c>
      <c r="AG156" s="1">
        <v>2.6625369027810201E-2</v>
      </c>
      <c r="AH156" s="1">
        <v>1.79114823976518E-2</v>
      </c>
      <c r="AI156" s="1">
        <v>2.2791028975056</v>
      </c>
      <c r="AJ156" s="1">
        <v>1.41983058188349</v>
      </c>
      <c r="AL156" s="16"/>
      <c r="AM156" s="16"/>
      <c r="AN156" s="16"/>
      <c r="AO156" s="16"/>
      <c r="AP156" s="16"/>
      <c r="AQ156" s="16"/>
      <c r="AR156" s="16"/>
      <c r="AS156" s="16"/>
      <c r="AT156" s="16"/>
      <c r="AU156" s="16"/>
      <c r="AV156" s="16"/>
      <c r="AW156" s="16"/>
      <c r="AX156" s="16"/>
      <c r="AY156" s="16"/>
      <c r="AZ156" s="16"/>
      <c r="BA156" s="16"/>
      <c r="BB156" s="16"/>
      <c r="BC156" s="16"/>
      <c r="BD156" s="16"/>
      <c r="BE156" s="16"/>
      <c r="BF156" s="16"/>
      <c r="BG156" s="16"/>
      <c r="BH156" s="16"/>
      <c r="BI156" s="16"/>
      <c r="BJ156" s="16"/>
      <c r="BK156" s="16"/>
      <c r="BL156" s="16"/>
      <c r="BM156" s="16"/>
      <c r="BN156" s="16"/>
      <c r="BO156" s="16"/>
      <c r="BP156" s="16"/>
      <c r="BQ156" s="16"/>
      <c r="BR156" s="16"/>
      <c r="BS156" s="16"/>
      <c r="BT156" s="16"/>
      <c r="BU156" s="16"/>
      <c r="BV156" s="16"/>
      <c r="BW156" s="16"/>
      <c r="BX156" s="16"/>
      <c r="BY156" s="16"/>
      <c r="BZ156" s="16"/>
      <c r="CA156" s="16"/>
      <c r="CB156" s="16"/>
      <c r="CC156" s="16"/>
      <c r="CD156" s="16"/>
      <c r="CE156" s="16"/>
      <c r="CF156" s="16"/>
      <c r="CG156" s="16"/>
      <c r="CH156" s="16"/>
      <c r="CI156" s="16"/>
      <c r="CJ156" s="16"/>
      <c r="CK156" s="16"/>
      <c r="CL156" s="16"/>
      <c r="CM156" s="16"/>
      <c r="CN156" s="16"/>
      <c r="CO156" s="16"/>
      <c r="CP156" s="16"/>
      <c r="CQ156" s="16"/>
      <c r="CR156" s="16"/>
      <c r="CS156" s="16"/>
      <c r="CT156" s="16"/>
      <c r="CU156" s="16"/>
      <c r="CV156" s="16"/>
      <c r="CW156" s="16"/>
      <c r="CX156" s="16"/>
      <c r="CY156" s="16"/>
      <c r="CZ156" s="16"/>
      <c r="DA156" s="16"/>
      <c r="DB156" s="16"/>
      <c r="DC156" s="16"/>
      <c r="DD156" s="16"/>
      <c r="DE156" s="16"/>
      <c r="DF156" s="16"/>
      <c r="DG156" s="16"/>
      <c r="DH156" s="16"/>
      <c r="DI156" s="16"/>
      <c r="DJ156" s="16"/>
      <c r="DK156" s="16"/>
      <c r="DL156" s="16"/>
      <c r="DM156" s="16"/>
      <c r="DN156" s="16"/>
      <c r="DO156" s="16"/>
      <c r="DP156" s="16"/>
      <c r="DQ156" s="16"/>
      <c r="DR156" s="16"/>
      <c r="DS156" s="16"/>
      <c r="DT156" s="16"/>
      <c r="DU156" s="16"/>
      <c r="DV156" s="16"/>
      <c r="DW156" s="16"/>
      <c r="DX156" s="16"/>
      <c r="DY156" s="16"/>
      <c r="DZ156" s="16"/>
      <c r="EA156" s="16"/>
      <c r="EB156" s="16"/>
      <c r="EC156" s="16"/>
      <c r="ED156" s="16"/>
      <c r="EE156" s="16"/>
      <c r="EF156" s="16"/>
      <c r="EG156" s="16"/>
      <c r="EH156" s="16"/>
      <c r="EI156" s="16"/>
      <c r="EJ156" s="16"/>
      <c r="EK156" s="16"/>
      <c r="EL156" s="16"/>
      <c r="EM156" s="16"/>
      <c r="EN156" s="16"/>
      <c r="EO156" s="16"/>
      <c r="EP156" s="16"/>
      <c r="EQ156" s="16"/>
      <c r="ER156" s="16"/>
      <c r="ES156" s="16"/>
      <c r="ET156" s="16"/>
      <c r="EU156" s="16"/>
      <c r="EV156" s="16"/>
      <c r="EW156" s="16"/>
      <c r="EX156" s="16"/>
      <c r="EY156" s="16"/>
      <c r="EZ156" s="16"/>
      <c r="FA156" s="16"/>
      <c r="FB156" s="16"/>
      <c r="FC156" s="16"/>
      <c r="FD156" s="16"/>
      <c r="FE156" s="16"/>
      <c r="FF156" s="16"/>
      <c r="FG156" s="16"/>
      <c r="FH156" s="16"/>
      <c r="FI156" s="16"/>
      <c r="FJ156" s="16"/>
      <c r="FK156" s="16"/>
      <c r="FL156" s="16"/>
      <c r="FM156" s="16"/>
      <c r="FN156" s="16"/>
      <c r="FO156" s="16"/>
      <c r="FP156" s="16"/>
      <c r="FQ156" s="16"/>
      <c r="FR156" s="16"/>
      <c r="FS156" s="16"/>
      <c r="FT156" s="16"/>
      <c r="FU156" s="16"/>
      <c r="FV156" s="16"/>
      <c r="FW156" s="16"/>
      <c r="FX156" s="16"/>
      <c r="FY156" s="16"/>
    </row>
    <row r="157" spans="1:181" s="15" customFormat="1">
      <c r="A157" s="18" t="s">
        <v>100</v>
      </c>
      <c r="B157" s="46">
        <f t="shared" si="39"/>
        <v>27.1</v>
      </c>
      <c r="C157" s="46" t="str">
        <f t="shared" si="40"/>
        <v>LI</v>
      </c>
      <c r="D157" s="46">
        <f t="shared" si="44"/>
        <v>0.6</v>
      </c>
      <c r="E157" s="46">
        <f t="shared" si="44"/>
        <v>0.1</v>
      </c>
      <c r="F157" s="46">
        <f t="shared" si="44"/>
        <v>0</v>
      </c>
      <c r="G157" s="46">
        <f t="shared" si="44"/>
        <v>0</v>
      </c>
      <c r="H157" s="46">
        <f t="shared" si="44"/>
        <v>1</v>
      </c>
      <c r="I157" s="46">
        <f t="shared" si="44"/>
        <v>0.1</v>
      </c>
      <c r="J157" s="78">
        <f t="shared" si="45"/>
        <v>1.9</v>
      </c>
      <c r="K157" s="46">
        <f t="shared" si="41"/>
        <v>0.5</v>
      </c>
      <c r="L157" s="46">
        <f t="shared" si="41"/>
        <v>0.2</v>
      </c>
      <c r="M157" s="46">
        <f t="shared" si="41"/>
        <v>0.1</v>
      </c>
      <c r="N157" s="46">
        <f t="shared" si="41"/>
        <v>0</v>
      </c>
      <c r="O157" s="46">
        <f t="shared" si="41"/>
        <v>0.1</v>
      </c>
      <c r="P157" s="76">
        <f t="shared" si="42"/>
        <v>0.9</v>
      </c>
      <c r="Q157" s="99">
        <f t="shared" si="43"/>
        <v>-0.95488342055154396</v>
      </c>
      <c r="R157" s="53"/>
      <c r="S157" s="16"/>
      <c r="T157" s="1" t="s">
        <v>120</v>
      </c>
      <c r="U157" s="1">
        <v>12.474</v>
      </c>
      <c r="V157" s="1" t="s">
        <v>60</v>
      </c>
      <c r="W157" s="1">
        <v>0.28021948395867602</v>
      </c>
      <c r="X157" s="1">
        <v>0.36030847935919003</v>
      </c>
      <c r="Y157" s="1">
        <v>0.30547517459752799</v>
      </c>
      <c r="Z157" s="1">
        <v>5.9015726203398801E-3</v>
      </c>
      <c r="AA157" s="1">
        <v>0.29273032508667501</v>
      </c>
      <c r="AB157" s="1">
        <v>2.80942596156585E-2</v>
      </c>
      <c r="AC157" s="1">
        <v>1.27272929523807</v>
      </c>
      <c r="AD157" s="1">
        <v>0.236150825606638</v>
      </c>
      <c r="AE157" s="1">
        <v>0.35412164465157198</v>
      </c>
      <c r="AF157" s="1">
        <v>0.14117519059050701</v>
      </c>
      <c r="AG157" s="1">
        <v>1.1517531080209E-2</v>
      </c>
      <c r="AH157" s="1">
        <v>2.80942596156585E-2</v>
      </c>
      <c r="AI157" s="1">
        <v>0.771059451544585</v>
      </c>
      <c r="AJ157" s="1">
        <v>-0.501669843693485</v>
      </c>
      <c r="AL157" s="16"/>
      <c r="AM157" s="16"/>
      <c r="AN157" s="16"/>
      <c r="AO157" s="16"/>
      <c r="AP157" s="16"/>
      <c r="AQ157" s="16"/>
      <c r="AR157" s="16"/>
      <c r="AS157" s="16"/>
      <c r="AT157" s="16"/>
      <c r="AU157" s="16"/>
      <c r="AV157" s="16"/>
      <c r="AW157" s="16"/>
      <c r="AX157" s="16"/>
      <c r="AY157" s="16"/>
      <c r="AZ157" s="16"/>
      <c r="BA157" s="16"/>
      <c r="BB157" s="16"/>
      <c r="BC157" s="16"/>
      <c r="BD157" s="16"/>
      <c r="BE157" s="16"/>
      <c r="BF157" s="16"/>
      <c r="BG157" s="16"/>
      <c r="BH157" s="16"/>
      <c r="BI157" s="16"/>
      <c r="BJ157" s="16"/>
      <c r="BK157" s="16"/>
      <c r="BL157" s="16"/>
      <c r="BM157" s="16"/>
      <c r="BN157" s="16"/>
      <c r="BO157" s="16"/>
      <c r="BP157" s="16"/>
      <c r="BQ157" s="16"/>
      <c r="BR157" s="16"/>
      <c r="BS157" s="16"/>
      <c r="BT157" s="16"/>
      <c r="BU157" s="16"/>
      <c r="BV157" s="16"/>
      <c r="BW157" s="16"/>
      <c r="BX157" s="16"/>
      <c r="BY157" s="16"/>
      <c r="BZ157" s="16"/>
      <c r="CA157" s="16"/>
      <c r="CB157" s="16"/>
      <c r="CC157" s="16"/>
      <c r="CD157" s="16"/>
      <c r="CE157" s="16"/>
      <c r="CF157" s="16"/>
      <c r="CG157" s="16"/>
      <c r="CH157" s="16"/>
      <c r="CI157" s="16"/>
      <c r="CJ157" s="16"/>
      <c r="CK157" s="16"/>
      <c r="CL157" s="16"/>
      <c r="CM157" s="16"/>
      <c r="CN157" s="16"/>
      <c r="CO157" s="16"/>
      <c r="CP157" s="16"/>
      <c r="CQ157" s="16"/>
      <c r="CR157" s="16"/>
      <c r="CS157" s="16"/>
      <c r="CT157" s="16"/>
      <c r="CU157" s="16"/>
      <c r="CV157" s="16"/>
      <c r="CW157" s="16"/>
      <c r="CX157" s="16"/>
      <c r="CY157" s="16"/>
      <c r="CZ157" s="16"/>
      <c r="DA157" s="16"/>
      <c r="DB157" s="16"/>
      <c r="DC157" s="16"/>
      <c r="DD157" s="16"/>
      <c r="DE157" s="16"/>
      <c r="DF157" s="16"/>
      <c r="DG157" s="16"/>
      <c r="DH157" s="16"/>
      <c r="DI157" s="16"/>
      <c r="DJ157" s="16"/>
      <c r="DK157" s="16"/>
      <c r="DL157" s="16"/>
      <c r="DM157" s="16"/>
      <c r="DN157" s="16"/>
      <c r="DO157" s="16"/>
      <c r="DP157" s="16"/>
      <c r="DQ157" s="16"/>
      <c r="DR157" s="16"/>
      <c r="DS157" s="16"/>
      <c r="DT157" s="16"/>
      <c r="DU157" s="16"/>
      <c r="DV157" s="16"/>
      <c r="DW157" s="16"/>
      <c r="DX157" s="16"/>
      <c r="DY157" s="16"/>
      <c r="DZ157" s="16"/>
      <c r="EA157" s="16"/>
      <c r="EB157" s="16"/>
      <c r="EC157" s="16"/>
      <c r="ED157" s="16"/>
      <c r="EE157" s="16"/>
      <c r="EF157" s="16"/>
      <c r="EG157" s="16"/>
      <c r="EH157" s="16"/>
      <c r="EI157" s="16"/>
      <c r="EJ157" s="16"/>
      <c r="EK157" s="16"/>
      <c r="EL157" s="16"/>
      <c r="EM157" s="16"/>
      <c r="EN157" s="16"/>
      <c r="EO157" s="16"/>
      <c r="EP157" s="16"/>
      <c r="EQ157" s="16"/>
      <c r="ER157" s="16"/>
      <c r="ES157" s="16"/>
      <c r="ET157" s="16"/>
      <c r="EU157" s="16"/>
      <c r="EV157" s="16"/>
      <c r="EW157" s="16"/>
      <c r="EX157" s="16"/>
      <c r="EY157" s="16"/>
      <c r="EZ157" s="16"/>
      <c r="FA157" s="16"/>
      <c r="FB157" s="16"/>
      <c r="FC157" s="16"/>
      <c r="FD157" s="16"/>
      <c r="FE157" s="16"/>
      <c r="FF157" s="16"/>
      <c r="FG157" s="16"/>
      <c r="FH157" s="16"/>
      <c r="FI157" s="16"/>
      <c r="FJ157" s="16"/>
      <c r="FK157" s="16"/>
      <c r="FL157" s="16"/>
      <c r="FM157" s="16"/>
      <c r="FN157" s="16"/>
      <c r="FO157" s="16"/>
      <c r="FP157" s="16"/>
      <c r="FQ157" s="16"/>
      <c r="FR157" s="16"/>
      <c r="FS157" s="16"/>
      <c r="FT157" s="16"/>
      <c r="FU157" s="16"/>
      <c r="FV157" s="16"/>
      <c r="FW157" s="16"/>
      <c r="FX157" s="16"/>
      <c r="FY157" s="16"/>
    </row>
    <row r="158" spans="1:181" s="15" customFormat="1">
      <c r="A158" s="18" t="s">
        <v>99</v>
      </c>
      <c r="B158" s="49">
        <f t="shared" si="39"/>
        <v>23.3</v>
      </c>
      <c r="C158" s="49" t="str">
        <f t="shared" si="40"/>
        <v>LI</v>
      </c>
      <c r="D158" s="49">
        <f t="shared" si="44"/>
        <v>0.3</v>
      </c>
      <c r="E158" s="49">
        <f t="shared" si="44"/>
        <v>0.2</v>
      </c>
      <c r="F158" s="49">
        <f t="shared" si="44"/>
        <v>0</v>
      </c>
      <c r="G158" s="49">
        <f t="shared" si="44"/>
        <v>0</v>
      </c>
      <c r="H158" s="49">
        <f t="shared" si="44"/>
        <v>0.3</v>
      </c>
      <c r="I158" s="49">
        <f t="shared" si="44"/>
        <v>0.1</v>
      </c>
      <c r="J158" s="78">
        <f t="shared" si="45"/>
        <v>0.9</v>
      </c>
      <c r="K158" s="49">
        <f t="shared" si="41"/>
        <v>0.1</v>
      </c>
      <c r="L158" s="49">
        <f t="shared" si="41"/>
        <v>0.1</v>
      </c>
      <c r="M158" s="49">
        <f t="shared" si="41"/>
        <v>0</v>
      </c>
      <c r="N158" s="49">
        <f t="shared" si="41"/>
        <v>0.2</v>
      </c>
      <c r="O158" s="49">
        <f t="shared" si="41"/>
        <v>0.1</v>
      </c>
      <c r="P158" s="76">
        <f t="shared" si="42"/>
        <v>0.6</v>
      </c>
      <c r="Q158" s="95">
        <f t="shared" si="43"/>
        <v>-0.32280681358658098</v>
      </c>
      <c r="R158" s="53"/>
      <c r="S158" s="16"/>
      <c r="T158" s="1" t="s">
        <v>212</v>
      </c>
      <c r="U158" s="1">
        <v>982.71900000000005</v>
      </c>
      <c r="V158" s="1"/>
      <c r="W158" s="1">
        <v>0.49016918994741698</v>
      </c>
      <c r="X158" s="1">
        <v>0.22127956472493701</v>
      </c>
      <c r="Y158" s="1">
        <v>0.28257673758487001</v>
      </c>
      <c r="Z158" s="1">
        <v>6.5405283495676106E-2</v>
      </c>
      <c r="AA158" s="1">
        <v>0.27202428018348401</v>
      </c>
      <c r="AB158" s="1">
        <v>6.3952276769147304E-2</v>
      </c>
      <c r="AC158" s="1">
        <v>1.3954073327055301</v>
      </c>
      <c r="AD158" s="1">
        <v>0.46384253333686398</v>
      </c>
      <c r="AE158" s="1">
        <v>0.38689894085605298</v>
      </c>
      <c r="AF158" s="1">
        <v>0.43787993913420098</v>
      </c>
      <c r="AG158" s="1">
        <v>9.8577652953198702E-2</v>
      </c>
      <c r="AH158" s="1">
        <v>6.3952276769147304E-2</v>
      </c>
      <c r="AI158" s="1">
        <v>1.45115134304946</v>
      </c>
      <c r="AJ158" s="1">
        <v>0.37863092684439698</v>
      </c>
      <c r="AL158" s="16"/>
      <c r="AM158" s="16"/>
      <c r="AN158" s="16"/>
      <c r="AO158" s="16"/>
      <c r="AP158" s="16"/>
      <c r="AQ158" s="16"/>
      <c r="AR158" s="16"/>
      <c r="AS158" s="16"/>
      <c r="AT158" s="16"/>
      <c r="AU158" s="16"/>
      <c r="AV158" s="16"/>
      <c r="AW158" s="16"/>
      <c r="AX158" s="16"/>
      <c r="AY158" s="16"/>
      <c r="AZ158" s="16"/>
      <c r="BA158" s="16"/>
      <c r="BB158" s="16"/>
      <c r="BC158" s="16"/>
      <c r="BD158" s="16"/>
      <c r="BE158" s="16"/>
      <c r="BF158" s="16"/>
      <c r="BG158" s="16"/>
      <c r="BH158" s="16"/>
      <c r="BI158" s="16"/>
      <c r="BJ158" s="16"/>
      <c r="BK158" s="16"/>
      <c r="BL158" s="16"/>
      <c r="BM158" s="16"/>
      <c r="BN158" s="16"/>
      <c r="BO158" s="16"/>
      <c r="BP158" s="16"/>
      <c r="BQ158" s="16"/>
      <c r="BR158" s="16"/>
      <c r="BS158" s="16"/>
      <c r="BT158" s="16"/>
      <c r="BU158" s="16"/>
      <c r="BV158" s="16"/>
      <c r="BW158" s="16"/>
      <c r="BX158" s="16"/>
      <c r="BY158" s="16"/>
      <c r="BZ158" s="16"/>
      <c r="CA158" s="16"/>
      <c r="CB158" s="16"/>
      <c r="CC158" s="16"/>
      <c r="CD158" s="16"/>
      <c r="CE158" s="16"/>
      <c r="CF158" s="16"/>
      <c r="CG158" s="16"/>
      <c r="CH158" s="16"/>
      <c r="CI158" s="16"/>
      <c r="CJ158" s="16"/>
      <c r="CK158" s="16"/>
      <c r="CL158" s="16"/>
      <c r="CM158" s="16"/>
      <c r="CN158" s="16"/>
      <c r="CO158" s="16"/>
      <c r="CP158" s="16"/>
      <c r="CQ158" s="16"/>
      <c r="CR158" s="16"/>
      <c r="CS158" s="16"/>
      <c r="CT158" s="16"/>
      <c r="CU158" s="16"/>
      <c r="CV158" s="16"/>
      <c r="CW158" s="16"/>
      <c r="CX158" s="16"/>
      <c r="CY158" s="16"/>
      <c r="CZ158" s="16"/>
      <c r="DA158" s="16"/>
      <c r="DB158" s="16"/>
      <c r="DC158" s="16"/>
      <c r="DD158" s="16"/>
      <c r="DE158" s="16"/>
      <c r="DF158" s="16"/>
      <c r="DG158" s="16"/>
      <c r="DH158" s="16"/>
      <c r="DI158" s="16"/>
      <c r="DJ158" s="16"/>
      <c r="DK158" s="16"/>
      <c r="DL158" s="16"/>
      <c r="DM158" s="16"/>
      <c r="DN158" s="16"/>
      <c r="DO158" s="16"/>
      <c r="DP158" s="16"/>
      <c r="DQ158" s="16"/>
      <c r="DR158" s="16"/>
      <c r="DS158" s="16"/>
      <c r="DT158" s="16"/>
      <c r="DU158" s="16"/>
      <c r="DV158" s="16"/>
      <c r="DW158" s="16"/>
      <c r="DX158" s="16"/>
      <c r="DY158" s="16"/>
      <c r="DZ158" s="16"/>
      <c r="EA158" s="16"/>
      <c r="EB158" s="16"/>
      <c r="EC158" s="16"/>
      <c r="ED158" s="16"/>
      <c r="EE158" s="16"/>
      <c r="EF158" s="16"/>
      <c r="EG158" s="16"/>
      <c r="EH158" s="16"/>
      <c r="EI158" s="16"/>
      <c r="EJ158" s="16"/>
      <c r="EK158" s="16"/>
      <c r="EL158" s="16"/>
      <c r="EM158" s="16"/>
      <c r="EN158" s="16"/>
      <c r="EO158" s="16"/>
      <c r="EP158" s="16"/>
      <c r="EQ158" s="16"/>
      <c r="ER158" s="16"/>
      <c r="ES158" s="16"/>
      <c r="ET158" s="16"/>
      <c r="EU158" s="16"/>
      <c r="EV158" s="16"/>
      <c r="EW158" s="16"/>
      <c r="EX158" s="16"/>
      <c r="EY158" s="16"/>
      <c r="EZ158" s="16"/>
      <c r="FA158" s="16"/>
      <c r="FB158" s="16"/>
      <c r="FC158" s="16"/>
      <c r="FD158" s="16"/>
      <c r="FE158" s="16"/>
      <c r="FF158" s="16"/>
      <c r="FG158" s="16"/>
      <c r="FH158" s="16"/>
      <c r="FI158" s="16"/>
      <c r="FJ158" s="16"/>
      <c r="FK158" s="16"/>
      <c r="FL158" s="16"/>
      <c r="FM158" s="16"/>
      <c r="FN158" s="16"/>
      <c r="FO158" s="16"/>
      <c r="FP158" s="16"/>
      <c r="FQ158" s="16"/>
      <c r="FR158" s="16"/>
      <c r="FS158" s="16"/>
      <c r="FT158" s="16"/>
      <c r="FU158" s="16"/>
      <c r="FV158" s="16"/>
      <c r="FW158" s="16"/>
      <c r="FX158" s="16"/>
      <c r="FY158" s="16"/>
    </row>
    <row r="159" spans="1:181" s="15" customFormat="1">
      <c r="A159" s="89"/>
      <c r="B159" s="90"/>
      <c r="C159" s="90"/>
      <c r="D159" s="90"/>
      <c r="E159" s="90"/>
      <c r="F159" s="90"/>
      <c r="G159" s="90"/>
      <c r="H159" s="90"/>
      <c r="I159" s="90"/>
      <c r="J159" s="91"/>
      <c r="K159" s="90"/>
      <c r="L159" s="90"/>
      <c r="M159" s="90"/>
      <c r="N159" s="90"/>
      <c r="O159" s="90"/>
      <c r="P159" s="91"/>
      <c r="Q159" s="100"/>
      <c r="R159" s="53"/>
      <c r="S159" s="16"/>
      <c r="T159" s="1" t="s">
        <v>213</v>
      </c>
      <c r="U159" s="1">
        <v>3760.65</v>
      </c>
      <c r="V159" s="1"/>
      <c r="W159" s="1">
        <v>0.47247899199224302</v>
      </c>
      <c r="X159" s="1">
        <v>7.6221014076349403E-2</v>
      </c>
      <c r="Y159" s="1">
        <v>0.14654366487140899</v>
      </c>
      <c r="Z159" s="1">
        <v>0.11011134999085</v>
      </c>
      <c r="AA159" s="1">
        <v>0.76763501936632605</v>
      </c>
      <c r="AB159" s="1">
        <v>7.1981414227148696E-2</v>
      </c>
      <c r="AC159" s="1">
        <v>1.6449714545243199</v>
      </c>
      <c r="AD159" s="1">
        <v>0.40144359777458899</v>
      </c>
      <c r="AE159" s="1">
        <v>9.0982708130121798E-2</v>
      </c>
      <c r="AF159" s="1">
        <v>0.17670597947147701</v>
      </c>
      <c r="AG159" s="1">
        <v>0.116909166098638</v>
      </c>
      <c r="AH159" s="1">
        <v>7.1981414227148696E-2</v>
      </c>
      <c r="AI159" s="1">
        <v>0.85802286570197395</v>
      </c>
      <c r="AJ159" s="1">
        <v>0.129066805025603</v>
      </c>
      <c r="AL159" s="16"/>
      <c r="AM159" s="16"/>
      <c r="AN159" s="16"/>
      <c r="AO159" s="16"/>
      <c r="AP159" s="16"/>
      <c r="AQ159" s="16"/>
      <c r="AR159" s="16"/>
      <c r="AS159" s="16"/>
      <c r="AT159" s="16"/>
      <c r="AU159" s="16"/>
      <c r="AV159" s="16"/>
      <c r="AW159" s="16"/>
      <c r="AX159" s="16"/>
      <c r="AY159" s="16"/>
      <c r="AZ159" s="16"/>
      <c r="BA159" s="16"/>
      <c r="BB159" s="16"/>
      <c r="BC159" s="16"/>
      <c r="BD159" s="16"/>
      <c r="BE159" s="16"/>
      <c r="BF159" s="16"/>
      <c r="BG159" s="16"/>
      <c r="BH159" s="16"/>
      <c r="BI159" s="16"/>
      <c r="BJ159" s="16"/>
      <c r="BK159" s="16"/>
      <c r="BL159" s="16"/>
      <c r="BM159" s="16"/>
      <c r="BN159" s="16"/>
      <c r="BO159" s="16"/>
      <c r="BP159" s="16"/>
      <c r="BQ159" s="16"/>
      <c r="BR159" s="16"/>
      <c r="BS159" s="16"/>
      <c r="BT159" s="16"/>
      <c r="BU159" s="16"/>
      <c r="BV159" s="16"/>
      <c r="BW159" s="16"/>
      <c r="BX159" s="16"/>
      <c r="BY159" s="16"/>
      <c r="BZ159" s="16"/>
      <c r="CA159" s="16"/>
      <c r="CB159" s="16"/>
      <c r="CC159" s="16"/>
      <c r="CD159" s="16"/>
      <c r="CE159" s="16"/>
      <c r="CF159" s="16"/>
      <c r="CG159" s="16"/>
      <c r="CH159" s="16"/>
      <c r="CI159" s="16"/>
      <c r="CJ159" s="16"/>
      <c r="CK159" s="16"/>
      <c r="CL159" s="16"/>
      <c r="CM159" s="16"/>
      <c r="CN159" s="16"/>
      <c r="CO159" s="16"/>
      <c r="CP159" s="16"/>
      <c r="CQ159" s="16"/>
      <c r="CR159" s="16"/>
      <c r="CS159" s="16"/>
      <c r="CT159" s="16"/>
      <c r="CU159" s="16"/>
      <c r="CV159" s="16"/>
      <c r="CW159" s="16"/>
      <c r="CX159" s="16"/>
      <c r="CY159" s="16"/>
      <c r="CZ159" s="16"/>
      <c r="DA159" s="16"/>
      <c r="DB159" s="16"/>
      <c r="DC159" s="16"/>
      <c r="DD159" s="16"/>
      <c r="DE159" s="16"/>
      <c r="DF159" s="16"/>
      <c r="DG159" s="16"/>
      <c r="DH159" s="16"/>
      <c r="DI159" s="16"/>
      <c r="DJ159" s="16"/>
      <c r="DK159" s="16"/>
      <c r="DL159" s="16"/>
      <c r="DM159" s="16"/>
      <c r="DN159" s="16"/>
      <c r="DO159" s="16"/>
      <c r="DP159" s="16"/>
      <c r="DQ159" s="16"/>
      <c r="DR159" s="16"/>
      <c r="DS159" s="16"/>
      <c r="DT159" s="16"/>
      <c r="DU159" s="16"/>
      <c r="DV159" s="16"/>
      <c r="DW159" s="16"/>
      <c r="DX159" s="16"/>
      <c r="DY159" s="16"/>
      <c r="DZ159" s="16"/>
      <c r="EA159" s="16"/>
      <c r="EB159" s="16"/>
      <c r="EC159" s="16"/>
      <c r="ED159" s="16"/>
      <c r="EE159" s="16"/>
      <c r="EF159" s="16"/>
      <c r="EG159" s="16"/>
      <c r="EH159" s="16"/>
      <c r="EI159" s="16"/>
      <c r="EJ159" s="16"/>
      <c r="EK159" s="16"/>
      <c r="EL159" s="16"/>
      <c r="EM159" s="16"/>
      <c r="EN159" s="16"/>
      <c r="EO159" s="16"/>
      <c r="EP159" s="16"/>
      <c r="EQ159" s="16"/>
      <c r="ER159" s="16"/>
      <c r="ES159" s="16"/>
      <c r="ET159" s="16"/>
      <c r="EU159" s="16"/>
      <c r="EV159" s="16"/>
      <c r="EW159" s="16"/>
      <c r="EX159" s="16"/>
      <c r="EY159" s="16"/>
      <c r="EZ159" s="16"/>
      <c r="FA159" s="16"/>
      <c r="FB159" s="16"/>
      <c r="FC159" s="16"/>
      <c r="FD159" s="16"/>
      <c r="FE159" s="16"/>
      <c r="FF159" s="16"/>
      <c r="FG159" s="16"/>
      <c r="FH159" s="16"/>
      <c r="FI159" s="16"/>
      <c r="FJ159" s="16"/>
      <c r="FK159" s="16"/>
      <c r="FL159" s="16"/>
      <c r="FM159" s="16"/>
      <c r="FN159" s="16"/>
      <c r="FO159" s="16"/>
      <c r="FP159" s="16"/>
      <c r="FQ159" s="16"/>
      <c r="FR159" s="16"/>
      <c r="FS159" s="16"/>
      <c r="FT159" s="16"/>
      <c r="FU159" s="16"/>
      <c r="FV159" s="16"/>
      <c r="FW159" s="16"/>
      <c r="FX159" s="16"/>
      <c r="FY159" s="16"/>
    </row>
    <row r="160" spans="1:181" s="15" customFormat="1">
      <c r="A160" s="21" t="s">
        <v>56</v>
      </c>
      <c r="B160" s="48">
        <f>ROUND(HLOOKUP(B$7,$U$7:$AJ$168,MATCH($A160,$T$7:$T$168,0),0),1)</f>
        <v>341.4</v>
      </c>
      <c r="C160" s="48"/>
      <c r="D160" s="48">
        <f t="shared" ref="D160:P162" si="46">ROUND(HLOOKUP(D$7,$U$7:$AJ$168,MATCH($A160,$T$7:$T$168,0),0),1)</f>
        <v>1.2</v>
      </c>
      <c r="E160" s="48">
        <f t="shared" si="46"/>
        <v>0.3</v>
      </c>
      <c r="F160" s="48">
        <f t="shared" si="46"/>
        <v>0.8</v>
      </c>
      <c r="G160" s="48">
        <f t="shared" si="46"/>
        <v>0.1</v>
      </c>
      <c r="H160" s="48">
        <f t="shared" si="46"/>
        <v>4.3</v>
      </c>
      <c r="I160" s="48">
        <f t="shared" si="46"/>
        <v>0.1</v>
      </c>
      <c r="J160" s="78">
        <f t="shared" si="46"/>
        <v>6.9</v>
      </c>
      <c r="K160" s="48">
        <f t="shared" si="46"/>
        <v>1.7</v>
      </c>
      <c r="L160" s="48">
        <f t="shared" si="46"/>
        <v>0.3</v>
      </c>
      <c r="M160" s="48">
        <f t="shared" si="46"/>
        <v>2.2000000000000002</v>
      </c>
      <c r="N160" s="48">
        <f t="shared" si="46"/>
        <v>0.7</v>
      </c>
      <c r="O160" s="48">
        <f t="shared" si="46"/>
        <v>0.1</v>
      </c>
      <c r="P160" s="76">
        <f t="shared" si="46"/>
        <v>5</v>
      </c>
      <c r="Q160" s="97">
        <f>ROUND(HLOOKUP(Q$7,$U$7:$AJ$168,MATCH($A160,$T$7:$T$168,0),0),1)</f>
        <v>-5.0999999999999996</v>
      </c>
      <c r="R160" s="53"/>
      <c r="S160" s="16"/>
      <c r="T160" s="1" t="s">
        <v>214</v>
      </c>
      <c r="U160" s="1">
        <v>498.06900000000002</v>
      </c>
      <c r="V160" s="1"/>
      <c r="W160" s="1">
        <v>1.1607384605736999</v>
      </c>
      <c r="X160" s="1">
        <v>0.37194083014440898</v>
      </c>
      <c r="Y160" s="1">
        <v>0.45150618466881398</v>
      </c>
      <c r="Z160" s="1">
        <v>0.23369234138105599</v>
      </c>
      <c r="AA160" s="1">
        <v>2.1227761629298598</v>
      </c>
      <c r="AB160" s="1">
        <v>0.16756459252657299</v>
      </c>
      <c r="AC160" s="1">
        <v>4.5082185722244201</v>
      </c>
      <c r="AD160" s="1">
        <v>1.19859690992579</v>
      </c>
      <c r="AE160" s="1">
        <v>9.8474214239168203E-2</v>
      </c>
      <c r="AF160" s="1">
        <v>0.84953487761028101</v>
      </c>
      <c r="AG160" s="1">
        <v>0.26777278310977198</v>
      </c>
      <c r="AH160" s="1">
        <v>0.16756459252657299</v>
      </c>
      <c r="AI160" s="1">
        <v>2.5819433774115899</v>
      </c>
      <c r="AJ160" s="1">
        <v>-2.7341803126744901</v>
      </c>
      <c r="AL160" s="16"/>
      <c r="AM160" s="16"/>
      <c r="AN160" s="16"/>
      <c r="AO160" s="16"/>
      <c r="AP160" s="16"/>
      <c r="AQ160" s="16"/>
      <c r="AR160" s="16"/>
      <c r="AS160" s="16"/>
      <c r="AT160" s="16"/>
      <c r="AU160" s="16"/>
      <c r="AV160" s="16"/>
      <c r="AW160" s="16"/>
      <c r="AX160" s="16"/>
      <c r="AY160" s="16"/>
      <c r="AZ160" s="16"/>
      <c r="BA160" s="16"/>
      <c r="BB160" s="16"/>
      <c r="BC160" s="16"/>
      <c r="BD160" s="16"/>
      <c r="BE160" s="16"/>
      <c r="BF160" s="16"/>
      <c r="BG160" s="16"/>
      <c r="BH160" s="16"/>
      <c r="BI160" s="16"/>
      <c r="BJ160" s="16"/>
      <c r="BK160" s="16"/>
      <c r="BL160" s="16"/>
      <c r="BM160" s="16"/>
      <c r="BN160" s="16"/>
      <c r="BO160" s="16"/>
      <c r="BP160" s="16"/>
      <c r="BQ160" s="16"/>
      <c r="BR160" s="16"/>
      <c r="BS160" s="16"/>
      <c r="BT160" s="16"/>
      <c r="BU160" s="16"/>
      <c r="BV160" s="16"/>
      <c r="BW160" s="16"/>
      <c r="BX160" s="16"/>
      <c r="BY160" s="16"/>
      <c r="BZ160" s="16"/>
      <c r="CA160" s="16"/>
      <c r="CB160" s="16"/>
      <c r="CC160" s="16"/>
      <c r="CD160" s="16"/>
      <c r="CE160" s="16"/>
      <c r="CF160" s="16"/>
      <c r="CG160" s="16"/>
      <c r="CH160" s="16"/>
      <c r="CI160" s="16"/>
      <c r="CJ160" s="16"/>
      <c r="CK160" s="16"/>
      <c r="CL160" s="16"/>
      <c r="CM160" s="16"/>
      <c r="CN160" s="16"/>
      <c r="CO160" s="16"/>
      <c r="CP160" s="16"/>
      <c r="CQ160" s="16"/>
      <c r="CR160" s="16"/>
      <c r="CS160" s="16"/>
      <c r="CT160" s="16"/>
      <c r="CU160" s="16"/>
      <c r="CV160" s="16"/>
      <c r="CW160" s="16"/>
      <c r="CX160" s="16"/>
      <c r="CY160" s="16"/>
      <c r="CZ160" s="16"/>
      <c r="DA160" s="16"/>
      <c r="DB160" s="16"/>
      <c r="DC160" s="16"/>
      <c r="DD160" s="16"/>
      <c r="DE160" s="16"/>
      <c r="DF160" s="16"/>
      <c r="DG160" s="16"/>
      <c r="DH160" s="16"/>
      <c r="DI160" s="16"/>
      <c r="DJ160" s="16"/>
      <c r="DK160" s="16"/>
      <c r="DL160" s="16"/>
      <c r="DM160" s="16"/>
      <c r="DN160" s="16"/>
      <c r="DO160" s="16"/>
      <c r="DP160" s="16"/>
      <c r="DQ160" s="16"/>
      <c r="DR160" s="16"/>
      <c r="DS160" s="16"/>
      <c r="DT160" s="16"/>
      <c r="DU160" s="16"/>
      <c r="DV160" s="16"/>
      <c r="DW160" s="16"/>
      <c r="DX160" s="16"/>
      <c r="DY160" s="16"/>
      <c r="DZ160" s="16"/>
      <c r="EA160" s="16"/>
      <c r="EB160" s="16"/>
      <c r="EC160" s="16"/>
      <c r="ED160" s="16"/>
      <c r="EE160" s="16"/>
      <c r="EF160" s="16"/>
      <c r="EG160" s="16"/>
      <c r="EH160" s="16"/>
      <c r="EI160" s="16"/>
      <c r="EJ160" s="16"/>
      <c r="EK160" s="16"/>
      <c r="EL160" s="16"/>
      <c r="EM160" s="16"/>
      <c r="EN160" s="16"/>
      <c r="EO160" s="16"/>
      <c r="EP160" s="16"/>
      <c r="EQ160" s="16"/>
      <c r="ER160" s="16"/>
      <c r="ES160" s="16"/>
      <c r="ET160" s="16"/>
      <c r="EU160" s="16"/>
      <c r="EV160" s="16"/>
      <c r="EW160" s="16"/>
      <c r="EX160" s="16"/>
      <c r="EY160" s="16"/>
      <c r="EZ160" s="16"/>
      <c r="FA160" s="16"/>
      <c r="FB160" s="16"/>
      <c r="FC160" s="16"/>
      <c r="FD160" s="16"/>
      <c r="FE160" s="16"/>
      <c r="FF160" s="16"/>
      <c r="FG160" s="16"/>
      <c r="FH160" s="16"/>
      <c r="FI160" s="16"/>
      <c r="FJ160" s="16"/>
      <c r="FK160" s="16"/>
      <c r="FL160" s="16"/>
      <c r="FM160" s="16"/>
      <c r="FN160" s="16"/>
      <c r="FO160" s="16"/>
      <c r="FP160" s="16"/>
      <c r="FQ160" s="16"/>
      <c r="FR160" s="16"/>
      <c r="FS160" s="16"/>
      <c r="FT160" s="16"/>
      <c r="FU160" s="16"/>
      <c r="FV160" s="16"/>
      <c r="FW160" s="16"/>
      <c r="FX160" s="16"/>
      <c r="FY160" s="16"/>
    </row>
    <row r="161" spans="1:181" s="15" customFormat="1">
      <c r="A161" s="18" t="s">
        <v>55</v>
      </c>
      <c r="B161" s="46">
        <f>ROUND(HLOOKUP(B$7,$U$7:$AJ$168,MATCH($A161,$T$7:$T$168,0),0),1)</f>
        <v>33.700000000000003</v>
      </c>
      <c r="C161" s="49" t="str">
        <f>HLOOKUP(C$7,$U$7:$AJ$168,MATCH($A161,$T$7:$T$168,0),0)</f>
        <v>HI</v>
      </c>
      <c r="D161" s="46">
        <f t="shared" si="46"/>
        <v>1.2</v>
      </c>
      <c r="E161" s="46">
        <f t="shared" si="46"/>
        <v>0.4</v>
      </c>
      <c r="F161" s="46">
        <f t="shared" si="46"/>
        <v>0.8</v>
      </c>
      <c r="G161" s="46">
        <f t="shared" si="46"/>
        <v>0.1</v>
      </c>
      <c r="H161" s="46">
        <f t="shared" si="46"/>
        <v>3.3</v>
      </c>
      <c r="I161" s="46">
        <f t="shared" si="46"/>
        <v>0.1</v>
      </c>
      <c r="J161" s="78">
        <f t="shared" si="46"/>
        <v>5.9</v>
      </c>
      <c r="K161" s="49">
        <f t="shared" ref="K161:O162" si="47">ROUND(HLOOKUP(K$7,$U$7:$AJ$168,MATCH($A161,$T$7:$T$168,0),0),1)</f>
        <v>2.7</v>
      </c>
      <c r="L161" s="49">
        <f t="shared" si="47"/>
        <v>0.2</v>
      </c>
      <c r="M161" s="49">
        <f t="shared" si="47"/>
        <v>8.1999999999999993</v>
      </c>
      <c r="N161" s="49">
        <f t="shared" si="47"/>
        <v>3.5</v>
      </c>
      <c r="O161" s="49">
        <f t="shared" si="47"/>
        <v>0.1</v>
      </c>
      <c r="P161" s="76">
        <f>ROUND(HLOOKUP(P$7,$U$7:$AJ$168,MATCH($A161,$T$7:$T$168,0),0),1)</f>
        <v>14.7</v>
      </c>
      <c r="Q161" s="77">
        <f>HLOOKUP(Q$7,$U$7:$AJ$168,MATCH($A161,$T$7:$T$168,0),0)</f>
        <v>8.7471700615048196</v>
      </c>
      <c r="R161" s="53"/>
      <c r="S161" s="16"/>
      <c r="T161" s="1" t="s">
        <v>215</v>
      </c>
      <c r="U161" s="1">
        <v>575.36900000000003</v>
      </c>
      <c r="V161" s="1"/>
      <c r="W161" s="1">
        <v>0.581254739792608</v>
      </c>
      <c r="X161" s="1">
        <v>0.68133115964643498</v>
      </c>
      <c r="Y161" s="1">
        <v>0.36966785908571298</v>
      </c>
      <c r="Z161" s="1">
        <v>5.6774442023501299E-2</v>
      </c>
      <c r="AA161" s="1">
        <v>0.79752664003684004</v>
      </c>
      <c r="AB161" s="1">
        <v>7.9242607762989595E-2</v>
      </c>
      <c r="AC161" s="1">
        <v>2.5657974483480901</v>
      </c>
      <c r="AD161" s="1">
        <v>0.74541081128353603</v>
      </c>
      <c r="AE161" s="1">
        <v>0.81186703014801298</v>
      </c>
      <c r="AF161" s="1">
        <v>3.4090323473552102</v>
      </c>
      <c r="AG161" s="1">
        <v>0.28811795628342302</v>
      </c>
      <c r="AH161" s="1">
        <v>7.9242607762989595E-2</v>
      </c>
      <c r="AI161" s="1">
        <v>5.3336707528331599</v>
      </c>
      <c r="AJ161" s="1">
        <v>-0.79175918879815899</v>
      </c>
      <c r="AL161" s="16"/>
      <c r="AM161" s="16"/>
      <c r="AN161" s="16"/>
      <c r="AO161" s="16"/>
      <c r="AP161" s="16"/>
      <c r="AQ161" s="16"/>
      <c r="AR161" s="16"/>
      <c r="AS161" s="16"/>
      <c r="AT161" s="16"/>
      <c r="AU161" s="16"/>
      <c r="AV161" s="16"/>
      <c r="AW161" s="16"/>
      <c r="AX161" s="16"/>
      <c r="AY161" s="16"/>
      <c r="AZ161" s="16"/>
      <c r="BA161" s="16"/>
      <c r="BB161" s="16"/>
      <c r="BC161" s="16"/>
      <c r="BD161" s="16"/>
      <c r="BE161" s="16"/>
      <c r="BF161" s="16"/>
      <c r="BG161" s="16"/>
      <c r="BH161" s="16"/>
      <c r="BI161" s="16"/>
      <c r="BJ161" s="16"/>
      <c r="BK161" s="16"/>
      <c r="BL161" s="16"/>
      <c r="BM161" s="16"/>
      <c r="BN161" s="16"/>
      <c r="BO161" s="16"/>
      <c r="BP161" s="16"/>
      <c r="BQ161" s="16"/>
      <c r="BR161" s="16"/>
      <c r="BS161" s="16"/>
      <c r="BT161" s="16"/>
      <c r="BU161" s="16"/>
      <c r="BV161" s="16"/>
      <c r="BW161" s="16"/>
      <c r="BX161" s="16"/>
      <c r="BY161" s="16"/>
      <c r="BZ161" s="16"/>
      <c r="CA161" s="16"/>
      <c r="CB161" s="16"/>
      <c r="CC161" s="16"/>
      <c r="CD161" s="16"/>
      <c r="CE161" s="16"/>
      <c r="CF161" s="16"/>
      <c r="CG161" s="16"/>
      <c r="CH161" s="16"/>
      <c r="CI161" s="16"/>
      <c r="CJ161" s="16"/>
      <c r="CK161" s="16"/>
      <c r="CL161" s="16"/>
      <c r="CM161" s="16"/>
      <c r="CN161" s="16"/>
      <c r="CO161" s="16"/>
      <c r="CP161" s="16"/>
      <c r="CQ161" s="16"/>
      <c r="CR161" s="16"/>
      <c r="CS161" s="16"/>
      <c r="CT161" s="16"/>
      <c r="CU161" s="16"/>
      <c r="CV161" s="16"/>
      <c r="CW161" s="16"/>
      <c r="CX161" s="16"/>
      <c r="CY161" s="16"/>
      <c r="CZ161" s="16"/>
      <c r="DA161" s="16"/>
      <c r="DB161" s="16"/>
      <c r="DC161" s="16"/>
      <c r="DD161" s="16"/>
      <c r="DE161" s="16"/>
      <c r="DF161" s="16"/>
      <c r="DG161" s="16"/>
      <c r="DH161" s="16"/>
      <c r="DI161" s="16"/>
      <c r="DJ161" s="16"/>
      <c r="DK161" s="16"/>
      <c r="DL161" s="16"/>
      <c r="DM161" s="16"/>
      <c r="DN161" s="16"/>
      <c r="DO161" s="16"/>
      <c r="DP161" s="16"/>
      <c r="DQ161" s="16"/>
      <c r="DR161" s="16"/>
      <c r="DS161" s="16"/>
      <c r="DT161" s="16"/>
      <c r="DU161" s="16"/>
      <c r="DV161" s="16"/>
      <c r="DW161" s="16"/>
      <c r="DX161" s="16"/>
      <c r="DY161" s="16"/>
      <c r="DZ161" s="16"/>
      <c r="EA161" s="16"/>
      <c r="EB161" s="16"/>
      <c r="EC161" s="16"/>
      <c r="ED161" s="16"/>
      <c r="EE161" s="16"/>
      <c r="EF161" s="16"/>
      <c r="EG161" s="16"/>
      <c r="EH161" s="16"/>
      <c r="EI161" s="16"/>
      <c r="EJ161" s="16"/>
      <c r="EK161" s="16"/>
      <c r="EL161" s="16"/>
      <c r="EM161" s="16"/>
      <c r="EN161" s="16"/>
      <c r="EO161" s="16"/>
      <c r="EP161" s="16"/>
      <c r="EQ161" s="16"/>
      <c r="ER161" s="16"/>
      <c r="ES161" s="16"/>
      <c r="ET161" s="16"/>
      <c r="EU161" s="16"/>
      <c r="EV161" s="16"/>
      <c r="EW161" s="16"/>
      <c r="EX161" s="16"/>
      <c r="EY161" s="16"/>
      <c r="EZ161" s="16"/>
      <c r="FA161" s="16"/>
      <c r="FB161" s="16"/>
      <c r="FC161" s="16"/>
      <c r="FD161" s="16"/>
      <c r="FE161" s="16"/>
      <c r="FF161" s="16"/>
      <c r="FG161" s="16"/>
      <c r="FH161" s="16"/>
      <c r="FI161" s="16"/>
      <c r="FJ161" s="16"/>
      <c r="FK161" s="16"/>
      <c r="FL161" s="16"/>
      <c r="FM161" s="16"/>
      <c r="FN161" s="16"/>
      <c r="FO161" s="16"/>
      <c r="FP161" s="16"/>
      <c r="FQ161" s="16"/>
      <c r="FR161" s="16"/>
      <c r="FS161" s="16"/>
      <c r="FT161" s="16"/>
      <c r="FU161" s="16"/>
      <c r="FV161" s="16"/>
      <c r="FW161" s="16"/>
      <c r="FX161" s="16"/>
      <c r="FY161" s="16"/>
    </row>
    <row r="162" spans="1:181" s="15" customFormat="1">
      <c r="A162" s="18" t="s">
        <v>53</v>
      </c>
      <c r="B162" s="46">
        <f>ROUND(HLOOKUP(B$7,$U$7:$AJ$168,MATCH($A162,$T$7:$T$168,0),0),1)</f>
        <v>307.7</v>
      </c>
      <c r="C162" s="49" t="str">
        <f>HLOOKUP(C$7,$U$7:$AJ$168,MATCH($A162,$T$7:$T$168,0),0)</f>
        <v>HI</v>
      </c>
      <c r="D162" s="46">
        <f t="shared" si="46"/>
        <v>1.2</v>
      </c>
      <c r="E162" s="46">
        <f t="shared" si="46"/>
        <v>0.3</v>
      </c>
      <c r="F162" s="46">
        <f t="shared" si="46"/>
        <v>0.7</v>
      </c>
      <c r="G162" s="46">
        <f t="shared" si="46"/>
        <v>0.1</v>
      </c>
      <c r="H162" s="46">
        <f t="shared" si="46"/>
        <v>4.4000000000000004</v>
      </c>
      <c r="I162" s="46">
        <f t="shared" si="46"/>
        <v>0.1</v>
      </c>
      <c r="J162" s="78">
        <f t="shared" si="46"/>
        <v>7</v>
      </c>
      <c r="K162" s="49">
        <f t="shared" si="47"/>
        <v>1.6</v>
      </c>
      <c r="L162" s="49">
        <f t="shared" si="47"/>
        <v>0.3</v>
      </c>
      <c r="M162" s="49">
        <f t="shared" si="47"/>
        <v>1.5</v>
      </c>
      <c r="N162" s="49">
        <f t="shared" si="47"/>
        <v>0.4</v>
      </c>
      <c r="O162" s="49">
        <f t="shared" si="47"/>
        <v>0.1</v>
      </c>
      <c r="P162" s="76">
        <f>ROUND(HLOOKUP(P$7,$U$7:$AJ$168,MATCH($A162,$T$7:$T$168,0),0),1)</f>
        <v>3.9</v>
      </c>
      <c r="Q162" s="77">
        <f>HLOOKUP(Q$7,$U$7:$AJ$168,MATCH($A162,$T$7:$T$168,0),0)</f>
        <v>-3.06887155605216</v>
      </c>
      <c r="R162" s="53"/>
      <c r="S162" s="16"/>
      <c r="T162" s="1" t="s">
        <v>216</v>
      </c>
      <c r="U162" s="1">
        <v>383.661</v>
      </c>
      <c r="V162" s="1"/>
      <c r="W162" s="1">
        <v>0.65963615698758304</v>
      </c>
      <c r="X162" s="1">
        <v>0.20187978567723</v>
      </c>
      <c r="Y162" s="1">
        <v>0.117431997444299</v>
      </c>
      <c r="Z162" s="1">
        <v>5.9113014356365602E-2</v>
      </c>
      <c r="AA162" s="1">
        <v>1.4184684255064299</v>
      </c>
      <c r="AB162" s="1">
        <v>5.5452325108571697E-2</v>
      </c>
      <c r="AC162" s="1">
        <v>2.5119817050804798</v>
      </c>
      <c r="AD162" s="1">
        <v>0.46404737433778398</v>
      </c>
      <c r="AE162" s="1">
        <v>0.215353984864916</v>
      </c>
      <c r="AF162" s="1">
        <v>0.16634163731344201</v>
      </c>
      <c r="AG162" s="1">
        <v>0.11941211834615</v>
      </c>
      <c r="AH162" s="1">
        <v>5.5452325108571697E-2</v>
      </c>
      <c r="AI162" s="1">
        <v>1.02060743997086</v>
      </c>
      <c r="AJ162" s="1">
        <v>-0.73794344553054803</v>
      </c>
      <c r="AL162" s="16"/>
      <c r="AM162" s="16"/>
      <c r="AN162" s="16"/>
      <c r="AO162" s="16"/>
      <c r="AP162" s="16"/>
      <c r="AQ162" s="16"/>
      <c r="AR162" s="16"/>
      <c r="AS162" s="16"/>
      <c r="AT162" s="16"/>
      <c r="AU162" s="16"/>
      <c r="AV162" s="16"/>
      <c r="AW162" s="16"/>
      <c r="AX162" s="16"/>
      <c r="AY162" s="16"/>
      <c r="AZ162" s="16"/>
      <c r="BA162" s="16"/>
      <c r="BB162" s="16"/>
      <c r="BC162" s="16"/>
      <c r="BD162" s="16"/>
      <c r="BE162" s="16"/>
      <c r="BF162" s="16"/>
      <c r="BG162" s="16"/>
      <c r="BH162" s="16"/>
      <c r="BI162" s="16"/>
      <c r="BJ162" s="16"/>
      <c r="BK162" s="16"/>
      <c r="BL162" s="16"/>
      <c r="BM162" s="16"/>
      <c r="BN162" s="16"/>
      <c r="BO162" s="16"/>
      <c r="BP162" s="16"/>
      <c r="BQ162" s="16"/>
      <c r="BR162" s="16"/>
      <c r="BS162" s="16"/>
      <c r="BT162" s="16"/>
      <c r="BU162" s="16"/>
      <c r="BV162" s="16"/>
      <c r="BW162" s="16"/>
      <c r="BX162" s="16"/>
      <c r="BY162" s="16"/>
      <c r="BZ162" s="16"/>
      <c r="CA162" s="16"/>
      <c r="CB162" s="16"/>
      <c r="CC162" s="16"/>
      <c r="CD162" s="16"/>
      <c r="CE162" s="16"/>
      <c r="CF162" s="16"/>
      <c r="CG162" s="16"/>
      <c r="CH162" s="16"/>
      <c r="CI162" s="16"/>
      <c r="CJ162" s="16"/>
      <c r="CK162" s="16"/>
      <c r="CL162" s="16"/>
      <c r="CM162" s="16"/>
      <c r="CN162" s="16"/>
      <c r="CO162" s="16"/>
      <c r="CP162" s="16"/>
      <c r="CQ162" s="16"/>
      <c r="CR162" s="16"/>
      <c r="CS162" s="16"/>
      <c r="CT162" s="16"/>
      <c r="CU162" s="16"/>
      <c r="CV162" s="16"/>
      <c r="CW162" s="16"/>
      <c r="CX162" s="16"/>
      <c r="CY162" s="16"/>
      <c r="CZ162" s="16"/>
      <c r="DA162" s="16"/>
      <c r="DB162" s="16"/>
      <c r="DC162" s="16"/>
      <c r="DD162" s="16"/>
      <c r="DE162" s="16"/>
      <c r="DF162" s="16"/>
      <c r="DG162" s="16"/>
      <c r="DH162" s="16"/>
      <c r="DI162" s="16"/>
      <c r="DJ162" s="16"/>
      <c r="DK162" s="16"/>
      <c r="DL162" s="16"/>
      <c r="DM162" s="16"/>
      <c r="DN162" s="16"/>
      <c r="DO162" s="16"/>
      <c r="DP162" s="16"/>
      <c r="DQ162" s="16"/>
      <c r="DR162" s="16"/>
      <c r="DS162" s="16"/>
      <c r="DT162" s="16"/>
      <c r="DU162" s="16"/>
      <c r="DV162" s="16"/>
      <c r="DW162" s="16"/>
      <c r="DX162" s="16"/>
      <c r="DY162" s="16"/>
      <c r="DZ162" s="16"/>
      <c r="EA162" s="16"/>
      <c r="EB162" s="16"/>
      <c r="EC162" s="16"/>
      <c r="ED162" s="16"/>
      <c r="EE162" s="16"/>
      <c r="EF162" s="16"/>
      <c r="EG162" s="16"/>
      <c r="EH162" s="16"/>
      <c r="EI162" s="16"/>
      <c r="EJ162" s="16"/>
      <c r="EK162" s="16"/>
      <c r="EL162" s="16"/>
      <c r="EM162" s="16"/>
      <c r="EN162" s="16"/>
      <c r="EO162" s="16"/>
      <c r="EP162" s="16"/>
      <c r="EQ162" s="16"/>
      <c r="ER162" s="16"/>
      <c r="ES162" s="16"/>
      <c r="ET162" s="16"/>
      <c r="EU162" s="16"/>
      <c r="EV162" s="16"/>
      <c r="EW162" s="16"/>
      <c r="EX162" s="16"/>
      <c r="EY162" s="16"/>
      <c r="EZ162" s="16"/>
      <c r="FA162" s="16"/>
      <c r="FB162" s="16"/>
      <c r="FC162" s="16"/>
      <c r="FD162" s="16"/>
      <c r="FE162" s="16"/>
      <c r="FF162" s="16"/>
      <c r="FG162" s="16"/>
      <c r="FH162" s="16"/>
      <c r="FI162" s="16"/>
      <c r="FJ162" s="16"/>
      <c r="FK162" s="16"/>
      <c r="FL162" s="16"/>
      <c r="FM162" s="16"/>
      <c r="FN162" s="16"/>
      <c r="FO162" s="16"/>
      <c r="FP162" s="16"/>
      <c r="FQ162" s="16"/>
      <c r="FR162" s="16"/>
      <c r="FS162" s="16"/>
      <c r="FT162" s="16"/>
      <c r="FU162" s="16"/>
      <c r="FV162" s="16"/>
      <c r="FW162" s="16"/>
      <c r="FX162" s="16"/>
      <c r="FY162" s="16"/>
    </row>
    <row r="163" spans="1:181" s="15" customFormat="1">
      <c r="A163" s="89"/>
      <c r="B163" s="90"/>
      <c r="C163" s="90"/>
      <c r="D163" s="90"/>
      <c r="E163" s="90"/>
      <c r="F163" s="90"/>
      <c r="G163" s="90"/>
      <c r="H163" s="90"/>
      <c r="I163" s="90"/>
      <c r="J163" s="91"/>
      <c r="K163" s="90"/>
      <c r="L163" s="90"/>
      <c r="M163" s="90"/>
      <c r="N163" s="90"/>
      <c r="O163" s="90"/>
      <c r="P163" s="91"/>
      <c r="Q163" s="100"/>
      <c r="R163" s="53"/>
      <c r="S163" s="16"/>
      <c r="T163" s="1" t="s">
        <v>217</v>
      </c>
      <c r="U163" s="1">
        <v>341.36200000000002</v>
      </c>
      <c r="V163" s="1"/>
      <c r="W163" s="1">
        <v>1.21491708634481</v>
      </c>
      <c r="X163" s="1">
        <v>0.34872092181808101</v>
      </c>
      <c r="Y163" s="1">
        <v>0.75118557398744701</v>
      </c>
      <c r="Z163" s="1">
        <v>0.13662335165273601</v>
      </c>
      <c r="AA163" s="1">
        <v>4.3393976306636999</v>
      </c>
      <c r="AB163" s="1">
        <v>7.7004762417812206E-2</v>
      </c>
      <c r="AC163" s="1">
        <v>6.8678493268845902</v>
      </c>
      <c r="AD163" s="1">
        <v>1.69123992449424</v>
      </c>
      <c r="AE163" s="1">
        <v>0.25450060415553499</v>
      </c>
      <c r="AF163" s="1">
        <v>2.19971070136542</v>
      </c>
      <c r="AG163" s="1">
        <v>0.74216177778785597</v>
      </c>
      <c r="AH163" s="1">
        <v>7.7004762417812206E-2</v>
      </c>
      <c r="AI163" s="1">
        <v>4.96461777022086</v>
      </c>
      <c r="AJ163" s="1">
        <v>-5.0938110673346602</v>
      </c>
      <c r="AL163" s="16"/>
      <c r="AM163" s="16"/>
      <c r="AN163" s="16"/>
      <c r="AO163" s="16"/>
      <c r="AP163" s="16"/>
      <c r="AQ163" s="16"/>
      <c r="AR163" s="16"/>
      <c r="AS163" s="16"/>
      <c r="AT163" s="16"/>
      <c r="AU163" s="16"/>
      <c r="AV163" s="16"/>
      <c r="AW163" s="16"/>
      <c r="AX163" s="16"/>
      <c r="AY163" s="16"/>
      <c r="AZ163" s="16"/>
      <c r="BA163" s="16"/>
      <c r="BB163" s="16"/>
      <c r="BC163" s="16"/>
      <c r="BD163" s="16"/>
      <c r="BE163" s="16"/>
      <c r="BF163" s="16"/>
      <c r="BG163" s="16"/>
      <c r="BH163" s="16"/>
      <c r="BI163" s="16"/>
      <c r="BJ163" s="16"/>
      <c r="BK163" s="16"/>
      <c r="BL163" s="16"/>
      <c r="BM163" s="16"/>
      <c r="BN163" s="16"/>
      <c r="BO163" s="16"/>
      <c r="BP163" s="16"/>
      <c r="BQ163" s="16"/>
      <c r="BR163" s="16"/>
      <c r="BS163" s="16"/>
      <c r="BT163" s="16"/>
      <c r="BU163" s="16"/>
      <c r="BV163" s="16"/>
      <c r="BW163" s="16"/>
      <c r="BX163" s="16"/>
      <c r="BY163" s="16"/>
      <c r="BZ163" s="16"/>
      <c r="CA163" s="16"/>
      <c r="CB163" s="16"/>
      <c r="CC163" s="16"/>
      <c r="CD163" s="16"/>
      <c r="CE163" s="16"/>
      <c r="CF163" s="16"/>
      <c r="CG163" s="16"/>
      <c r="CH163" s="16"/>
      <c r="CI163" s="16"/>
      <c r="CJ163" s="16"/>
      <c r="CK163" s="16"/>
      <c r="CL163" s="16"/>
      <c r="CM163" s="16"/>
      <c r="CN163" s="16"/>
      <c r="CO163" s="16"/>
      <c r="CP163" s="16"/>
      <c r="CQ163" s="16"/>
      <c r="CR163" s="16"/>
      <c r="CS163" s="16"/>
      <c r="CT163" s="16"/>
      <c r="CU163" s="16"/>
      <c r="CV163" s="16"/>
      <c r="CW163" s="16"/>
      <c r="CX163" s="16"/>
      <c r="CY163" s="16"/>
      <c r="CZ163" s="16"/>
      <c r="DA163" s="16"/>
      <c r="DB163" s="16"/>
      <c r="DC163" s="16"/>
      <c r="DD163" s="16"/>
      <c r="DE163" s="16"/>
      <c r="DF163" s="16"/>
      <c r="DG163" s="16"/>
      <c r="DH163" s="16"/>
      <c r="DI163" s="16"/>
      <c r="DJ163" s="16"/>
      <c r="DK163" s="16"/>
      <c r="DL163" s="16"/>
      <c r="DM163" s="16"/>
      <c r="DN163" s="16"/>
      <c r="DO163" s="16"/>
      <c r="DP163" s="16"/>
      <c r="DQ163" s="16"/>
      <c r="DR163" s="16"/>
      <c r="DS163" s="16"/>
      <c r="DT163" s="16"/>
      <c r="DU163" s="16"/>
      <c r="DV163" s="16"/>
      <c r="DW163" s="16"/>
      <c r="DX163" s="16"/>
      <c r="DY163" s="16"/>
      <c r="DZ163" s="16"/>
      <c r="EA163" s="16"/>
      <c r="EB163" s="16"/>
      <c r="EC163" s="16"/>
      <c r="ED163" s="16"/>
      <c r="EE163" s="16"/>
      <c r="EF163" s="16"/>
      <c r="EG163" s="16"/>
      <c r="EH163" s="16"/>
      <c r="EI163" s="16"/>
      <c r="EJ163" s="16"/>
      <c r="EK163" s="16"/>
      <c r="EL163" s="16"/>
      <c r="EM163" s="16"/>
      <c r="EN163" s="16"/>
      <c r="EO163" s="16"/>
      <c r="EP163" s="16"/>
      <c r="EQ163" s="16"/>
      <c r="ER163" s="16"/>
      <c r="ES163" s="16"/>
      <c r="ET163" s="16"/>
      <c r="EU163" s="16"/>
      <c r="EV163" s="16"/>
      <c r="EW163" s="16"/>
      <c r="EX163" s="16"/>
      <c r="EY163" s="16"/>
      <c r="EZ163" s="16"/>
      <c r="FA163" s="16"/>
      <c r="FB163" s="16"/>
      <c r="FC163" s="16"/>
      <c r="FD163" s="16"/>
      <c r="FE163" s="16"/>
      <c r="FF163" s="16"/>
      <c r="FG163" s="16"/>
      <c r="FH163" s="16"/>
      <c r="FI163" s="16"/>
      <c r="FJ163" s="16"/>
      <c r="FK163" s="16"/>
      <c r="FL163" s="16"/>
      <c r="FM163" s="16"/>
      <c r="FN163" s="16"/>
      <c r="FO163" s="16"/>
      <c r="FP163" s="16"/>
      <c r="FQ163" s="16"/>
      <c r="FR163" s="16"/>
      <c r="FS163" s="16"/>
      <c r="FT163" s="16"/>
      <c r="FU163" s="16"/>
      <c r="FV163" s="16"/>
      <c r="FW163" s="16"/>
      <c r="FX163" s="16"/>
      <c r="FY163" s="16"/>
    </row>
    <row r="164" spans="1:181" s="15" customFormat="1">
      <c r="A164" s="21" t="s">
        <v>27</v>
      </c>
      <c r="B164" s="48">
        <f>ROUND(HLOOKUP(B$7,$U$7:$AJ$168,MATCH($A164,$T$7:$T$168,0),0),1)</f>
        <v>237.8</v>
      </c>
      <c r="C164" s="48"/>
      <c r="D164" s="48">
        <f t="shared" ref="D164:P175" si="48">ROUND(HLOOKUP(D$7,$U$7:$AJ$168,MATCH($A164,$T$7:$T$168,0),0),1)</f>
        <v>0.8</v>
      </c>
      <c r="E164" s="48">
        <f t="shared" si="48"/>
        <v>0.2</v>
      </c>
      <c r="F164" s="48">
        <f t="shared" si="48"/>
        <v>0.4</v>
      </c>
      <c r="G164" s="48">
        <f t="shared" si="48"/>
        <v>0.1</v>
      </c>
      <c r="H164" s="48">
        <f t="shared" si="48"/>
        <v>2</v>
      </c>
      <c r="I164" s="48">
        <f t="shared" si="48"/>
        <v>0.1</v>
      </c>
      <c r="J164" s="78">
        <f t="shared" si="48"/>
        <v>3.5</v>
      </c>
      <c r="K164" s="48">
        <f t="shared" si="48"/>
        <v>1</v>
      </c>
      <c r="L164" s="48">
        <f t="shared" si="48"/>
        <v>0.3</v>
      </c>
      <c r="M164" s="48">
        <f t="shared" si="48"/>
        <v>2.9</v>
      </c>
      <c r="N164" s="48">
        <f t="shared" si="48"/>
        <v>0.7</v>
      </c>
      <c r="O164" s="48">
        <f t="shared" si="48"/>
        <v>0.1</v>
      </c>
      <c r="P164" s="76">
        <f t="shared" si="48"/>
        <v>4.9000000000000004</v>
      </c>
      <c r="Q164" s="97">
        <f>ROUND(HLOOKUP(Q$7,$U$7:$AJ$168,MATCH($A164,$T$7:$T$168,0),0),1)</f>
        <v>-1.7</v>
      </c>
      <c r="R164" s="53"/>
      <c r="S164" s="16"/>
      <c r="T164" s="1" t="s">
        <v>218</v>
      </c>
      <c r="U164" s="1">
        <v>237.75299999999999</v>
      </c>
      <c r="V164" s="1"/>
      <c r="W164" s="1">
        <v>0.82533383643699898</v>
      </c>
      <c r="X164" s="1">
        <v>0.160891489933918</v>
      </c>
      <c r="Y164" s="1">
        <v>0.35191573187956499</v>
      </c>
      <c r="Z164" s="1">
        <v>0.14194111511966401</v>
      </c>
      <c r="AA164" s="1">
        <v>1.9728325908784501</v>
      </c>
      <c r="AB164" s="1">
        <v>5.0691397072819597E-2</v>
      </c>
      <c r="AC164" s="1">
        <v>3.5036061613214202</v>
      </c>
      <c r="AD164" s="1">
        <v>0.98963919390897204</v>
      </c>
      <c r="AE164" s="1">
        <v>0.274940096910816</v>
      </c>
      <c r="AF164" s="1">
        <v>2.85479440818365</v>
      </c>
      <c r="AG164" s="1">
        <v>0.71808003365070905</v>
      </c>
      <c r="AH164" s="1">
        <v>5.0691397072819597E-2</v>
      </c>
      <c r="AI164" s="1">
        <v>4.8881451297269702</v>
      </c>
      <c r="AJ164" s="1">
        <v>-1.72956790177149</v>
      </c>
      <c r="AL164" s="16"/>
      <c r="AM164" s="16"/>
      <c r="AN164" s="16"/>
      <c r="AO164" s="16"/>
      <c r="AP164" s="16"/>
      <c r="AQ164" s="16"/>
      <c r="AR164" s="16"/>
      <c r="AS164" s="16"/>
      <c r="AT164" s="16"/>
      <c r="AU164" s="16"/>
      <c r="AV164" s="16"/>
      <c r="AW164" s="16"/>
      <c r="AX164" s="16"/>
      <c r="AY164" s="16"/>
      <c r="AZ164" s="16"/>
      <c r="BA164" s="16"/>
      <c r="BB164" s="16"/>
      <c r="BC164" s="16"/>
      <c r="BD164" s="16"/>
      <c r="BE164" s="16"/>
      <c r="BF164" s="16"/>
      <c r="BG164" s="16"/>
      <c r="BH164" s="16"/>
      <c r="BI164" s="16"/>
      <c r="BJ164" s="16"/>
      <c r="BK164" s="16"/>
      <c r="BL164" s="16"/>
      <c r="BM164" s="16"/>
      <c r="BN164" s="16"/>
      <c r="BO164" s="16"/>
      <c r="BP164" s="16"/>
      <c r="BQ164" s="16"/>
      <c r="BR164" s="16"/>
      <c r="BS164" s="16"/>
      <c r="BT164" s="16"/>
      <c r="BU164" s="16"/>
      <c r="BV164" s="16"/>
      <c r="BW164" s="16"/>
      <c r="BX164" s="16"/>
      <c r="BY164" s="16"/>
      <c r="BZ164" s="16"/>
      <c r="CA164" s="16"/>
      <c r="CB164" s="16"/>
      <c r="CC164" s="16"/>
      <c r="CD164" s="16"/>
      <c r="CE164" s="16"/>
      <c r="CF164" s="16"/>
      <c r="CG164" s="16"/>
      <c r="CH164" s="16"/>
      <c r="CI164" s="16"/>
      <c r="CJ164" s="16"/>
      <c r="CK164" s="16"/>
      <c r="CL164" s="16"/>
      <c r="CM164" s="16"/>
      <c r="CN164" s="16"/>
      <c r="CO164" s="16"/>
      <c r="CP164" s="16"/>
      <c r="CQ164" s="16"/>
      <c r="CR164" s="16"/>
      <c r="CS164" s="16"/>
      <c r="CT164" s="16"/>
      <c r="CU164" s="16"/>
      <c r="CV164" s="16"/>
      <c r="CW164" s="16"/>
      <c r="CX164" s="16"/>
      <c r="CY164" s="16"/>
      <c r="CZ164" s="16"/>
      <c r="DA164" s="16"/>
      <c r="DB164" s="16"/>
      <c r="DC164" s="16"/>
      <c r="DD164" s="16"/>
      <c r="DE164" s="16"/>
      <c r="DF164" s="16"/>
      <c r="DG164" s="16"/>
      <c r="DH164" s="16"/>
      <c r="DI164" s="16"/>
      <c r="DJ164" s="16"/>
      <c r="DK164" s="16"/>
      <c r="DL164" s="16"/>
      <c r="DM164" s="16"/>
      <c r="DN164" s="16"/>
      <c r="DO164" s="16"/>
      <c r="DP164" s="16"/>
      <c r="DQ164" s="16"/>
      <c r="DR164" s="16"/>
      <c r="DS164" s="16"/>
      <c r="DT164" s="16"/>
      <c r="DU164" s="16"/>
      <c r="DV164" s="16"/>
      <c r="DW164" s="16"/>
      <c r="DX164" s="16"/>
      <c r="DY164" s="16"/>
      <c r="DZ164" s="16"/>
      <c r="EA164" s="16"/>
      <c r="EB164" s="16"/>
      <c r="EC164" s="16"/>
      <c r="ED164" s="16"/>
      <c r="EE164" s="16"/>
      <c r="EF164" s="16"/>
      <c r="EG164" s="16"/>
      <c r="EH164" s="16"/>
      <c r="EI164" s="16"/>
      <c r="EJ164" s="16"/>
      <c r="EK164" s="16"/>
      <c r="EL164" s="16"/>
      <c r="EM164" s="16"/>
      <c r="EN164" s="16"/>
      <c r="EO164" s="16"/>
      <c r="EP164" s="16"/>
      <c r="EQ164" s="16"/>
      <c r="ER164" s="16"/>
      <c r="ES164" s="16"/>
      <c r="ET164" s="16"/>
      <c r="EU164" s="16"/>
      <c r="EV164" s="16"/>
      <c r="EW164" s="16"/>
      <c r="EX164" s="16"/>
      <c r="EY164" s="16"/>
      <c r="EZ164" s="16"/>
      <c r="FA164" s="16"/>
      <c r="FB164" s="16"/>
      <c r="FC164" s="16"/>
      <c r="FD164" s="16"/>
      <c r="FE164" s="16"/>
      <c r="FF164" s="16"/>
      <c r="FG164" s="16"/>
      <c r="FH164" s="16"/>
      <c r="FI164" s="16"/>
      <c r="FJ164" s="16"/>
      <c r="FK164" s="16"/>
      <c r="FL164" s="16"/>
      <c r="FM164" s="16"/>
      <c r="FN164" s="16"/>
      <c r="FO164" s="16"/>
      <c r="FP164" s="16"/>
      <c r="FQ164" s="16"/>
      <c r="FR164" s="16"/>
      <c r="FS164" s="16"/>
      <c r="FT164" s="16"/>
      <c r="FU164" s="16"/>
      <c r="FV164" s="16"/>
      <c r="FW164" s="16"/>
      <c r="FX164" s="16"/>
      <c r="FY164" s="16"/>
    </row>
    <row r="165" spans="1:181" s="15" customFormat="1">
      <c r="A165" s="18" t="s">
        <v>26</v>
      </c>
      <c r="B165" s="46">
        <f t="shared" ref="B165:B175" si="49">ROUND(HLOOKUP(B$7,$U$7:$AJ$168,MATCH($A165,$T$7:$T$168,0),0),1)</f>
        <v>3.2</v>
      </c>
      <c r="C165" s="46" t="str">
        <f t="shared" ref="C165:C175" si="50">HLOOKUP(C$7,$U$7:$AJ$168,MATCH($A165,$T$7:$T$168,0),0)</f>
        <v>LM</v>
      </c>
      <c r="D165" s="46">
        <f t="shared" si="48"/>
        <v>0.7</v>
      </c>
      <c r="E165" s="46">
        <f t="shared" si="48"/>
        <v>0.2</v>
      </c>
      <c r="F165" s="46">
        <f t="shared" si="48"/>
        <v>0.1</v>
      </c>
      <c r="G165" s="46">
        <f t="shared" si="48"/>
        <v>0</v>
      </c>
      <c r="H165" s="46">
        <f t="shared" si="48"/>
        <v>0.6</v>
      </c>
      <c r="I165" s="46">
        <f t="shared" si="48"/>
        <v>0</v>
      </c>
      <c r="J165" s="78">
        <f t="shared" si="48"/>
        <v>1.7</v>
      </c>
      <c r="K165" s="46">
        <f t="shared" ref="K165:O175" si="51">ROUND(HLOOKUP(K$7,$U$7:$AJ$168,MATCH($A165,$T$7:$T$168,0),0),1)</f>
        <v>0.6</v>
      </c>
      <c r="L165" s="46">
        <f t="shared" si="51"/>
        <v>0.2</v>
      </c>
      <c r="M165" s="46">
        <f t="shared" si="51"/>
        <v>0.3</v>
      </c>
      <c r="N165" s="46">
        <f t="shared" si="51"/>
        <v>0.1</v>
      </c>
      <c r="O165" s="46">
        <f t="shared" si="51"/>
        <v>0</v>
      </c>
      <c r="P165" s="76">
        <f t="shared" ref="P165:P175" si="52">ROUND(HLOOKUP(P$7,$U$7:$AJ$168,MATCH($A165,$T$7:$T$168,0),0),1)</f>
        <v>1.2</v>
      </c>
      <c r="Q165" s="99">
        <f t="shared" ref="Q165:Q175" si="53">HLOOKUP(Q$7,$U$7:$AJ$168,MATCH($A165,$T$7:$T$168,0),0)</f>
        <v>-0.48973920983358998</v>
      </c>
      <c r="R165" s="53"/>
      <c r="S165" s="16"/>
      <c r="T165" s="1" t="s">
        <v>1</v>
      </c>
      <c r="U165" s="1">
        <v>6817.7370000000001</v>
      </c>
      <c r="V165" s="1"/>
      <c r="W165" s="1">
        <v>0.57882279901878597</v>
      </c>
      <c r="X165" s="1">
        <v>0.226068730573906</v>
      </c>
      <c r="Y165" s="1">
        <v>0.24609059306529901</v>
      </c>
      <c r="Z165" s="1">
        <v>0.101503257582022</v>
      </c>
      <c r="AA165" s="1">
        <v>1.3613573029899799</v>
      </c>
      <c r="AB165" s="1">
        <v>6.8165957979225103E-2</v>
      </c>
      <c r="AC165" s="1">
        <v>2.58200864120922</v>
      </c>
      <c r="AD165" s="1">
        <v>0.56526322135150397</v>
      </c>
      <c r="AE165" s="1">
        <v>0.226068730573906</v>
      </c>
      <c r="AF165" s="1">
        <v>0.74662006542766002</v>
      </c>
      <c r="AG165" s="1">
        <v>0.15544663320292301</v>
      </c>
      <c r="AH165" s="1">
        <v>6.8165957979225103E-2</v>
      </c>
      <c r="AI165" s="1">
        <v>1.7615646085352199</v>
      </c>
      <c r="AJ165" s="1">
        <v>-0.80797038165928903</v>
      </c>
      <c r="AL165" s="16"/>
      <c r="AM165" s="16"/>
      <c r="AN165" s="16"/>
      <c r="AO165" s="16"/>
      <c r="AP165" s="16"/>
      <c r="AQ165" s="16"/>
      <c r="AR165" s="16"/>
      <c r="AS165" s="16"/>
      <c r="AT165" s="16"/>
      <c r="AU165" s="16"/>
      <c r="AV165" s="16"/>
      <c r="AW165" s="16"/>
      <c r="AX165" s="16"/>
      <c r="AY165" s="16"/>
      <c r="AZ165" s="16"/>
      <c r="BA165" s="16"/>
      <c r="BB165" s="16"/>
      <c r="BC165" s="16"/>
      <c r="BD165" s="16"/>
      <c r="BE165" s="16"/>
      <c r="BF165" s="16"/>
      <c r="BG165" s="16"/>
      <c r="BH165" s="16"/>
      <c r="BI165" s="16"/>
      <c r="BJ165" s="16"/>
      <c r="BK165" s="16"/>
      <c r="BL165" s="16"/>
      <c r="BM165" s="16"/>
      <c r="BN165" s="16"/>
      <c r="BO165" s="16"/>
      <c r="BP165" s="16"/>
      <c r="BQ165" s="16"/>
      <c r="BR165" s="16"/>
      <c r="BS165" s="16"/>
      <c r="BT165" s="16"/>
      <c r="BU165" s="16"/>
      <c r="BV165" s="16"/>
      <c r="BW165" s="16"/>
      <c r="BX165" s="16"/>
      <c r="BY165" s="16"/>
      <c r="BZ165" s="16"/>
      <c r="CA165" s="16"/>
      <c r="CB165" s="16"/>
      <c r="CC165" s="16"/>
      <c r="CD165" s="16"/>
      <c r="CE165" s="16"/>
      <c r="CF165" s="16"/>
      <c r="CG165" s="16"/>
      <c r="CH165" s="16"/>
      <c r="CI165" s="16"/>
      <c r="CJ165" s="16"/>
      <c r="CK165" s="16"/>
      <c r="CL165" s="16"/>
      <c r="CM165" s="16"/>
      <c r="CN165" s="16"/>
      <c r="CO165" s="16"/>
      <c r="CP165" s="16"/>
      <c r="CQ165" s="16"/>
      <c r="CR165" s="16"/>
      <c r="CS165" s="16"/>
      <c r="CT165" s="16"/>
      <c r="CU165" s="16"/>
      <c r="CV165" s="16"/>
      <c r="CW165" s="16"/>
      <c r="CX165" s="16"/>
      <c r="CY165" s="16"/>
      <c r="CZ165" s="16"/>
      <c r="DA165" s="16"/>
      <c r="DB165" s="16"/>
      <c r="DC165" s="16"/>
      <c r="DD165" s="16"/>
      <c r="DE165" s="16"/>
      <c r="DF165" s="16"/>
      <c r="DG165" s="16"/>
      <c r="DH165" s="16"/>
      <c r="DI165" s="16"/>
      <c r="DJ165" s="16"/>
      <c r="DK165" s="16"/>
      <c r="DL165" s="16"/>
      <c r="DM165" s="16"/>
      <c r="DN165" s="16"/>
      <c r="DO165" s="16"/>
      <c r="DP165" s="16"/>
      <c r="DQ165" s="16"/>
      <c r="DR165" s="16"/>
      <c r="DS165" s="16"/>
      <c r="DT165" s="16"/>
      <c r="DU165" s="16"/>
      <c r="DV165" s="16"/>
      <c r="DW165" s="16"/>
      <c r="DX165" s="16"/>
      <c r="DY165" s="16"/>
      <c r="DZ165" s="16"/>
      <c r="EA165" s="16"/>
      <c r="EB165" s="16"/>
      <c r="EC165" s="16"/>
      <c r="ED165" s="16"/>
      <c r="EE165" s="16"/>
      <c r="EF165" s="16"/>
      <c r="EG165" s="16"/>
      <c r="EH165" s="16"/>
      <c r="EI165" s="16"/>
      <c r="EJ165" s="16"/>
      <c r="EK165" s="16"/>
      <c r="EL165" s="16"/>
      <c r="EM165" s="16"/>
      <c r="EN165" s="16"/>
      <c r="EO165" s="16"/>
      <c r="EP165" s="16"/>
      <c r="EQ165" s="16"/>
      <c r="ER165" s="16"/>
      <c r="ES165" s="16"/>
      <c r="ET165" s="16"/>
      <c r="EU165" s="16"/>
      <c r="EV165" s="16"/>
      <c r="EW165" s="16"/>
      <c r="EX165" s="16"/>
      <c r="EY165" s="16"/>
      <c r="EZ165" s="16"/>
      <c r="FA165" s="16"/>
      <c r="FB165" s="16"/>
      <c r="FC165" s="16"/>
      <c r="FD165" s="16"/>
      <c r="FE165" s="16"/>
      <c r="FF165" s="16"/>
      <c r="FG165" s="16"/>
      <c r="FH165" s="16"/>
      <c r="FI165" s="16"/>
      <c r="FJ165" s="16"/>
      <c r="FK165" s="16"/>
      <c r="FL165" s="16"/>
      <c r="FM165" s="16"/>
      <c r="FN165" s="16"/>
      <c r="FO165" s="16"/>
      <c r="FP165" s="16"/>
      <c r="FQ165" s="16"/>
      <c r="FR165" s="16"/>
      <c r="FS165" s="16"/>
      <c r="FT165" s="16"/>
      <c r="FU165" s="16"/>
      <c r="FV165" s="16"/>
      <c r="FW165" s="16"/>
      <c r="FX165" s="16"/>
      <c r="FY165" s="16"/>
    </row>
    <row r="166" spans="1:181" s="15" customFormat="1">
      <c r="A166" s="18" t="s">
        <v>25</v>
      </c>
      <c r="B166" s="49">
        <f t="shared" si="49"/>
        <v>9.6</v>
      </c>
      <c r="C166" s="49" t="str">
        <f t="shared" si="50"/>
        <v>UM</v>
      </c>
      <c r="D166" s="49">
        <f t="shared" si="48"/>
        <v>1.6</v>
      </c>
      <c r="E166" s="49">
        <f t="shared" si="48"/>
        <v>0</v>
      </c>
      <c r="F166" s="49">
        <f t="shared" si="48"/>
        <v>0.5</v>
      </c>
      <c r="G166" s="49">
        <f t="shared" si="48"/>
        <v>0.2</v>
      </c>
      <c r="H166" s="49">
        <f t="shared" si="48"/>
        <v>1.7</v>
      </c>
      <c r="I166" s="49">
        <f t="shared" si="48"/>
        <v>0.1</v>
      </c>
      <c r="J166" s="78">
        <f t="shared" si="48"/>
        <v>4.0999999999999996</v>
      </c>
      <c r="K166" s="49">
        <f t="shared" si="51"/>
        <v>1.3</v>
      </c>
      <c r="L166" s="49">
        <f t="shared" si="51"/>
        <v>0.3</v>
      </c>
      <c r="M166" s="49">
        <f t="shared" si="51"/>
        <v>1.6</v>
      </c>
      <c r="N166" s="49">
        <f t="shared" si="51"/>
        <v>0</v>
      </c>
      <c r="O166" s="49">
        <f t="shared" si="51"/>
        <v>0.1</v>
      </c>
      <c r="P166" s="76">
        <f t="shared" si="52"/>
        <v>3.3</v>
      </c>
      <c r="Q166" s="95">
        <f t="shared" si="53"/>
        <v>-0.72949326448035001</v>
      </c>
      <c r="R166" s="53"/>
      <c r="S166" s="16"/>
      <c r="T166" s="1" t="s">
        <v>185</v>
      </c>
      <c r="U166" s="1">
        <v>1033.662</v>
      </c>
      <c r="V166" s="1"/>
      <c r="W166" s="1">
        <v>1.0638622463969301</v>
      </c>
      <c r="X166" s="1">
        <v>0.36212443199963501</v>
      </c>
      <c r="Y166" s="1">
        <v>0.50462281301940504</v>
      </c>
      <c r="Z166" s="1">
        <v>0.24591682841933901</v>
      </c>
      <c r="AA166" s="1">
        <v>3.0426928809830498</v>
      </c>
      <c r="AB166" s="1">
        <v>0.112858936346275</v>
      </c>
      <c r="AC166" s="1">
        <v>5.33207813716463</v>
      </c>
      <c r="AD166" s="1">
        <v>1.1265775750837099</v>
      </c>
      <c r="AE166" s="1">
        <v>0.26996182383783701</v>
      </c>
      <c r="AF166" s="1">
        <v>1.20688256580805</v>
      </c>
      <c r="AG166" s="1">
        <v>0.49758260624332101</v>
      </c>
      <c r="AH166" s="1">
        <v>0.112858936346275</v>
      </c>
      <c r="AI166" s="1">
        <v>3.2138635073191901</v>
      </c>
      <c r="AJ166" s="1">
        <v>-3.5580398776147</v>
      </c>
      <c r="AL166" s="16"/>
      <c r="AM166" s="16"/>
      <c r="AN166" s="16"/>
      <c r="AO166" s="16"/>
      <c r="AP166" s="16"/>
      <c r="AQ166" s="16"/>
      <c r="AR166" s="16"/>
      <c r="AS166" s="16"/>
      <c r="AT166" s="16"/>
      <c r="AU166" s="16"/>
      <c r="AV166" s="16"/>
      <c r="AW166" s="16"/>
      <c r="AX166" s="16"/>
      <c r="AY166" s="16"/>
      <c r="AZ166" s="16"/>
      <c r="BA166" s="16"/>
      <c r="BB166" s="16"/>
      <c r="BC166" s="16"/>
      <c r="BD166" s="16"/>
      <c r="BE166" s="16"/>
      <c r="BF166" s="16"/>
      <c r="BG166" s="16"/>
      <c r="BH166" s="16"/>
      <c r="BI166" s="16"/>
      <c r="BJ166" s="16"/>
      <c r="BK166" s="16"/>
      <c r="BL166" s="16"/>
      <c r="BM166" s="16"/>
      <c r="BN166" s="16"/>
      <c r="BO166" s="16"/>
      <c r="BP166" s="16"/>
      <c r="BQ166" s="16"/>
      <c r="BR166" s="16"/>
      <c r="BS166" s="16"/>
      <c r="BT166" s="16"/>
      <c r="BU166" s="16"/>
      <c r="BV166" s="16"/>
      <c r="BW166" s="16"/>
      <c r="BX166" s="16"/>
      <c r="BY166" s="16"/>
      <c r="BZ166" s="16"/>
      <c r="CA166" s="16"/>
      <c r="CB166" s="16"/>
      <c r="CC166" s="16"/>
      <c r="CD166" s="16"/>
      <c r="CE166" s="16"/>
      <c r="CF166" s="16"/>
      <c r="CG166" s="16"/>
      <c r="CH166" s="16"/>
      <c r="CI166" s="16"/>
      <c r="CJ166" s="16"/>
      <c r="CK166" s="16"/>
      <c r="CL166" s="16"/>
      <c r="CM166" s="16"/>
      <c r="CN166" s="16"/>
      <c r="CO166" s="16"/>
      <c r="CP166" s="16"/>
      <c r="CQ166" s="16"/>
      <c r="CR166" s="16"/>
      <c r="CS166" s="16"/>
      <c r="CT166" s="16"/>
      <c r="CU166" s="16"/>
      <c r="CV166" s="16"/>
      <c r="CW166" s="16"/>
      <c r="CX166" s="16"/>
      <c r="CY166" s="16"/>
      <c r="CZ166" s="16"/>
      <c r="DA166" s="16"/>
      <c r="DB166" s="16"/>
      <c r="DC166" s="16"/>
      <c r="DD166" s="16"/>
      <c r="DE166" s="16"/>
      <c r="DF166" s="16"/>
      <c r="DG166" s="16"/>
      <c r="DH166" s="16"/>
      <c r="DI166" s="16"/>
      <c r="DJ166" s="16"/>
      <c r="DK166" s="16"/>
      <c r="DL166" s="16"/>
      <c r="DM166" s="16"/>
      <c r="DN166" s="16"/>
      <c r="DO166" s="16"/>
      <c r="DP166" s="16"/>
      <c r="DQ166" s="16"/>
      <c r="DR166" s="16"/>
      <c r="DS166" s="16"/>
      <c r="DT166" s="16"/>
      <c r="DU166" s="16"/>
      <c r="DV166" s="16"/>
      <c r="DW166" s="16"/>
      <c r="DX166" s="16"/>
      <c r="DY166" s="16"/>
      <c r="DZ166" s="16"/>
      <c r="EA166" s="16"/>
      <c r="EB166" s="16"/>
      <c r="EC166" s="16"/>
      <c r="ED166" s="16"/>
      <c r="EE166" s="16"/>
      <c r="EF166" s="16"/>
      <c r="EG166" s="16"/>
      <c r="EH166" s="16"/>
      <c r="EI166" s="16"/>
      <c r="EJ166" s="16"/>
      <c r="EK166" s="16"/>
      <c r="EL166" s="16"/>
      <c r="EM166" s="16"/>
      <c r="EN166" s="16"/>
      <c r="EO166" s="16"/>
      <c r="EP166" s="16"/>
      <c r="EQ166" s="16"/>
      <c r="ER166" s="16"/>
      <c r="ES166" s="16"/>
      <c r="ET166" s="16"/>
      <c r="EU166" s="16"/>
      <c r="EV166" s="16"/>
      <c r="EW166" s="16"/>
      <c r="EX166" s="16"/>
      <c r="EY166" s="16"/>
      <c r="EZ166" s="16"/>
      <c r="FA166" s="16"/>
      <c r="FB166" s="16"/>
      <c r="FC166" s="16"/>
      <c r="FD166" s="16"/>
      <c r="FE166" s="16"/>
      <c r="FF166" s="16"/>
      <c r="FG166" s="16"/>
      <c r="FH166" s="16"/>
      <c r="FI166" s="16"/>
      <c r="FJ166" s="16"/>
      <c r="FK166" s="16"/>
      <c r="FL166" s="16"/>
      <c r="FM166" s="16"/>
      <c r="FN166" s="16"/>
      <c r="FO166" s="16"/>
      <c r="FP166" s="16"/>
      <c r="FQ166" s="16"/>
      <c r="FR166" s="16"/>
      <c r="FS166" s="16"/>
      <c r="FT166" s="16"/>
      <c r="FU166" s="16"/>
      <c r="FV166" s="16"/>
      <c r="FW166" s="16"/>
      <c r="FX166" s="16"/>
      <c r="FY166" s="16"/>
    </row>
    <row r="167" spans="1:181" s="15" customFormat="1">
      <c r="A167" s="18" t="s">
        <v>24</v>
      </c>
      <c r="B167" s="46">
        <f t="shared" si="49"/>
        <v>3.8</v>
      </c>
      <c r="C167" s="46" t="str">
        <f t="shared" si="50"/>
        <v>LM</v>
      </c>
      <c r="D167" s="46">
        <f t="shared" si="48"/>
        <v>0.8</v>
      </c>
      <c r="E167" s="46">
        <f t="shared" si="48"/>
        <v>0.2</v>
      </c>
      <c r="F167" s="46">
        <f t="shared" si="48"/>
        <v>0.4</v>
      </c>
      <c r="G167" s="46">
        <f t="shared" si="48"/>
        <v>0.1</v>
      </c>
      <c r="H167" s="46">
        <f t="shared" si="48"/>
        <v>1.1000000000000001</v>
      </c>
      <c r="I167" s="46">
        <f t="shared" si="48"/>
        <v>0</v>
      </c>
      <c r="J167" s="78">
        <f t="shared" si="48"/>
        <v>2.6</v>
      </c>
      <c r="K167" s="46">
        <f t="shared" si="51"/>
        <v>0.6</v>
      </c>
      <c r="L167" s="46">
        <f t="shared" si="51"/>
        <v>0.2</v>
      </c>
      <c r="M167" s="46">
        <f t="shared" si="51"/>
        <v>1.1000000000000001</v>
      </c>
      <c r="N167" s="46">
        <f t="shared" si="51"/>
        <v>0</v>
      </c>
      <c r="O167" s="46">
        <f t="shared" si="51"/>
        <v>0</v>
      </c>
      <c r="P167" s="76">
        <f t="shared" si="52"/>
        <v>1.9</v>
      </c>
      <c r="Q167" s="99">
        <f t="shared" si="53"/>
        <v>-0.69019788660466996</v>
      </c>
      <c r="R167" s="53"/>
      <c r="S167" s="16"/>
      <c r="T167" s="1" t="s">
        <v>187</v>
      </c>
      <c r="U167" s="1">
        <v>1313.6659999999999</v>
      </c>
      <c r="V167" s="1"/>
      <c r="W167" s="1">
        <v>0.462577001534768</v>
      </c>
      <c r="X167" s="1">
        <v>0.121033592780734</v>
      </c>
      <c r="Y167" s="1">
        <v>0.23048029650756699</v>
      </c>
      <c r="Z167" s="1">
        <v>6.6273864481971603E-2</v>
      </c>
      <c r="AA167" s="1">
        <v>0.17476450076766201</v>
      </c>
      <c r="AB167" s="1">
        <v>6.7903555091237897E-2</v>
      </c>
      <c r="AC167" s="1">
        <v>1.12303281116394</v>
      </c>
      <c r="AD167" s="1">
        <v>0.45614937533164301</v>
      </c>
      <c r="AE167" s="1">
        <v>0.20384163922062501</v>
      </c>
      <c r="AF167" s="1">
        <v>0.30533477550353</v>
      </c>
      <c r="AG167" s="1">
        <v>8.6621288538387395E-2</v>
      </c>
      <c r="AH167" s="1">
        <v>6.7903555091237897E-2</v>
      </c>
      <c r="AI167" s="1">
        <v>1.1198506336854199</v>
      </c>
      <c r="AJ167" s="1">
        <v>0.65100544838598795</v>
      </c>
      <c r="AL167" s="16"/>
      <c r="AM167" s="16"/>
      <c r="AN167" s="16"/>
      <c r="AO167" s="16"/>
      <c r="AP167" s="16"/>
      <c r="AQ167" s="16"/>
      <c r="AR167" s="16"/>
      <c r="AS167" s="16"/>
      <c r="AT167" s="16"/>
      <c r="AU167" s="16"/>
      <c r="AV167" s="16"/>
      <c r="AW167" s="16"/>
      <c r="AX167" s="16"/>
      <c r="AY167" s="16"/>
      <c r="AZ167" s="16"/>
      <c r="BA167" s="16"/>
      <c r="BB167" s="16"/>
      <c r="BC167" s="16"/>
      <c r="BD167" s="16"/>
      <c r="BE167" s="16"/>
      <c r="BF167" s="16"/>
      <c r="BG167" s="16"/>
      <c r="BH167" s="16"/>
      <c r="BI167" s="16"/>
      <c r="BJ167" s="16"/>
      <c r="BK167" s="16"/>
      <c r="BL167" s="16"/>
      <c r="BM167" s="16"/>
      <c r="BN167" s="16"/>
      <c r="BO167" s="16"/>
      <c r="BP167" s="16"/>
      <c r="BQ167" s="16"/>
      <c r="BR167" s="16"/>
      <c r="BS167" s="16"/>
      <c r="BT167" s="16"/>
      <c r="BU167" s="16"/>
      <c r="BV167" s="16"/>
      <c r="BW167" s="16"/>
      <c r="BX167" s="16"/>
      <c r="BY167" s="16"/>
      <c r="BZ167" s="16"/>
      <c r="CA167" s="16"/>
      <c r="CB167" s="16"/>
      <c r="CC167" s="16"/>
      <c r="CD167" s="16"/>
      <c r="CE167" s="16"/>
      <c r="CF167" s="16"/>
      <c r="CG167" s="16"/>
      <c r="CH167" s="16"/>
      <c r="CI167" s="16"/>
      <c r="CJ167" s="16"/>
      <c r="CK167" s="16"/>
      <c r="CL167" s="16"/>
      <c r="CM167" s="16"/>
      <c r="CN167" s="16"/>
      <c r="CO167" s="16"/>
      <c r="CP167" s="16"/>
      <c r="CQ167" s="16"/>
      <c r="CR167" s="16"/>
      <c r="CS167" s="16"/>
      <c r="CT167" s="16"/>
      <c r="CU167" s="16"/>
      <c r="CV167" s="16"/>
      <c r="CW167" s="16"/>
      <c r="CX167" s="16"/>
      <c r="CY167" s="16"/>
      <c r="CZ167" s="16"/>
      <c r="DA167" s="16"/>
      <c r="DB167" s="16"/>
      <c r="DC167" s="16"/>
      <c r="DD167" s="16"/>
      <c r="DE167" s="16"/>
      <c r="DF167" s="16"/>
      <c r="DG167" s="16"/>
      <c r="DH167" s="16"/>
      <c r="DI167" s="16"/>
      <c r="DJ167" s="16"/>
      <c r="DK167" s="16"/>
      <c r="DL167" s="16"/>
      <c r="DM167" s="16"/>
      <c r="DN167" s="16"/>
      <c r="DO167" s="16"/>
      <c r="DP167" s="16"/>
      <c r="DQ167" s="16"/>
      <c r="DR167" s="16"/>
      <c r="DS167" s="16"/>
      <c r="DT167" s="16"/>
      <c r="DU167" s="16"/>
      <c r="DV167" s="16"/>
      <c r="DW167" s="16"/>
      <c r="DX167" s="16"/>
      <c r="DY167" s="16"/>
      <c r="DZ167" s="16"/>
      <c r="EA167" s="16"/>
      <c r="EB167" s="16"/>
      <c r="EC167" s="16"/>
      <c r="ED167" s="16"/>
      <c r="EE167" s="16"/>
      <c r="EF167" s="16"/>
      <c r="EG167" s="16"/>
      <c r="EH167" s="16"/>
      <c r="EI167" s="16"/>
      <c r="EJ167" s="16"/>
      <c r="EK167" s="16"/>
      <c r="EL167" s="16"/>
      <c r="EM167" s="16"/>
      <c r="EN167" s="16"/>
      <c r="EO167" s="16"/>
      <c r="EP167" s="16"/>
      <c r="EQ167" s="16"/>
      <c r="ER167" s="16"/>
      <c r="ES167" s="16"/>
      <c r="ET167" s="16"/>
      <c r="EU167" s="16"/>
      <c r="EV167" s="16"/>
      <c r="EW167" s="16"/>
      <c r="EX167" s="16"/>
      <c r="EY167" s="16"/>
      <c r="EZ167" s="16"/>
      <c r="FA167" s="16"/>
      <c r="FB167" s="16"/>
      <c r="FC167" s="16"/>
      <c r="FD167" s="16"/>
      <c r="FE167" s="16"/>
      <c r="FF167" s="16"/>
      <c r="FG167" s="16"/>
      <c r="FH167" s="16"/>
      <c r="FI167" s="16"/>
      <c r="FJ167" s="16"/>
      <c r="FK167" s="16"/>
      <c r="FL167" s="16"/>
      <c r="FM167" s="16"/>
      <c r="FN167" s="16"/>
      <c r="FO167" s="16"/>
      <c r="FP167" s="16"/>
      <c r="FQ167" s="16"/>
      <c r="FR167" s="16"/>
      <c r="FS167" s="16"/>
      <c r="FT167" s="16"/>
      <c r="FU167" s="16"/>
      <c r="FV167" s="16"/>
      <c r="FW167" s="16"/>
      <c r="FX167" s="16"/>
      <c r="FY167" s="16"/>
    </row>
    <row r="168" spans="1:181" s="15" customFormat="1">
      <c r="A168" s="20" t="s">
        <v>23</v>
      </c>
      <c r="B168" s="50">
        <f t="shared" si="49"/>
        <v>4.4000000000000004</v>
      </c>
      <c r="C168" s="50" t="str">
        <f t="shared" si="50"/>
        <v>UM</v>
      </c>
      <c r="D168" s="50">
        <f t="shared" si="48"/>
        <v>0.9</v>
      </c>
      <c r="E168" s="50">
        <f t="shared" si="48"/>
        <v>0.2</v>
      </c>
      <c r="F168" s="50">
        <f t="shared" si="48"/>
        <v>0.6</v>
      </c>
      <c r="G168" s="50">
        <f t="shared" si="48"/>
        <v>0.1</v>
      </c>
      <c r="H168" s="50">
        <f t="shared" si="48"/>
        <v>1.7</v>
      </c>
      <c r="I168" s="50">
        <f t="shared" si="48"/>
        <v>0.4</v>
      </c>
      <c r="J168" s="78">
        <f t="shared" si="48"/>
        <v>3.8</v>
      </c>
      <c r="K168" s="50">
        <f t="shared" si="51"/>
        <v>2.4</v>
      </c>
      <c r="L168" s="50">
        <f t="shared" si="51"/>
        <v>0.1</v>
      </c>
      <c r="M168" s="50">
        <f t="shared" si="51"/>
        <v>1.1000000000000001</v>
      </c>
      <c r="N168" s="50">
        <f t="shared" si="51"/>
        <v>0.3</v>
      </c>
      <c r="O168" s="50">
        <f t="shared" si="51"/>
        <v>0.4</v>
      </c>
      <c r="P168" s="76">
        <f t="shared" si="52"/>
        <v>4.3</v>
      </c>
      <c r="Q168" s="98">
        <f t="shared" si="53"/>
        <v>0.51721201538862005</v>
      </c>
      <c r="R168" s="53"/>
      <c r="S168" s="16"/>
      <c r="T168" s="1" t="s">
        <v>186</v>
      </c>
      <c r="U168" s="1">
        <v>4422.4040000000005</v>
      </c>
      <c r="V168" s="1"/>
      <c r="W168" s="1">
        <v>0.52451208325375898</v>
      </c>
      <c r="X168" s="1">
        <v>0.17691980470031499</v>
      </c>
      <c r="Y168" s="1">
        <v>0.18639895361464001</v>
      </c>
      <c r="Z168" s="1">
        <v>8.7865144206158902E-2</v>
      </c>
      <c r="AA168" s="1">
        <v>0.85453656935070899</v>
      </c>
      <c r="AB168" s="1">
        <v>7.1533340776844798E-2</v>
      </c>
      <c r="AC168" s="1">
        <v>1.9017658959024299</v>
      </c>
      <c r="AD168" s="1">
        <v>0.49956849626885602</v>
      </c>
      <c r="AE168" s="1">
        <v>0.20936700904657701</v>
      </c>
      <c r="AF168" s="1">
        <v>0.75080588847683005</v>
      </c>
      <c r="AG168" s="1">
        <v>0.15317474187699401</v>
      </c>
      <c r="AH168" s="1">
        <v>7.1533340776844798E-2</v>
      </c>
      <c r="AI168" s="1">
        <v>1.6844494764461</v>
      </c>
      <c r="AJ168" s="1">
        <v>-0.12772763635250001</v>
      </c>
      <c r="AL168" s="16"/>
      <c r="AM168" s="16"/>
      <c r="AN168" s="16"/>
      <c r="AO168" s="16"/>
      <c r="AP168" s="16"/>
      <c r="AQ168" s="16"/>
      <c r="AR168" s="16"/>
      <c r="AS168" s="16"/>
      <c r="AT168" s="16"/>
      <c r="AU168" s="16"/>
      <c r="AV168" s="16"/>
      <c r="AW168" s="16"/>
      <c r="AX168" s="16"/>
      <c r="AY168" s="16"/>
      <c r="AZ168" s="16"/>
      <c r="BA168" s="16"/>
      <c r="BB168" s="16"/>
      <c r="BC168" s="16"/>
      <c r="BD168" s="16"/>
      <c r="BE168" s="16"/>
      <c r="BF168" s="16"/>
      <c r="BG168" s="16"/>
      <c r="BH168" s="16"/>
      <c r="BI168" s="16"/>
      <c r="BJ168" s="16"/>
      <c r="BK168" s="16"/>
      <c r="BL168" s="16"/>
      <c r="BM168" s="16"/>
      <c r="BN168" s="16"/>
      <c r="BO168" s="16"/>
      <c r="BP168" s="16"/>
      <c r="BQ168" s="16"/>
      <c r="BR168" s="16"/>
      <c r="BS168" s="16"/>
      <c r="BT168" s="16"/>
      <c r="BU168" s="16"/>
      <c r="BV168" s="16"/>
      <c r="BW168" s="16"/>
      <c r="BX168" s="16"/>
      <c r="BY168" s="16"/>
      <c r="BZ168" s="16"/>
      <c r="CA168" s="16"/>
      <c r="CB168" s="16"/>
      <c r="CC168" s="16"/>
      <c r="CD168" s="16"/>
      <c r="CE168" s="16"/>
      <c r="CF168" s="16"/>
      <c r="CG168" s="16"/>
      <c r="CH168" s="16"/>
      <c r="CI168" s="16"/>
      <c r="CJ168" s="16"/>
      <c r="CK168" s="16"/>
      <c r="CL168" s="16"/>
      <c r="CM168" s="16"/>
      <c r="CN168" s="16"/>
      <c r="CO168" s="16"/>
      <c r="CP168" s="16"/>
      <c r="CQ168" s="16"/>
      <c r="CR168" s="16"/>
      <c r="CS168" s="16"/>
      <c r="CT168" s="16"/>
      <c r="CU168" s="16"/>
      <c r="CV168" s="16"/>
      <c r="CW168" s="16"/>
      <c r="CX168" s="16"/>
      <c r="CY168" s="16"/>
      <c r="CZ168" s="16"/>
      <c r="DA168" s="16"/>
      <c r="DB168" s="16"/>
      <c r="DC168" s="16"/>
      <c r="DD168" s="16"/>
      <c r="DE168" s="16"/>
      <c r="DF168" s="16"/>
      <c r="DG168" s="16"/>
      <c r="DH168" s="16"/>
      <c r="DI168" s="16"/>
      <c r="DJ168" s="16"/>
      <c r="DK168" s="16"/>
      <c r="DL168" s="16"/>
      <c r="DM168" s="16"/>
      <c r="DN168" s="16"/>
      <c r="DO168" s="16"/>
      <c r="DP168" s="16"/>
      <c r="DQ168" s="16"/>
      <c r="DR168" s="16"/>
      <c r="DS168" s="16"/>
      <c r="DT168" s="16"/>
      <c r="DU168" s="16"/>
      <c r="DV168" s="16"/>
      <c r="DW168" s="16"/>
      <c r="DX168" s="16"/>
      <c r="DY168" s="16"/>
      <c r="DZ168" s="16"/>
      <c r="EA168" s="16"/>
      <c r="EB168" s="16"/>
      <c r="EC168" s="16"/>
      <c r="ED168" s="16"/>
      <c r="EE168" s="16"/>
      <c r="EF168" s="16"/>
      <c r="EG168" s="16"/>
      <c r="EH168" s="16"/>
      <c r="EI168" s="16"/>
      <c r="EJ168" s="16"/>
      <c r="EK168" s="16"/>
      <c r="EL168" s="16"/>
      <c r="EM168" s="16"/>
      <c r="EN168" s="16"/>
      <c r="EO168" s="16"/>
      <c r="EP168" s="16"/>
      <c r="EQ168" s="16"/>
      <c r="ER168" s="16"/>
      <c r="ES168" s="16"/>
      <c r="ET168" s="16"/>
      <c r="EU168" s="16"/>
      <c r="EV168" s="16"/>
      <c r="EW168" s="16"/>
      <c r="EX168" s="16"/>
      <c r="EY168" s="16"/>
      <c r="EZ168" s="16"/>
      <c r="FA168" s="16"/>
      <c r="FB168" s="16"/>
      <c r="FC168" s="16"/>
      <c r="FD168" s="16"/>
      <c r="FE168" s="16"/>
      <c r="FF168" s="16"/>
      <c r="FG168" s="16"/>
      <c r="FH168" s="16"/>
      <c r="FI168" s="16"/>
      <c r="FJ168" s="16"/>
      <c r="FK168" s="16"/>
      <c r="FL168" s="16"/>
      <c r="FM168" s="16"/>
      <c r="FN168" s="16"/>
      <c r="FO168" s="16"/>
      <c r="FP168" s="16"/>
      <c r="FQ168" s="16"/>
      <c r="FR168" s="16"/>
      <c r="FS168" s="16"/>
      <c r="FT168" s="16"/>
      <c r="FU168" s="16"/>
      <c r="FV168" s="16"/>
      <c r="FW168" s="16"/>
      <c r="FX168" s="16"/>
      <c r="FY168" s="16"/>
    </row>
    <row r="169" spans="1:181" s="15" customFormat="1">
      <c r="A169" s="18" t="s">
        <v>22</v>
      </c>
      <c r="B169" s="46">
        <f t="shared" si="49"/>
        <v>2.1</v>
      </c>
      <c r="C169" s="46" t="str">
        <f t="shared" si="50"/>
        <v>LM</v>
      </c>
      <c r="D169" s="46">
        <f t="shared" si="48"/>
        <v>0.8</v>
      </c>
      <c r="E169" s="46">
        <f t="shared" si="48"/>
        <v>0.2</v>
      </c>
      <c r="F169" s="46">
        <f t="shared" si="48"/>
        <v>0.3</v>
      </c>
      <c r="G169" s="46">
        <f t="shared" si="48"/>
        <v>0.1</v>
      </c>
      <c r="H169" s="46">
        <f t="shared" si="48"/>
        <v>2</v>
      </c>
      <c r="I169" s="46">
        <f t="shared" si="48"/>
        <v>0.1</v>
      </c>
      <c r="J169" s="78">
        <f t="shared" si="48"/>
        <v>3.5</v>
      </c>
      <c r="K169" s="46">
        <f t="shared" si="51"/>
        <v>0.5</v>
      </c>
      <c r="L169" s="46">
        <f t="shared" si="51"/>
        <v>0.2</v>
      </c>
      <c r="M169" s="46">
        <f t="shared" si="51"/>
        <v>0.7</v>
      </c>
      <c r="N169" s="46">
        <f t="shared" si="51"/>
        <v>0</v>
      </c>
      <c r="O169" s="46">
        <f t="shared" si="51"/>
        <v>0.1</v>
      </c>
      <c r="P169" s="76">
        <f t="shared" si="52"/>
        <v>1.5</v>
      </c>
      <c r="Q169" s="99">
        <f t="shared" si="53"/>
        <v>-1.9693117708510199</v>
      </c>
      <c r="R169" s="53"/>
      <c r="S169" s="16"/>
      <c r="T169" s="16"/>
      <c r="U169" s="16"/>
      <c r="V169" s="16"/>
      <c r="W169" s="16"/>
      <c r="X169" s="16"/>
      <c r="Y169" s="16"/>
      <c r="Z169" s="16"/>
      <c r="AA169" s="16"/>
      <c r="AB169" s="16"/>
      <c r="AC169" s="16"/>
      <c r="AD169" s="16"/>
      <c r="AE169" s="16"/>
      <c r="AF169" s="16"/>
      <c r="AG169" s="16"/>
      <c r="AH169" s="16"/>
      <c r="AI169" s="16"/>
      <c r="AJ169" s="16"/>
      <c r="AK169" s="16"/>
      <c r="AL169" s="16"/>
      <c r="AM169" s="16"/>
      <c r="AN169" s="16"/>
      <c r="AO169" s="16"/>
      <c r="AP169" s="16"/>
      <c r="AQ169" s="16"/>
      <c r="AR169" s="16"/>
      <c r="AS169" s="16"/>
      <c r="AT169" s="16"/>
      <c r="AU169" s="16"/>
      <c r="AV169" s="16"/>
      <c r="AW169" s="16"/>
      <c r="AX169" s="16"/>
      <c r="AY169" s="16"/>
      <c r="AZ169" s="16"/>
      <c r="BA169" s="16"/>
      <c r="BB169" s="16"/>
      <c r="BC169" s="16"/>
      <c r="BD169" s="16"/>
      <c r="BE169" s="16"/>
      <c r="BF169" s="16"/>
      <c r="BG169" s="16"/>
      <c r="BH169" s="16"/>
      <c r="BI169" s="16"/>
      <c r="BJ169" s="16"/>
      <c r="BK169" s="16"/>
      <c r="BL169" s="16"/>
      <c r="BM169" s="16"/>
      <c r="BN169" s="16"/>
      <c r="BO169" s="16"/>
      <c r="BP169" s="16"/>
      <c r="BQ169" s="16"/>
      <c r="BR169" s="16"/>
      <c r="BS169" s="16"/>
      <c r="BT169" s="16"/>
      <c r="BU169" s="16"/>
      <c r="BV169" s="16"/>
      <c r="BW169" s="16"/>
      <c r="BX169" s="16"/>
      <c r="BY169" s="16"/>
      <c r="BZ169" s="16"/>
      <c r="CA169" s="16"/>
      <c r="CB169" s="16"/>
      <c r="CC169" s="16"/>
      <c r="CD169" s="16"/>
      <c r="CE169" s="16"/>
      <c r="CF169" s="16"/>
      <c r="CG169" s="16"/>
      <c r="CH169" s="16"/>
      <c r="CI169" s="16"/>
      <c r="CJ169" s="16"/>
      <c r="CK169" s="16"/>
      <c r="CL169" s="16"/>
      <c r="CM169" s="16"/>
      <c r="CN169" s="16"/>
      <c r="CO169" s="16"/>
      <c r="CP169" s="16"/>
      <c r="CQ169" s="16"/>
      <c r="CR169" s="16"/>
      <c r="CS169" s="16"/>
      <c r="CT169" s="16"/>
      <c r="CU169" s="16"/>
      <c r="CV169" s="16"/>
      <c r="CW169" s="16"/>
      <c r="CX169" s="16"/>
      <c r="CY169" s="16"/>
      <c r="CZ169" s="16"/>
      <c r="DA169" s="16"/>
      <c r="DB169" s="16"/>
      <c r="DC169" s="16"/>
      <c r="DD169" s="16"/>
      <c r="DE169" s="16"/>
      <c r="DF169" s="16"/>
      <c r="DG169" s="16"/>
      <c r="DH169" s="16"/>
      <c r="DI169" s="16"/>
      <c r="DJ169" s="16"/>
      <c r="DK169" s="16"/>
      <c r="DL169" s="16"/>
      <c r="DM169" s="16"/>
      <c r="DN169" s="16"/>
      <c r="DO169" s="16"/>
      <c r="DP169" s="16"/>
      <c r="DQ169" s="16"/>
      <c r="DR169" s="16"/>
      <c r="DS169" s="16"/>
      <c r="DT169" s="16"/>
      <c r="DU169" s="16"/>
      <c r="DV169" s="16"/>
      <c r="DW169" s="16"/>
      <c r="DX169" s="16"/>
      <c r="DY169" s="16"/>
      <c r="DZ169" s="16"/>
      <c r="EA169" s="16"/>
      <c r="EB169" s="16"/>
      <c r="EC169" s="16"/>
      <c r="ED169" s="16"/>
      <c r="EE169" s="16"/>
      <c r="EF169" s="16"/>
      <c r="EG169" s="16"/>
      <c r="EH169" s="16"/>
      <c r="EI169" s="16"/>
      <c r="EJ169" s="16"/>
      <c r="EK169" s="16"/>
      <c r="EL169" s="16"/>
      <c r="EM169" s="16"/>
      <c r="EN169" s="16"/>
      <c r="EO169" s="16"/>
      <c r="EP169" s="16"/>
      <c r="EQ169" s="16"/>
      <c r="ER169" s="16"/>
      <c r="ES169" s="16"/>
      <c r="ET169" s="16"/>
      <c r="EU169" s="16"/>
      <c r="EV169" s="16"/>
      <c r="EW169" s="16"/>
      <c r="EX169" s="16"/>
      <c r="EY169" s="16"/>
      <c r="EZ169" s="16"/>
      <c r="FA169" s="16"/>
      <c r="FB169" s="16"/>
      <c r="FC169" s="16"/>
      <c r="FD169" s="16"/>
      <c r="FE169" s="16"/>
      <c r="FF169" s="16"/>
      <c r="FG169" s="16"/>
      <c r="FH169" s="16"/>
      <c r="FI169" s="16"/>
      <c r="FJ169" s="16"/>
      <c r="FK169" s="16"/>
      <c r="FL169" s="16"/>
      <c r="FM169" s="16"/>
      <c r="FN169" s="16"/>
      <c r="FO169" s="16"/>
      <c r="FP169" s="16"/>
      <c r="FQ169" s="16"/>
      <c r="FR169" s="16"/>
      <c r="FS169" s="16"/>
      <c r="FT169" s="16"/>
      <c r="FU169" s="16"/>
      <c r="FV169" s="16"/>
      <c r="FW169" s="16"/>
      <c r="FX169" s="16"/>
      <c r="FY169" s="16"/>
    </row>
    <row r="170" spans="1:181" s="15" customFormat="1">
      <c r="A170" s="18" t="s">
        <v>21</v>
      </c>
      <c r="B170" s="49">
        <f t="shared" si="49"/>
        <v>3.6</v>
      </c>
      <c r="C170" s="49" t="str">
        <f t="shared" si="50"/>
        <v>LM</v>
      </c>
      <c r="D170" s="49">
        <f t="shared" si="48"/>
        <v>0.5</v>
      </c>
      <c r="E170" s="49">
        <f t="shared" si="48"/>
        <v>0.1</v>
      </c>
      <c r="F170" s="49">
        <f t="shared" si="48"/>
        <v>0.1</v>
      </c>
      <c r="G170" s="49">
        <f t="shared" si="48"/>
        <v>0.1</v>
      </c>
      <c r="H170" s="49">
        <f t="shared" si="48"/>
        <v>0.6</v>
      </c>
      <c r="I170" s="49">
        <f t="shared" si="48"/>
        <v>0</v>
      </c>
      <c r="J170" s="78">
        <f t="shared" si="48"/>
        <v>1.4</v>
      </c>
      <c r="K170" s="49">
        <f t="shared" si="51"/>
        <v>0.9</v>
      </c>
      <c r="L170" s="49">
        <f t="shared" si="51"/>
        <v>0.1</v>
      </c>
      <c r="M170" s="49">
        <f t="shared" si="51"/>
        <v>0.1</v>
      </c>
      <c r="N170" s="49">
        <f t="shared" si="51"/>
        <v>0</v>
      </c>
      <c r="O170" s="49">
        <f t="shared" si="51"/>
        <v>0</v>
      </c>
      <c r="P170" s="76">
        <f t="shared" si="52"/>
        <v>1.1000000000000001</v>
      </c>
      <c r="Q170" s="95">
        <f t="shared" si="53"/>
        <v>-0.36116077483099002</v>
      </c>
      <c r="R170" s="53"/>
      <c r="S170" s="16"/>
      <c r="T170" s="16"/>
      <c r="U170" s="16"/>
      <c r="V170" s="16"/>
      <c r="W170" s="16"/>
      <c r="X170" s="16"/>
      <c r="Y170" s="16"/>
      <c r="Z170" s="16"/>
      <c r="AA170" s="16"/>
      <c r="AB170" s="16"/>
      <c r="AC170" s="16"/>
      <c r="AD170" s="16"/>
      <c r="AE170" s="16"/>
      <c r="AF170" s="16"/>
      <c r="AG170" s="16"/>
      <c r="AH170" s="16"/>
      <c r="AI170" s="16"/>
      <c r="AJ170" s="16"/>
      <c r="AK170" s="16"/>
      <c r="AL170" s="16"/>
      <c r="AM170" s="16"/>
      <c r="AN170" s="16"/>
      <c r="AO170" s="16"/>
      <c r="AP170" s="16"/>
      <c r="AQ170" s="16"/>
      <c r="AR170" s="16"/>
      <c r="AS170" s="16"/>
      <c r="AT170" s="16"/>
      <c r="AU170" s="16"/>
      <c r="AV170" s="16"/>
      <c r="AW170" s="16"/>
      <c r="AX170" s="16"/>
      <c r="AY170" s="16"/>
      <c r="AZ170" s="16"/>
      <c r="BA170" s="16"/>
      <c r="BB170" s="16"/>
      <c r="BC170" s="16"/>
      <c r="BD170" s="16"/>
      <c r="BE170" s="16"/>
      <c r="BF170" s="16"/>
      <c r="BG170" s="16"/>
      <c r="BH170" s="16"/>
      <c r="BI170" s="16"/>
      <c r="BJ170" s="16"/>
      <c r="BK170" s="16"/>
      <c r="BL170" s="16"/>
      <c r="BM170" s="16"/>
      <c r="BN170" s="16"/>
      <c r="BO170" s="16"/>
      <c r="BP170" s="16"/>
      <c r="BQ170" s="16"/>
      <c r="BR170" s="16"/>
      <c r="BS170" s="16"/>
      <c r="BT170" s="16"/>
      <c r="BU170" s="16"/>
      <c r="BV170" s="16"/>
      <c r="BW170" s="16"/>
      <c r="BX170" s="16"/>
      <c r="BY170" s="16"/>
      <c r="BZ170" s="16"/>
      <c r="CA170" s="16"/>
      <c r="CB170" s="16"/>
      <c r="CC170" s="16"/>
      <c r="CD170" s="16"/>
      <c r="CE170" s="16"/>
      <c r="CF170" s="16"/>
      <c r="CG170" s="16"/>
      <c r="CH170" s="16"/>
      <c r="CI170" s="16"/>
      <c r="CJ170" s="16"/>
      <c r="CK170" s="16"/>
      <c r="CL170" s="16"/>
      <c r="CM170" s="16"/>
      <c r="CN170" s="16"/>
      <c r="CO170" s="16"/>
      <c r="CP170" s="16"/>
      <c r="CQ170" s="16"/>
      <c r="CR170" s="16"/>
      <c r="CS170" s="16"/>
      <c r="CT170" s="16"/>
      <c r="CU170" s="16"/>
      <c r="CV170" s="16"/>
      <c r="CW170" s="16"/>
      <c r="CX170" s="16"/>
      <c r="CY170" s="16"/>
      <c r="CZ170" s="16"/>
      <c r="DA170" s="16"/>
      <c r="DB170" s="16"/>
      <c r="DC170" s="16"/>
      <c r="DD170" s="16"/>
      <c r="DE170" s="16"/>
      <c r="DF170" s="16"/>
      <c r="DG170" s="16"/>
      <c r="DH170" s="16"/>
      <c r="DI170" s="16"/>
      <c r="DJ170" s="16"/>
      <c r="DK170" s="16"/>
      <c r="DL170" s="16"/>
      <c r="DM170" s="16"/>
      <c r="DN170" s="16"/>
      <c r="DO170" s="16"/>
      <c r="DP170" s="16"/>
      <c r="DQ170" s="16"/>
      <c r="DR170" s="16"/>
      <c r="DS170" s="16"/>
      <c r="DT170" s="16"/>
      <c r="DU170" s="16"/>
      <c r="DV170" s="16"/>
      <c r="DW170" s="16"/>
      <c r="DX170" s="16"/>
      <c r="DY170" s="16"/>
      <c r="DZ170" s="16"/>
      <c r="EA170" s="16"/>
      <c r="EB170" s="16"/>
      <c r="EC170" s="16"/>
      <c r="ED170" s="16"/>
      <c r="EE170" s="16"/>
      <c r="EF170" s="16"/>
      <c r="EG170" s="16"/>
      <c r="EH170" s="16"/>
      <c r="EI170" s="16"/>
      <c r="EJ170" s="16"/>
      <c r="EK170" s="16"/>
      <c r="EL170" s="16"/>
      <c r="EM170" s="16"/>
      <c r="EN170" s="16"/>
      <c r="EO170" s="16"/>
      <c r="EP170" s="16"/>
      <c r="EQ170" s="16"/>
      <c r="ER170" s="16"/>
      <c r="ES170" s="16"/>
      <c r="ET170" s="16"/>
      <c r="EU170" s="16"/>
      <c r="EV170" s="16"/>
      <c r="EW170" s="16"/>
      <c r="EX170" s="16"/>
      <c r="EY170" s="16"/>
      <c r="EZ170" s="16"/>
      <c r="FA170" s="16"/>
      <c r="FB170" s="16"/>
      <c r="FC170" s="16"/>
      <c r="FD170" s="16"/>
      <c r="FE170" s="16"/>
      <c r="FF170" s="16"/>
      <c r="FG170" s="16"/>
      <c r="FH170" s="16"/>
      <c r="FI170" s="16"/>
      <c r="FJ170" s="16"/>
      <c r="FK170" s="16"/>
      <c r="FL170" s="16"/>
      <c r="FM170" s="16"/>
      <c r="FN170" s="16"/>
      <c r="FO170" s="16"/>
      <c r="FP170" s="16"/>
      <c r="FQ170" s="16"/>
      <c r="FR170" s="16"/>
      <c r="FS170" s="16"/>
      <c r="FT170" s="16"/>
      <c r="FU170" s="16"/>
      <c r="FV170" s="16"/>
      <c r="FW170" s="16"/>
      <c r="FX170" s="16"/>
      <c r="FY170" s="16"/>
    </row>
    <row r="171" spans="1:181" s="15" customFormat="1">
      <c r="A171" s="18" t="s">
        <v>20</v>
      </c>
      <c r="B171" s="46">
        <f t="shared" si="49"/>
        <v>4.8</v>
      </c>
      <c r="C171" s="46" t="str">
        <f t="shared" si="50"/>
        <v>HI</v>
      </c>
      <c r="D171" s="46">
        <f t="shared" si="48"/>
        <v>0.7</v>
      </c>
      <c r="E171" s="46">
        <f t="shared" si="48"/>
        <v>0.5</v>
      </c>
      <c r="F171" s="46">
        <f t="shared" si="48"/>
        <v>0.5</v>
      </c>
      <c r="G171" s="46">
        <f t="shared" si="48"/>
        <v>0</v>
      </c>
      <c r="H171" s="46">
        <f t="shared" si="48"/>
        <v>0.8</v>
      </c>
      <c r="I171" s="46">
        <f t="shared" si="48"/>
        <v>0.1</v>
      </c>
      <c r="J171" s="78">
        <f t="shared" si="48"/>
        <v>2.7</v>
      </c>
      <c r="K171" s="46">
        <f t="shared" si="51"/>
        <v>0.5</v>
      </c>
      <c r="L171" s="46">
        <f t="shared" si="51"/>
        <v>0.7</v>
      </c>
      <c r="M171" s="46">
        <f t="shared" si="51"/>
        <v>3.9</v>
      </c>
      <c r="N171" s="46">
        <f t="shared" si="51"/>
        <v>1.7</v>
      </c>
      <c r="O171" s="46">
        <f t="shared" si="51"/>
        <v>0.1</v>
      </c>
      <c r="P171" s="76">
        <f t="shared" si="52"/>
        <v>6.8</v>
      </c>
      <c r="Q171" s="99">
        <f t="shared" si="53"/>
        <v>4.1407001947048103</v>
      </c>
      <c r="R171" s="53"/>
      <c r="S171" s="16"/>
      <c r="T171" s="16"/>
      <c r="U171" s="16"/>
      <c r="V171" s="16"/>
      <c r="W171" s="16"/>
      <c r="X171" s="16"/>
      <c r="Y171" s="16"/>
      <c r="Z171" s="16"/>
      <c r="AA171" s="16"/>
      <c r="AB171" s="16"/>
      <c r="AC171" s="16"/>
      <c r="AD171" s="16"/>
      <c r="AE171" s="16"/>
      <c r="AF171" s="16"/>
      <c r="AG171" s="16"/>
      <c r="AH171" s="16"/>
      <c r="AI171" s="16"/>
      <c r="AJ171" s="16"/>
      <c r="AK171" s="16"/>
      <c r="AL171" s="16"/>
      <c r="AM171" s="16"/>
      <c r="AN171" s="16"/>
      <c r="AO171" s="16"/>
      <c r="AP171" s="16"/>
      <c r="AQ171" s="16"/>
      <c r="AR171" s="16"/>
      <c r="AS171" s="16"/>
      <c r="AT171" s="16"/>
      <c r="AU171" s="16"/>
      <c r="AV171" s="16"/>
      <c r="AW171" s="16"/>
      <c r="AX171" s="16"/>
      <c r="AY171" s="16"/>
      <c r="AZ171" s="16"/>
      <c r="BA171" s="16"/>
      <c r="BB171" s="16"/>
      <c r="BC171" s="16"/>
      <c r="BD171" s="16"/>
      <c r="BE171" s="16"/>
      <c r="BF171" s="16"/>
      <c r="BG171" s="16"/>
      <c r="BH171" s="16"/>
      <c r="BI171" s="16"/>
      <c r="BJ171" s="16"/>
      <c r="BK171" s="16"/>
      <c r="BL171" s="16"/>
      <c r="BM171" s="16"/>
      <c r="BN171" s="16"/>
      <c r="BO171" s="16"/>
      <c r="BP171" s="16"/>
      <c r="BQ171" s="16"/>
      <c r="BR171" s="16"/>
      <c r="BS171" s="16"/>
      <c r="BT171" s="16"/>
      <c r="BU171" s="16"/>
      <c r="BV171" s="16"/>
      <c r="BW171" s="16"/>
      <c r="BX171" s="16"/>
      <c r="BY171" s="16"/>
      <c r="BZ171" s="16"/>
      <c r="CA171" s="16"/>
      <c r="CB171" s="16"/>
      <c r="CC171" s="16"/>
      <c r="CD171" s="16"/>
      <c r="CE171" s="16"/>
      <c r="CF171" s="16"/>
      <c r="CG171" s="16"/>
      <c r="CH171" s="16"/>
      <c r="CI171" s="16"/>
      <c r="CJ171" s="16"/>
      <c r="CK171" s="16"/>
      <c r="CL171" s="16"/>
      <c r="CM171" s="16"/>
      <c r="CN171" s="16"/>
      <c r="CO171" s="16"/>
      <c r="CP171" s="16"/>
      <c r="CQ171" s="16"/>
      <c r="CR171" s="16"/>
      <c r="CS171" s="16"/>
      <c r="CT171" s="16"/>
      <c r="CU171" s="16"/>
      <c r="CV171" s="16"/>
      <c r="CW171" s="16"/>
      <c r="CX171" s="16"/>
      <c r="CY171" s="16"/>
      <c r="CZ171" s="16"/>
      <c r="DA171" s="16"/>
      <c r="DB171" s="16"/>
      <c r="DC171" s="16"/>
      <c r="DD171" s="16"/>
      <c r="DE171" s="16"/>
      <c r="DF171" s="16"/>
      <c r="DG171" s="16"/>
      <c r="DH171" s="16"/>
      <c r="DI171" s="16"/>
      <c r="DJ171" s="16"/>
      <c r="DK171" s="16"/>
      <c r="DL171" s="16"/>
      <c r="DM171" s="16"/>
      <c r="DN171" s="16"/>
      <c r="DO171" s="16"/>
      <c r="DP171" s="16"/>
      <c r="DQ171" s="16"/>
      <c r="DR171" s="16"/>
      <c r="DS171" s="16"/>
      <c r="DT171" s="16"/>
      <c r="DU171" s="16"/>
      <c r="DV171" s="16"/>
      <c r="DW171" s="16"/>
      <c r="DX171" s="16"/>
      <c r="DY171" s="16"/>
      <c r="DZ171" s="16"/>
      <c r="EA171" s="16"/>
      <c r="EB171" s="16"/>
      <c r="EC171" s="16"/>
      <c r="ED171" s="16"/>
      <c r="EE171" s="16"/>
      <c r="EF171" s="16"/>
      <c r="EG171" s="16"/>
      <c r="EH171" s="16"/>
      <c r="EI171" s="16"/>
      <c r="EJ171" s="16"/>
      <c r="EK171" s="16"/>
      <c r="EL171" s="16"/>
      <c r="EM171" s="16"/>
      <c r="EN171" s="16"/>
      <c r="EO171" s="16"/>
      <c r="EP171" s="16"/>
      <c r="EQ171" s="16"/>
      <c r="ER171" s="16"/>
      <c r="ES171" s="16"/>
      <c r="ET171" s="16"/>
      <c r="EU171" s="16"/>
      <c r="EV171" s="16"/>
      <c r="EW171" s="16"/>
      <c r="EX171" s="16"/>
      <c r="EY171" s="16"/>
      <c r="EZ171" s="16"/>
      <c r="FA171" s="16"/>
      <c r="FB171" s="16"/>
      <c r="FC171" s="16"/>
      <c r="FD171" s="16"/>
      <c r="FE171" s="16"/>
      <c r="FF171" s="16"/>
      <c r="FG171" s="16"/>
      <c r="FH171" s="16"/>
      <c r="FI171" s="16"/>
      <c r="FJ171" s="16"/>
      <c r="FK171" s="16"/>
      <c r="FL171" s="16"/>
      <c r="FM171" s="16"/>
      <c r="FN171" s="16"/>
      <c r="FO171" s="16"/>
      <c r="FP171" s="16"/>
      <c r="FQ171" s="16"/>
      <c r="FR171" s="16"/>
      <c r="FS171" s="16"/>
      <c r="FT171" s="16"/>
      <c r="FU171" s="16"/>
      <c r="FV171" s="16"/>
      <c r="FW171" s="16"/>
      <c r="FX171" s="16"/>
      <c r="FY171" s="16"/>
    </row>
    <row r="172" spans="1:181" s="15" customFormat="1">
      <c r="A172" s="20" t="s">
        <v>19</v>
      </c>
      <c r="B172" s="50">
        <f t="shared" si="49"/>
        <v>143.1</v>
      </c>
      <c r="C172" s="50" t="str">
        <f t="shared" si="50"/>
        <v>UM</v>
      </c>
      <c r="D172" s="50">
        <f t="shared" si="48"/>
        <v>0.9</v>
      </c>
      <c r="E172" s="50">
        <f t="shared" si="48"/>
        <v>0.2</v>
      </c>
      <c r="F172" s="50">
        <f t="shared" si="48"/>
        <v>0.4</v>
      </c>
      <c r="G172" s="50">
        <f t="shared" si="48"/>
        <v>0.2</v>
      </c>
      <c r="H172" s="50">
        <f t="shared" si="48"/>
        <v>2.4</v>
      </c>
      <c r="I172" s="50">
        <f t="shared" si="48"/>
        <v>0</v>
      </c>
      <c r="J172" s="78">
        <f t="shared" si="48"/>
        <v>4</v>
      </c>
      <c r="K172" s="50">
        <f t="shared" si="51"/>
        <v>0.9</v>
      </c>
      <c r="L172" s="50">
        <f t="shared" si="51"/>
        <v>0.3</v>
      </c>
      <c r="M172" s="50">
        <f t="shared" si="51"/>
        <v>4.2</v>
      </c>
      <c r="N172" s="50">
        <f t="shared" si="51"/>
        <v>1.1000000000000001</v>
      </c>
      <c r="O172" s="50">
        <f t="shared" si="51"/>
        <v>0</v>
      </c>
      <c r="P172" s="76">
        <f t="shared" si="52"/>
        <v>6.6</v>
      </c>
      <c r="Q172" s="98">
        <f t="shared" si="53"/>
        <v>2.60166694616608</v>
      </c>
      <c r="R172" s="53"/>
      <c r="S172" s="16"/>
      <c r="T172" s="16"/>
      <c r="U172" s="16"/>
      <c r="V172" s="16"/>
      <c r="W172" s="16"/>
      <c r="X172" s="16"/>
      <c r="Y172" s="16"/>
      <c r="Z172" s="16"/>
      <c r="AA172" s="16"/>
      <c r="AB172" s="16"/>
      <c r="AC172" s="16"/>
      <c r="AD172" s="16"/>
      <c r="AE172" s="16"/>
      <c r="AF172" s="16"/>
      <c r="AG172" s="16"/>
      <c r="AH172" s="16"/>
      <c r="AI172" s="16"/>
      <c r="AJ172" s="16"/>
      <c r="AK172" s="16"/>
      <c r="AL172" s="16"/>
      <c r="AM172" s="16"/>
      <c r="AN172" s="16"/>
      <c r="AO172" s="16"/>
      <c r="AP172" s="16"/>
      <c r="AQ172" s="16"/>
      <c r="AR172" s="16"/>
      <c r="AS172" s="16"/>
      <c r="AT172" s="16"/>
      <c r="AU172" s="16"/>
      <c r="AV172" s="16"/>
      <c r="AW172" s="16"/>
      <c r="AX172" s="16"/>
      <c r="AY172" s="16"/>
      <c r="AZ172" s="16"/>
      <c r="BA172" s="16"/>
      <c r="BB172" s="16"/>
      <c r="BC172" s="16"/>
      <c r="BD172" s="16"/>
      <c r="BE172" s="16"/>
      <c r="BF172" s="16"/>
      <c r="BG172" s="16"/>
      <c r="BH172" s="16"/>
      <c r="BI172" s="16"/>
      <c r="BJ172" s="16"/>
      <c r="BK172" s="16"/>
      <c r="BL172" s="16"/>
      <c r="BM172" s="16"/>
      <c r="BN172" s="16"/>
      <c r="BO172" s="16"/>
      <c r="BP172" s="16"/>
      <c r="BQ172" s="16"/>
      <c r="BR172" s="16"/>
      <c r="BS172" s="16"/>
      <c r="BT172" s="16"/>
      <c r="BU172" s="16"/>
      <c r="BV172" s="16"/>
      <c r="BW172" s="16"/>
      <c r="BX172" s="16"/>
      <c r="BY172" s="16"/>
      <c r="BZ172" s="16"/>
      <c r="CA172" s="16"/>
      <c r="CB172" s="16"/>
      <c r="CC172" s="16"/>
      <c r="CD172" s="16"/>
      <c r="CE172" s="16"/>
      <c r="CF172" s="16"/>
      <c r="CG172" s="16"/>
      <c r="CH172" s="16"/>
      <c r="CI172" s="16"/>
      <c r="CJ172" s="16"/>
      <c r="CK172" s="16"/>
      <c r="CL172" s="16"/>
      <c r="CM172" s="16"/>
      <c r="CN172" s="16"/>
      <c r="CO172" s="16"/>
      <c r="CP172" s="16"/>
      <c r="CQ172" s="16"/>
      <c r="CR172" s="16"/>
      <c r="CS172" s="16"/>
      <c r="CT172" s="16"/>
      <c r="CU172" s="16"/>
      <c r="CV172" s="16"/>
      <c r="CW172" s="16"/>
      <c r="CX172" s="16"/>
      <c r="CY172" s="16"/>
      <c r="CZ172" s="16"/>
      <c r="DA172" s="16"/>
      <c r="DB172" s="16"/>
      <c r="DC172" s="16"/>
      <c r="DD172" s="16"/>
      <c r="DE172" s="16"/>
      <c r="DF172" s="16"/>
      <c r="DG172" s="16"/>
      <c r="DH172" s="16"/>
      <c r="DI172" s="16"/>
      <c r="DJ172" s="16"/>
      <c r="DK172" s="16"/>
      <c r="DL172" s="16"/>
      <c r="DM172" s="16"/>
      <c r="DN172" s="16"/>
      <c r="DO172" s="16"/>
      <c r="DP172" s="16"/>
      <c r="DQ172" s="16"/>
      <c r="DR172" s="16"/>
      <c r="DS172" s="16"/>
      <c r="DT172" s="16"/>
      <c r="DU172" s="16"/>
      <c r="DV172" s="16"/>
      <c r="DW172" s="16"/>
      <c r="DX172" s="16"/>
      <c r="DY172" s="16"/>
      <c r="DZ172" s="16"/>
      <c r="EA172" s="16"/>
      <c r="EB172" s="16"/>
      <c r="EC172" s="16"/>
      <c r="ED172" s="16"/>
      <c r="EE172" s="16"/>
      <c r="EF172" s="16"/>
      <c r="EG172" s="16"/>
      <c r="EH172" s="16"/>
      <c r="EI172" s="16"/>
      <c r="EJ172" s="16"/>
      <c r="EK172" s="16"/>
      <c r="EL172" s="16"/>
      <c r="EM172" s="16"/>
      <c r="EN172" s="16"/>
      <c r="EO172" s="16"/>
      <c r="EP172" s="16"/>
      <c r="EQ172" s="16"/>
      <c r="ER172" s="16"/>
      <c r="ES172" s="16"/>
      <c r="ET172" s="16"/>
      <c r="EU172" s="16"/>
      <c r="EV172" s="16"/>
      <c r="EW172" s="16"/>
      <c r="EX172" s="16"/>
      <c r="EY172" s="16"/>
      <c r="EZ172" s="16"/>
      <c r="FA172" s="16"/>
      <c r="FB172" s="16"/>
      <c r="FC172" s="16"/>
      <c r="FD172" s="16"/>
      <c r="FE172" s="16"/>
      <c r="FF172" s="16"/>
      <c r="FG172" s="16"/>
      <c r="FH172" s="16"/>
      <c r="FI172" s="16"/>
      <c r="FJ172" s="16"/>
      <c r="FK172" s="16"/>
      <c r="FL172" s="16"/>
      <c r="FM172" s="16"/>
      <c r="FN172" s="16"/>
      <c r="FO172" s="16"/>
      <c r="FP172" s="16"/>
      <c r="FQ172" s="16"/>
      <c r="FR172" s="16"/>
      <c r="FS172" s="16"/>
      <c r="FT172" s="16"/>
      <c r="FU172" s="16"/>
      <c r="FV172" s="16"/>
      <c r="FW172" s="16"/>
      <c r="FX172" s="16"/>
      <c r="FY172" s="16"/>
    </row>
    <row r="173" spans="1:181" s="15" customFormat="1">
      <c r="A173" s="18" t="s">
        <v>184</v>
      </c>
      <c r="B173" s="46">
        <f t="shared" si="49"/>
        <v>9.9</v>
      </c>
      <c r="C173" s="46" t="str">
        <f t="shared" si="50"/>
        <v>UM</v>
      </c>
      <c r="D173" s="46">
        <f t="shared" si="48"/>
        <v>0.8</v>
      </c>
      <c r="E173" s="46">
        <f t="shared" si="48"/>
        <v>0</v>
      </c>
      <c r="F173" s="46">
        <f t="shared" si="48"/>
        <v>0.3</v>
      </c>
      <c r="G173" s="46">
        <f t="shared" si="48"/>
        <v>0.1</v>
      </c>
      <c r="H173" s="46">
        <f t="shared" si="48"/>
        <v>1.1000000000000001</v>
      </c>
      <c r="I173" s="46">
        <f t="shared" si="48"/>
        <v>0</v>
      </c>
      <c r="J173" s="78">
        <f t="shared" si="48"/>
        <v>2.2999999999999998</v>
      </c>
      <c r="K173" s="46">
        <f t="shared" si="51"/>
        <v>0.9</v>
      </c>
      <c r="L173" s="46">
        <f t="shared" si="51"/>
        <v>0.1</v>
      </c>
      <c r="M173" s="46">
        <f t="shared" si="51"/>
        <v>0.4</v>
      </c>
      <c r="N173" s="46">
        <f t="shared" si="51"/>
        <v>0</v>
      </c>
      <c r="O173" s="46">
        <f t="shared" si="51"/>
        <v>0</v>
      </c>
      <c r="P173" s="76">
        <f t="shared" si="52"/>
        <v>1.4</v>
      </c>
      <c r="Q173" s="99">
        <f t="shared" si="53"/>
        <v>-0.96055878623205004</v>
      </c>
      <c r="R173" s="53"/>
      <c r="S173" s="16"/>
      <c r="T173" s="16"/>
      <c r="U173" s="16"/>
      <c r="V173" s="16"/>
      <c r="W173" s="16"/>
      <c r="X173" s="16"/>
      <c r="Y173" s="16"/>
      <c r="Z173" s="16"/>
      <c r="AA173" s="16"/>
      <c r="AB173" s="16"/>
      <c r="AC173" s="16"/>
      <c r="AD173" s="16"/>
      <c r="AE173" s="16"/>
      <c r="AF173" s="16"/>
      <c r="AG173" s="16"/>
      <c r="AH173" s="16"/>
      <c r="AI173" s="16"/>
      <c r="AJ173" s="16"/>
      <c r="AK173" s="16"/>
      <c r="AL173" s="16"/>
      <c r="AM173" s="16"/>
      <c r="AN173" s="16"/>
      <c r="AO173" s="16"/>
      <c r="AP173" s="16"/>
      <c r="AQ173" s="16"/>
      <c r="AR173" s="16"/>
      <c r="AS173" s="16"/>
      <c r="AT173" s="16"/>
      <c r="AU173" s="16"/>
      <c r="AV173" s="16"/>
      <c r="AW173" s="16"/>
      <c r="AX173" s="16"/>
      <c r="AY173" s="16"/>
      <c r="AZ173" s="16"/>
      <c r="BA173" s="16"/>
      <c r="BB173" s="16"/>
      <c r="BC173" s="16"/>
      <c r="BD173" s="16"/>
      <c r="BE173" s="16"/>
      <c r="BF173" s="16"/>
      <c r="BG173" s="16"/>
      <c r="BH173" s="16"/>
      <c r="BI173" s="16"/>
      <c r="BJ173" s="16"/>
      <c r="BK173" s="16"/>
      <c r="BL173" s="16"/>
      <c r="BM173" s="16"/>
      <c r="BN173" s="16"/>
      <c r="BO173" s="16"/>
      <c r="BP173" s="16"/>
      <c r="BQ173" s="16"/>
      <c r="BR173" s="16"/>
      <c r="BS173" s="16"/>
      <c r="BT173" s="16"/>
      <c r="BU173" s="16"/>
      <c r="BV173" s="16"/>
      <c r="BW173" s="16"/>
      <c r="BX173" s="16"/>
      <c r="BY173" s="16"/>
      <c r="BZ173" s="16"/>
      <c r="CA173" s="16"/>
      <c r="CB173" s="16"/>
      <c r="CC173" s="16"/>
      <c r="CD173" s="16"/>
      <c r="CE173" s="16"/>
      <c r="CF173" s="16"/>
      <c r="CG173" s="16"/>
      <c r="CH173" s="16"/>
      <c r="CI173" s="16"/>
      <c r="CJ173" s="16"/>
      <c r="CK173" s="16"/>
      <c r="CL173" s="16"/>
      <c r="CM173" s="16"/>
      <c r="CN173" s="16"/>
      <c r="CO173" s="16"/>
      <c r="CP173" s="16"/>
      <c r="CQ173" s="16"/>
      <c r="CR173" s="16"/>
      <c r="CS173" s="16"/>
      <c r="CT173" s="16"/>
      <c r="CU173" s="16"/>
      <c r="CV173" s="16"/>
      <c r="CW173" s="16"/>
      <c r="CX173" s="16"/>
      <c r="CY173" s="16"/>
      <c r="CZ173" s="16"/>
      <c r="DA173" s="16"/>
      <c r="DB173" s="16"/>
      <c r="DC173" s="16"/>
      <c r="DD173" s="16"/>
      <c r="DE173" s="16"/>
      <c r="DF173" s="16"/>
      <c r="DG173" s="16"/>
      <c r="DH173" s="16"/>
      <c r="DI173" s="16"/>
      <c r="DJ173" s="16"/>
      <c r="DK173" s="16"/>
      <c r="DL173" s="16"/>
      <c r="DM173" s="16"/>
      <c r="DN173" s="16"/>
      <c r="DO173" s="16"/>
      <c r="DP173" s="16"/>
      <c r="DQ173" s="16"/>
      <c r="DR173" s="16"/>
      <c r="DS173" s="16"/>
      <c r="DT173" s="16"/>
      <c r="DU173" s="16"/>
      <c r="DV173" s="16"/>
      <c r="DW173" s="16"/>
      <c r="DX173" s="16"/>
      <c r="DY173" s="16"/>
      <c r="DZ173" s="16"/>
      <c r="EA173" s="16"/>
      <c r="EB173" s="16"/>
      <c r="EC173" s="16"/>
      <c r="ED173" s="16"/>
      <c r="EE173" s="16"/>
      <c r="EF173" s="16"/>
      <c r="EG173" s="16"/>
      <c r="EH173" s="16"/>
      <c r="EI173" s="16"/>
      <c r="EJ173" s="16"/>
      <c r="EK173" s="16"/>
      <c r="EL173" s="16"/>
      <c r="EM173" s="16"/>
      <c r="EN173" s="16"/>
      <c r="EO173" s="16"/>
      <c r="EP173" s="16"/>
      <c r="EQ173" s="16"/>
      <c r="ER173" s="16"/>
      <c r="ES173" s="16"/>
      <c r="ET173" s="16"/>
      <c r="EU173" s="16"/>
      <c r="EV173" s="16"/>
      <c r="EW173" s="16"/>
      <c r="EX173" s="16"/>
      <c r="EY173" s="16"/>
      <c r="EZ173" s="16"/>
      <c r="FA173" s="16"/>
      <c r="FB173" s="16"/>
      <c r="FC173" s="16"/>
      <c r="FD173" s="16"/>
      <c r="FE173" s="16"/>
      <c r="FF173" s="16"/>
      <c r="FG173" s="16"/>
      <c r="FH173" s="16"/>
      <c r="FI173" s="16"/>
      <c r="FJ173" s="16"/>
      <c r="FK173" s="16"/>
      <c r="FL173" s="16"/>
      <c r="FM173" s="16"/>
      <c r="FN173" s="16"/>
      <c r="FO173" s="16"/>
      <c r="FP173" s="16"/>
      <c r="FQ173" s="16"/>
      <c r="FR173" s="16"/>
      <c r="FS173" s="16"/>
      <c r="FT173" s="16"/>
      <c r="FU173" s="16"/>
      <c r="FV173" s="16"/>
      <c r="FW173" s="16"/>
      <c r="FX173" s="16"/>
      <c r="FY173" s="16"/>
    </row>
    <row r="174" spans="1:181" s="15" customFormat="1">
      <c r="A174" s="18" t="s">
        <v>17</v>
      </c>
      <c r="B174" s="49">
        <f t="shared" si="49"/>
        <v>7.6</v>
      </c>
      <c r="C174" s="49" t="str">
        <f t="shared" si="50"/>
        <v>HI</v>
      </c>
      <c r="D174" s="49">
        <f t="shared" si="48"/>
        <v>0.7</v>
      </c>
      <c r="E174" s="49">
        <f t="shared" si="48"/>
        <v>0.3</v>
      </c>
      <c r="F174" s="49">
        <f t="shared" si="48"/>
        <v>0.5</v>
      </c>
      <c r="G174" s="49">
        <f t="shared" si="48"/>
        <v>0.2</v>
      </c>
      <c r="H174" s="49">
        <f t="shared" si="48"/>
        <v>3.3</v>
      </c>
      <c r="I174" s="49">
        <f t="shared" si="48"/>
        <v>0.1</v>
      </c>
      <c r="J174" s="78">
        <f t="shared" si="48"/>
        <v>5</v>
      </c>
      <c r="K174" s="49">
        <f t="shared" si="51"/>
        <v>0.2</v>
      </c>
      <c r="L174" s="49">
        <f t="shared" si="51"/>
        <v>0.1</v>
      </c>
      <c r="M174" s="49">
        <f t="shared" si="51"/>
        <v>0.7</v>
      </c>
      <c r="N174" s="49">
        <f t="shared" si="51"/>
        <v>0</v>
      </c>
      <c r="O174" s="49">
        <f t="shared" si="51"/>
        <v>0.1</v>
      </c>
      <c r="P174" s="76">
        <f t="shared" si="52"/>
        <v>1.2</v>
      </c>
      <c r="Q174" s="95">
        <f t="shared" si="53"/>
        <v>-3.8265243901761901</v>
      </c>
      <c r="R174" s="53"/>
      <c r="S174" s="16"/>
      <c r="T174" s="16"/>
      <c r="U174" s="16"/>
      <c r="V174" s="16"/>
      <c r="W174" s="16"/>
      <c r="X174" s="16"/>
      <c r="Y174" s="16"/>
      <c r="Z174" s="16"/>
      <c r="AA174" s="16"/>
      <c r="AB174" s="16"/>
      <c r="AC174" s="16"/>
      <c r="AD174" s="16"/>
      <c r="AE174" s="16"/>
      <c r="AF174" s="16"/>
      <c r="AG174" s="16"/>
      <c r="AH174" s="16"/>
      <c r="AI174" s="16"/>
      <c r="AJ174" s="16"/>
      <c r="AK174" s="16"/>
      <c r="AL174" s="16"/>
      <c r="AM174" s="16"/>
      <c r="AN174" s="16"/>
      <c r="AO174" s="16"/>
      <c r="AP174" s="16"/>
      <c r="AQ174" s="16"/>
      <c r="AR174" s="16"/>
      <c r="AS174" s="16"/>
      <c r="AT174" s="16"/>
      <c r="AU174" s="16"/>
      <c r="AV174" s="16"/>
      <c r="AW174" s="16"/>
      <c r="AX174" s="16"/>
      <c r="AY174" s="16"/>
      <c r="AZ174" s="16"/>
      <c r="BA174" s="16"/>
      <c r="BB174" s="16"/>
      <c r="BC174" s="16"/>
      <c r="BD174" s="16"/>
      <c r="BE174" s="16"/>
      <c r="BF174" s="16"/>
      <c r="BG174" s="16"/>
      <c r="BH174" s="16"/>
      <c r="BI174" s="16"/>
      <c r="BJ174" s="16"/>
      <c r="BK174" s="16"/>
      <c r="BL174" s="16"/>
      <c r="BM174" s="16"/>
      <c r="BN174" s="16"/>
      <c r="BO174" s="16"/>
      <c r="BP174" s="16"/>
      <c r="BQ174" s="16"/>
      <c r="BR174" s="16"/>
      <c r="BS174" s="16"/>
      <c r="BT174" s="16"/>
      <c r="BU174" s="16"/>
      <c r="BV174" s="16"/>
      <c r="BW174" s="16"/>
      <c r="BX174" s="16"/>
      <c r="BY174" s="16"/>
      <c r="BZ174" s="16"/>
      <c r="CA174" s="16"/>
      <c r="CB174" s="16"/>
      <c r="CC174" s="16"/>
      <c r="CD174" s="16"/>
      <c r="CE174" s="16"/>
      <c r="CF174" s="16"/>
      <c r="CG174" s="16"/>
      <c r="CH174" s="16"/>
      <c r="CI174" s="16"/>
      <c r="CJ174" s="16"/>
      <c r="CK174" s="16"/>
      <c r="CL174" s="16"/>
      <c r="CM174" s="16"/>
      <c r="CN174" s="16"/>
      <c r="CO174" s="16"/>
      <c r="CP174" s="16"/>
      <c r="CQ174" s="16"/>
      <c r="CR174" s="16"/>
      <c r="CS174" s="16"/>
      <c r="CT174" s="16"/>
      <c r="CU174" s="16"/>
      <c r="CV174" s="16"/>
      <c r="CW174" s="16"/>
      <c r="CX174" s="16"/>
      <c r="CY174" s="16"/>
      <c r="CZ174" s="16"/>
      <c r="DA174" s="16"/>
      <c r="DB174" s="16"/>
      <c r="DC174" s="16"/>
      <c r="DD174" s="16"/>
      <c r="DE174" s="16"/>
      <c r="DF174" s="16"/>
      <c r="DG174" s="16"/>
      <c r="DH174" s="16"/>
      <c r="DI174" s="16"/>
      <c r="DJ174" s="16"/>
      <c r="DK174" s="16"/>
      <c r="DL174" s="16"/>
      <c r="DM174" s="16"/>
      <c r="DN174" s="16"/>
      <c r="DO174" s="16"/>
      <c r="DP174" s="16"/>
      <c r="DQ174" s="16"/>
      <c r="DR174" s="16"/>
      <c r="DS174" s="16"/>
      <c r="DT174" s="16"/>
      <c r="DU174" s="16"/>
      <c r="DV174" s="16"/>
      <c r="DW174" s="16"/>
      <c r="DX174" s="16"/>
      <c r="DY174" s="16"/>
      <c r="DZ174" s="16"/>
      <c r="EA174" s="16"/>
      <c r="EB174" s="16"/>
      <c r="EC174" s="16"/>
      <c r="ED174" s="16"/>
      <c r="EE174" s="16"/>
      <c r="EF174" s="16"/>
      <c r="EG174" s="16"/>
      <c r="EH174" s="16"/>
      <c r="EI174" s="16"/>
      <c r="EJ174" s="16"/>
      <c r="EK174" s="16"/>
      <c r="EL174" s="16"/>
      <c r="EM174" s="16"/>
      <c r="EN174" s="16"/>
      <c r="EO174" s="16"/>
      <c r="EP174" s="16"/>
      <c r="EQ174" s="16"/>
      <c r="ER174" s="16"/>
      <c r="ES174" s="16"/>
      <c r="ET174" s="16"/>
      <c r="EU174" s="16"/>
      <c r="EV174" s="16"/>
      <c r="EW174" s="16"/>
      <c r="EX174" s="16"/>
      <c r="EY174" s="16"/>
      <c r="EZ174" s="16"/>
      <c r="FA174" s="16"/>
      <c r="FB174" s="16"/>
      <c r="FC174" s="16"/>
      <c r="FD174" s="16"/>
      <c r="FE174" s="16"/>
      <c r="FF174" s="16"/>
      <c r="FG174" s="16"/>
      <c r="FH174" s="16"/>
      <c r="FI174" s="16"/>
      <c r="FJ174" s="16"/>
      <c r="FK174" s="16"/>
      <c r="FL174" s="16"/>
      <c r="FM174" s="16"/>
      <c r="FN174" s="16"/>
      <c r="FO174" s="16"/>
      <c r="FP174" s="16"/>
      <c r="FQ174" s="16"/>
      <c r="FR174" s="16"/>
      <c r="FS174" s="16"/>
      <c r="FT174" s="16"/>
      <c r="FU174" s="16"/>
      <c r="FV174" s="16"/>
      <c r="FW174" s="16"/>
      <c r="FX174" s="16"/>
      <c r="FY174" s="16"/>
    </row>
    <row r="175" spans="1:181" s="15" customFormat="1" ht="15.75" thickBot="1">
      <c r="A175" s="17" t="s">
        <v>15</v>
      </c>
      <c r="B175" s="52">
        <f t="shared" si="49"/>
        <v>45.7</v>
      </c>
      <c r="C175" s="52" t="str">
        <f t="shared" si="50"/>
        <v>LM</v>
      </c>
      <c r="D175" s="52">
        <f t="shared" si="48"/>
        <v>0.6</v>
      </c>
      <c r="E175" s="52">
        <f t="shared" si="48"/>
        <v>0.1</v>
      </c>
      <c r="F175" s="52">
        <f t="shared" si="48"/>
        <v>0.2</v>
      </c>
      <c r="G175" s="52">
        <f t="shared" si="48"/>
        <v>0.1</v>
      </c>
      <c r="H175" s="52">
        <f t="shared" si="48"/>
        <v>1.2</v>
      </c>
      <c r="I175" s="52">
        <f t="shared" si="48"/>
        <v>0.1</v>
      </c>
      <c r="J175" s="92">
        <f t="shared" si="48"/>
        <v>2.2999999999999998</v>
      </c>
      <c r="K175" s="52">
        <f t="shared" si="51"/>
        <v>1.4</v>
      </c>
      <c r="L175" s="52">
        <f t="shared" si="51"/>
        <v>0.1</v>
      </c>
      <c r="M175" s="52">
        <f t="shared" si="51"/>
        <v>0.4</v>
      </c>
      <c r="N175" s="52">
        <f t="shared" si="51"/>
        <v>0.1</v>
      </c>
      <c r="O175" s="52">
        <f t="shared" si="51"/>
        <v>0.1</v>
      </c>
      <c r="P175" s="93">
        <f t="shared" si="52"/>
        <v>2.1</v>
      </c>
      <c r="Q175" s="102">
        <f t="shared" si="53"/>
        <v>-0.22211112275493</v>
      </c>
      <c r="R175" s="53"/>
      <c r="S175" s="16"/>
      <c r="T175" s="16"/>
      <c r="U175" s="16"/>
      <c r="V175" s="16"/>
      <c r="W175" s="16"/>
      <c r="X175" s="16"/>
      <c r="Y175" s="16"/>
      <c r="Z175" s="16"/>
      <c r="AA175" s="16"/>
      <c r="AB175" s="16"/>
      <c r="AC175" s="16"/>
      <c r="AD175" s="16"/>
      <c r="AE175" s="16"/>
      <c r="AF175" s="16"/>
      <c r="AG175" s="16"/>
      <c r="AH175" s="16"/>
      <c r="AI175" s="16"/>
      <c r="AJ175" s="16"/>
      <c r="AK175" s="16"/>
      <c r="AL175" s="16"/>
      <c r="AM175" s="16"/>
      <c r="AN175" s="16"/>
      <c r="AO175" s="16"/>
      <c r="AP175" s="16"/>
      <c r="AQ175" s="16"/>
      <c r="AR175" s="16"/>
      <c r="AS175" s="16"/>
      <c r="AT175" s="16"/>
      <c r="AU175" s="16"/>
      <c r="AV175" s="16"/>
      <c r="AW175" s="16"/>
      <c r="AX175" s="16"/>
      <c r="AY175" s="16"/>
      <c r="AZ175" s="16"/>
      <c r="BA175" s="16"/>
      <c r="BB175" s="16"/>
      <c r="BC175" s="16"/>
      <c r="BD175" s="16"/>
      <c r="BE175" s="16"/>
      <c r="BF175" s="16"/>
      <c r="BG175" s="16"/>
      <c r="BH175" s="16"/>
      <c r="BI175" s="16"/>
      <c r="BJ175" s="16"/>
      <c r="BK175" s="16"/>
      <c r="BL175" s="16"/>
      <c r="BM175" s="16"/>
      <c r="BN175" s="16"/>
      <c r="BO175" s="16"/>
      <c r="BP175" s="16"/>
      <c r="BQ175" s="16"/>
      <c r="BR175" s="16"/>
      <c r="BS175" s="16"/>
      <c r="BT175" s="16"/>
      <c r="BU175" s="16"/>
      <c r="BV175" s="16"/>
      <c r="BW175" s="16"/>
      <c r="BX175" s="16"/>
      <c r="BY175" s="16"/>
      <c r="BZ175" s="16"/>
      <c r="CA175" s="16"/>
      <c r="CB175" s="16"/>
      <c r="CC175" s="16"/>
      <c r="CD175" s="16"/>
      <c r="CE175" s="16"/>
      <c r="CF175" s="16"/>
      <c r="CG175" s="16"/>
      <c r="CH175" s="16"/>
      <c r="CI175" s="16"/>
      <c r="CJ175" s="16"/>
      <c r="CK175" s="16"/>
      <c r="CL175" s="16"/>
      <c r="CM175" s="16"/>
      <c r="CN175" s="16"/>
      <c r="CO175" s="16"/>
      <c r="CP175" s="16"/>
      <c r="CQ175" s="16"/>
      <c r="CR175" s="16"/>
      <c r="CS175" s="16"/>
      <c r="CT175" s="16"/>
      <c r="CU175" s="16"/>
      <c r="CV175" s="16"/>
      <c r="CW175" s="16"/>
      <c r="CX175" s="16"/>
      <c r="CY175" s="16"/>
      <c r="CZ175" s="16"/>
      <c r="DA175" s="16"/>
      <c r="DB175" s="16"/>
      <c r="DC175" s="16"/>
      <c r="DD175" s="16"/>
      <c r="DE175" s="16"/>
      <c r="DF175" s="16"/>
      <c r="DG175" s="16"/>
      <c r="DH175" s="16"/>
      <c r="DI175" s="16"/>
      <c r="DJ175" s="16"/>
      <c r="DK175" s="16"/>
      <c r="DL175" s="16"/>
      <c r="DM175" s="16"/>
      <c r="DN175" s="16"/>
      <c r="DO175" s="16"/>
      <c r="DP175" s="16"/>
      <c r="DQ175" s="16"/>
      <c r="DR175" s="16"/>
      <c r="DS175" s="16"/>
      <c r="DT175" s="16"/>
      <c r="DU175" s="16"/>
      <c r="DV175" s="16"/>
      <c r="DW175" s="16"/>
      <c r="DX175" s="16"/>
      <c r="DY175" s="16"/>
      <c r="DZ175" s="16"/>
      <c r="EA175" s="16"/>
      <c r="EB175" s="16"/>
      <c r="EC175" s="16"/>
      <c r="ED175" s="16"/>
      <c r="EE175" s="16"/>
      <c r="EF175" s="16"/>
      <c r="EG175" s="16"/>
      <c r="EH175" s="16"/>
      <c r="EI175" s="16"/>
      <c r="EJ175" s="16"/>
      <c r="EK175" s="16"/>
      <c r="EL175" s="16"/>
      <c r="EM175" s="16"/>
      <c r="EN175" s="16"/>
      <c r="EO175" s="16"/>
      <c r="EP175" s="16"/>
      <c r="EQ175" s="16"/>
      <c r="ER175" s="16"/>
      <c r="ES175" s="16"/>
      <c r="ET175" s="16"/>
      <c r="EU175" s="16"/>
      <c r="EV175" s="16"/>
      <c r="EW175" s="16"/>
      <c r="EX175" s="16"/>
      <c r="EY175" s="16"/>
      <c r="EZ175" s="16"/>
      <c r="FA175" s="16"/>
      <c r="FB175" s="16"/>
      <c r="FC175" s="16"/>
      <c r="FD175" s="16"/>
      <c r="FE175" s="16"/>
      <c r="FF175" s="16"/>
      <c r="FG175" s="16"/>
      <c r="FH175" s="16"/>
      <c r="FI175" s="16"/>
      <c r="FJ175" s="16"/>
      <c r="FK175" s="16"/>
      <c r="FL175" s="16"/>
      <c r="FM175" s="16"/>
      <c r="FN175" s="16"/>
      <c r="FO175" s="16"/>
      <c r="FP175" s="16"/>
      <c r="FQ175" s="16"/>
      <c r="FR175" s="16"/>
      <c r="FS175" s="16"/>
      <c r="FT175" s="16"/>
      <c r="FU175" s="16"/>
      <c r="FV175" s="16"/>
      <c r="FW175" s="16"/>
      <c r="FX175" s="16"/>
      <c r="FY175" s="16"/>
    </row>
    <row r="176" spans="1:181" s="15" customFormat="1">
      <c r="A176" s="16"/>
      <c r="B176" s="16"/>
      <c r="C176" s="16"/>
      <c r="D176" s="16"/>
      <c r="E176" s="16"/>
      <c r="F176" s="16"/>
      <c r="G176" s="16"/>
      <c r="H176" s="16"/>
      <c r="I176" s="16"/>
      <c r="J176" s="16"/>
      <c r="K176" s="16"/>
      <c r="L176" s="16"/>
      <c r="M176" s="16"/>
      <c r="N176" s="16"/>
      <c r="O176" s="16"/>
      <c r="P176" s="16"/>
      <c r="Q176" s="16"/>
      <c r="R176" s="16"/>
      <c r="S176" s="12"/>
      <c r="T176" s="16"/>
      <c r="U176" s="16"/>
      <c r="V176" s="16"/>
      <c r="W176" s="16"/>
      <c r="X176" s="16"/>
      <c r="Y176" s="16"/>
      <c r="Z176" s="16"/>
      <c r="AA176" s="16"/>
      <c r="AB176" s="16"/>
      <c r="AC176" s="16"/>
      <c r="AD176" s="16"/>
      <c r="AE176" s="16"/>
      <c r="AF176" s="16"/>
      <c r="AG176" s="16"/>
      <c r="AH176" s="16"/>
      <c r="AI176" s="16"/>
      <c r="AJ176" s="16"/>
      <c r="AK176" s="16"/>
      <c r="AL176" s="16"/>
      <c r="AM176" s="16"/>
      <c r="AN176" s="16"/>
      <c r="AO176" s="16"/>
      <c r="AP176" s="16"/>
      <c r="AQ176" s="16"/>
      <c r="AR176" s="16"/>
      <c r="AS176" s="16"/>
      <c r="AT176" s="16"/>
      <c r="AU176" s="16"/>
      <c r="AV176" s="16"/>
      <c r="AW176" s="16"/>
      <c r="AX176" s="16"/>
      <c r="AY176" s="16"/>
      <c r="AZ176" s="16"/>
      <c r="BA176" s="16"/>
      <c r="BB176" s="16"/>
      <c r="BC176" s="16"/>
      <c r="BD176" s="16"/>
      <c r="BE176" s="16"/>
      <c r="BF176" s="16"/>
      <c r="BG176" s="16"/>
      <c r="BH176" s="16"/>
      <c r="BI176" s="16"/>
      <c r="BJ176" s="16"/>
      <c r="BK176" s="16"/>
      <c r="BL176" s="16"/>
      <c r="BM176" s="16"/>
      <c r="BN176" s="16"/>
      <c r="BO176" s="16"/>
      <c r="BP176" s="16"/>
      <c r="BQ176" s="16"/>
      <c r="BR176" s="16"/>
      <c r="BS176" s="16"/>
      <c r="BT176" s="16"/>
      <c r="BU176" s="16"/>
      <c r="BV176" s="16"/>
      <c r="BW176" s="16"/>
      <c r="BX176" s="16"/>
      <c r="BY176" s="16"/>
      <c r="BZ176" s="16"/>
      <c r="CA176" s="16"/>
      <c r="CB176" s="16"/>
      <c r="CC176" s="16"/>
      <c r="CD176" s="16"/>
      <c r="CE176" s="16"/>
      <c r="CF176" s="16"/>
      <c r="CG176" s="16"/>
      <c r="CH176" s="16"/>
      <c r="CI176" s="16"/>
      <c r="CJ176" s="16"/>
      <c r="CK176" s="16"/>
      <c r="CL176" s="16"/>
      <c r="CM176" s="16"/>
      <c r="CN176" s="16"/>
      <c r="CO176" s="16"/>
      <c r="CP176" s="16"/>
      <c r="CQ176" s="16"/>
      <c r="CR176" s="16"/>
      <c r="CS176" s="16"/>
      <c r="CT176" s="16"/>
      <c r="CU176" s="16"/>
      <c r="CV176" s="16"/>
      <c r="CW176" s="16"/>
      <c r="CX176" s="16"/>
      <c r="CY176" s="16"/>
      <c r="CZ176" s="16"/>
      <c r="DA176" s="16"/>
      <c r="DB176" s="16"/>
      <c r="DC176" s="16"/>
      <c r="DD176" s="16"/>
      <c r="DE176" s="16"/>
      <c r="DF176" s="16"/>
      <c r="DG176" s="16"/>
      <c r="DH176" s="16"/>
      <c r="DI176" s="16"/>
      <c r="DJ176" s="16"/>
      <c r="DK176" s="16"/>
      <c r="DL176" s="16"/>
      <c r="DM176" s="16"/>
      <c r="DN176" s="16"/>
      <c r="DO176" s="16"/>
      <c r="DP176" s="16"/>
      <c r="DQ176" s="16"/>
      <c r="DR176" s="16"/>
      <c r="DS176" s="16"/>
      <c r="DT176" s="16"/>
      <c r="DU176" s="16"/>
      <c r="DV176" s="16"/>
      <c r="DW176" s="16"/>
      <c r="DX176" s="16"/>
      <c r="DY176" s="16"/>
      <c r="DZ176" s="16"/>
      <c r="EA176" s="16"/>
      <c r="EB176" s="16"/>
      <c r="EC176" s="16"/>
      <c r="ED176" s="16"/>
      <c r="EE176" s="16"/>
      <c r="EF176" s="16"/>
      <c r="EG176" s="16"/>
      <c r="EH176" s="16"/>
      <c r="EI176" s="16"/>
      <c r="EJ176" s="16"/>
      <c r="EK176" s="16"/>
      <c r="EL176" s="16"/>
      <c r="EM176" s="16"/>
      <c r="EN176" s="16"/>
      <c r="EO176" s="16"/>
      <c r="EP176" s="16"/>
      <c r="EQ176" s="16"/>
      <c r="ER176" s="16"/>
      <c r="ES176" s="16"/>
      <c r="ET176" s="16"/>
      <c r="EU176" s="16"/>
      <c r="EV176" s="16"/>
      <c r="EW176" s="16"/>
      <c r="EX176" s="16"/>
      <c r="EY176" s="16"/>
      <c r="EZ176" s="16"/>
      <c r="FA176" s="16"/>
      <c r="FB176" s="16"/>
      <c r="FC176" s="16"/>
      <c r="FD176" s="16"/>
      <c r="FE176" s="16"/>
      <c r="FF176" s="16"/>
      <c r="FG176" s="16"/>
      <c r="FH176" s="16"/>
      <c r="FI176" s="16"/>
      <c r="FJ176" s="16"/>
      <c r="FK176" s="16"/>
      <c r="FL176" s="16"/>
      <c r="FM176" s="16"/>
      <c r="FN176" s="16"/>
      <c r="FO176" s="16"/>
      <c r="FP176" s="16"/>
      <c r="FQ176" s="16"/>
      <c r="FR176" s="16"/>
      <c r="FS176" s="16"/>
      <c r="FT176" s="16"/>
      <c r="FU176" s="16"/>
      <c r="FV176" s="16"/>
      <c r="FW176" s="16"/>
      <c r="FX176" s="16"/>
      <c r="FY176" s="16"/>
    </row>
    <row r="177" spans="1:215" s="15" customFormat="1">
      <c r="A177" s="54" t="s">
        <v>195</v>
      </c>
      <c r="B177" s="55"/>
      <c r="C177" s="55"/>
      <c r="D177" s="14"/>
      <c r="E177" s="14"/>
      <c r="F177" s="14"/>
      <c r="G177" s="14"/>
      <c r="H177" s="14"/>
      <c r="I177" s="14"/>
      <c r="J177" s="56"/>
      <c r="K177" s="14"/>
      <c r="L177" s="14"/>
      <c r="M177" s="16"/>
      <c r="N177" s="16"/>
      <c r="O177" s="16"/>
      <c r="P177" s="16"/>
      <c r="Q177" s="16"/>
      <c r="R177" s="16"/>
      <c r="S177" s="12"/>
      <c r="T177" s="12"/>
      <c r="U177" s="12"/>
      <c r="V177" s="12"/>
      <c r="W177" s="12"/>
      <c r="X177" s="12"/>
      <c r="Y177" s="12"/>
      <c r="Z177" s="12"/>
      <c r="AA177" s="12"/>
      <c r="AB177" s="12"/>
      <c r="AC177" s="12"/>
      <c r="AD177" s="12"/>
      <c r="AE177" s="12"/>
      <c r="AF177" s="12"/>
      <c r="AG177" s="12"/>
      <c r="AH177" s="12"/>
      <c r="AI177" s="12"/>
      <c r="AJ177" s="12"/>
      <c r="AK177" s="12"/>
      <c r="AL177" s="12"/>
      <c r="AM177" s="12"/>
      <c r="AN177" s="12"/>
      <c r="AO177" s="12"/>
      <c r="AP177" s="12"/>
      <c r="AQ177" s="12"/>
      <c r="AR177" s="12"/>
      <c r="AS177" s="12"/>
      <c r="AT177" s="12"/>
      <c r="AU177" s="12"/>
      <c r="AV177" s="12"/>
      <c r="AW177" s="12"/>
      <c r="AX177" s="12"/>
      <c r="AY177" s="12"/>
      <c r="AZ177" s="12"/>
      <c r="BA177" s="12"/>
      <c r="BB177" s="12"/>
      <c r="BC177" s="12"/>
      <c r="BD177" s="12"/>
      <c r="BE177" s="12"/>
      <c r="BF177" s="12"/>
      <c r="BG177" s="12"/>
      <c r="BH177" s="12"/>
      <c r="BI177" s="12"/>
      <c r="BJ177" s="12"/>
      <c r="BK177" s="12"/>
      <c r="BL177" s="12"/>
      <c r="BM177" s="12"/>
      <c r="BN177" s="12"/>
      <c r="BO177" s="12"/>
      <c r="BP177" s="12"/>
      <c r="BQ177" s="12"/>
      <c r="BR177" s="12"/>
      <c r="BS177" s="12"/>
      <c r="BT177" s="12"/>
      <c r="BU177" s="12"/>
      <c r="BV177" s="12"/>
      <c r="BW177" s="12"/>
      <c r="BX177" s="12"/>
      <c r="BY177" s="12"/>
      <c r="BZ177" s="12"/>
      <c r="CA177" s="12"/>
      <c r="CB177" s="12"/>
      <c r="CC177" s="12"/>
      <c r="CD177" s="12"/>
      <c r="CE177" s="12"/>
      <c r="CF177" s="12"/>
      <c r="CG177" s="12"/>
      <c r="CH177" s="12"/>
      <c r="CI177" s="12"/>
      <c r="CJ177" s="12"/>
      <c r="CK177" s="12"/>
      <c r="CL177" s="12"/>
      <c r="CM177" s="12"/>
      <c r="CN177" s="12"/>
      <c r="CO177" s="12"/>
      <c r="CP177" s="12"/>
      <c r="CQ177" s="12"/>
      <c r="CR177" s="12"/>
      <c r="CS177" s="12"/>
      <c r="CT177" s="12"/>
      <c r="CU177" s="12"/>
      <c r="CV177" s="12"/>
      <c r="CW177" s="12"/>
      <c r="CX177" s="12"/>
      <c r="CY177" s="12"/>
      <c r="CZ177" s="12"/>
      <c r="DA177" s="12"/>
      <c r="DB177" s="12"/>
      <c r="DC177" s="12"/>
      <c r="DD177" s="12"/>
      <c r="DE177" s="12"/>
      <c r="DF177" s="12"/>
      <c r="DG177" s="12"/>
      <c r="DH177" s="12"/>
      <c r="DI177" s="12"/>
      <c r="DJ177" s="12"/>
      <c r="DK177" s="12"/>
      <c r="DL177" s="12"/>
      <c r="DM177" s="12"/>
      <c r="DN177" s="12"/>
      <c r="DO177" s="12"/>
      <c r="DP177" s="12"/>
      <c r="DQ177" s="12"/>
      <c r="DR177" s="12"/>
      <c r="DS177" s="12"/>
      <c r="DT177" s="12"/>
      <c r="DU177" s="12"/>
      <c r="DV177" s="12"/>
      <c r="DW177" s="12"/>
      <c r="DX177" s="12"/>
      <c r="DY177" s="12"/>
      <c r="DZ177" s="12"/>
      <c r="EA177" s="12"/>
      <c r="EB177" s="12"/>
      <c r="EC177" s="12"/>
      <c r="ED177" s="12"/>
      <c r="EE177" s="12"/>
      <c r="EF177" s="12"/>
      <c r="EG177" s="12"/>
      <c r="EH177" s="12"/>
      <c r="EI177" s="12"/>
      <c r="EJ177" s="12"/>
      <c r="EK177" s="12"/>
      <c r="EL177" s="12"/>
      <c r="EM177" s="12"/>
      <c r="EN177" s="12"/>
      <c r="EO177" s="12"/>
      <c r="EP177" s="12"/>
      <c r="EQ177" s="12"/>
      <c r="ER177" s="12"/>
      <c r="ES177" s="12"/>
      <c r="ET177" s="12"/>
      <c r="EU177" s="12"/>
      <c r="EV177" s="12"/>
      <c r="EW177" s="12"/>
      <c r="EX177" s="12"/>
      <c r="EY177" s="12"/>
      <c r="EZ177" s="12"/>
      <c r="FA177" s="12"/>
      <c r="FB177" s="12"/>
      <c r="FC177" s="12"/>
      <c r="FD177" s="12"/>
      <c r="FE177" s="12"/>
      <c r="FF177" s="12"/>
      <c r="FG177" s="12"/>
      <c r="FH177" s="12"/>
      <c r="FI177" s="12"/>
      <c r="FJ177" s="12"/>
      <c r="FK177" s="12"/>
      <c r="FL177" s="12"/>
      <c r="FM177" s="12"/>
      <c r="FN177" s="12"/>
      <c r="FO177" s="12"/>
      <c r="FP177" s="12"/>
      <c r="FQ177" s="12"/>
      <c r="FR177" s="12"/>
      <c r="FS177" s="12"/>
      <c r="FT177" s="12"/>
      <c r="FU177" s="12"/>
      <c r="FV177" s="12"/>
      <c r="FW177" s="12"/>
      <c r="FX177" s="12"/>
      <c r="FY177" s="12"/>
    </row>
    <row r="178" spans="1:215" s="15" customFormat="1">
      <c r="A178" s="57" t="s">
        <v>196</v>
      </c>
      <c r="B178" s="58"/>
      <c r="C178" s="57"/>
      <c r="D178" s="59"/>
      <c r="E178" s="59"/>
      <c r="F178" s="59"/>
      <c r="G178" s="59"/>
      <c r="H178" s="59"/>
      <c r="I178" s="59"/>
      <c r="J178" s="60"/>
      <c r="K178" s="59"/>
      <c r="L178" s="14"/>
      <c r="M178" s="16"/>
      <c r="N178" s="16"/>
      <c r="O178" s="16"/>
      <c r="P178" s="16"/>
      <c r="Q178" s="16"/>
      <c r="R178" s="16"/>
      <c r="S178" s="12"/>
      <c r="T178" s="12"/>
      <c r="U178" s="12"/>
      <c r="V178" s="12"/>
      <c r="W178" s="12"/>
      <c r="X178" s="12"/>
      <c r="Y178" s="12"/>
      <c r="Z178" s="12"/>
      <c r="AA178" s="12"/>
      <c r="AB178" s="12"/>
      <c r="AC178" s="12"/>
      <c r="AD178" s="12"/>
      <c r="AE178" s="12"/>
      <c r="AF178" s="12"/>
      <c r="AG178" s="12"/>
      <c r="AH178" s="12"/>
      <c r="AI178" s="12"/>
      <c r="AJ178" s="12"/>
      <c r="AK178" s="12"/>
      <c r="AL178" s="12"/>
      <c r="AM178" s="12"/>
      <c r="AN178" s="12"/>
      <c r="AO178" s="12"/>
      <c r="AP178" s="12"/>
      <c r="AQ178" s="12"/>
      <c r="AR178" s="12"/>
      <c r="AS178" s="12"/>
      <c r="AT178" s="12"/>
      <c r="AU178" s="12"/>
      <c r="AV178" s="12"/>
      <c r="AW178" s="12"/>
      <c r="AX178" s="12"/>
      <c r="AY178" s="12"/>
      <c r="AZ178" s="12"/>
      <c r="BA178" s="12"/>
      <c r="BB178" s="12"/>
      <c r="BC178" s="12"/>
      <c r="BD178" s="12"/>
      <c r="BE178" s="12"/>
      <c r="BF178" s="12"/>
      <c r="BG178" s="12"/>
      <c r="BH178" s="12"/>
      <c r="BI178" s="12"/>
      <c r="BJ178" s="12"/>
      <c r="BK178" s="12"/>
      <c r="BL178" s="12"/>
      <c r="BM178" s="12"/>
      <c r="BN178" s="12"/>
      <c r="BO178" s="12"/>
      <c r="BP178" s="12"/>
      <c r="BQ178" s="12"/>
      <c r="BR178" s="12"/>
      <c r="BS178" s="12"/>
      <c r="BT178" s="12"/>
      <c r="BU178" s="12"/>
      <c r="BV178" s="12"/>
      <c r="BW178" s="12"/>
      <c r="BX178" s="12"/>
      <c r="BY178" s="12"/>
      <c r="BZ178" s="12"/>
      <c r="CA178" s="12"/>
      <c r="CB178" s="12"/>
      <c r="CC178" s="12"/>
      <c r="CD178" s="12"/>
      <c r="CE178" s="12"/>
      <c r="CF178" s="12"/>
      <c r="CG178" s="12"/>
      <c r="CH178" s="12"/>
      <c r="CI178" s="12"/>
      <c r="CJ178" s="12"/>
      <c r="CK178" s="12"/>
      <c r="CL178" s="12"/>
      <c r="CM178" s="12"/>
      <c r="CN178" s="12"/>
      <c r="CO178" s="12"/>
      <c r="CP178" s="12"/>
      <c r="CQ178" s="12"/>
      <c r="CR178" s="12"/>
      <c r="CS178" s="12"/>
      <c r="CT178" s="12"/>
      <c r="CU178" s="12"/>
      <c r="CV178" s="12"/>
      <c r="CW178" s="12"/>
      <c r="CX178" s="12"/>
      <c r="CY178" s="12"/>
      <c r="CZ178" s="12"/>
      <c r="DA178" s="12"/>
      <c r="DB178" s="12"/>
      <c r="DC178" s="12"/>
      <c r="DD178" s="12"/>
      <c r="DE178" s="12"/>
      <c r="DF178" s="12"/>
      <c r="DG178" s="12"/>
      <c r="DH178" s="12"/>
      <c r="DI178" s="12"/>
      <c r="DJ178" s="12"/>
      <c r="DK178" s="12"/>
      <c r="DL178" s="12"/>
      <c r="DM178" s="12"/>
      <c r="DN178" s="12"/>
      <c r="DO178" s="12"/>
      <c r="DP178" s="12"/>
      <c r="DQ178" s="12"/>
      <c r="DR178" s="12"/>
      <c r="DS178" s="12"/>
      <c r="DT178" s="12"/>
      <c r="DU178" s="12"/>
      <c r="DV178" s="12"/>
      <c r="DW178" s="12"/>
      <c r="DX178" s="12"/>
      <c r="DY178" s="12"/>
      <c r="DZ178" s="12"/>
      <c r="EA178" s="12"/>
      <c r="EB178" s="12"/>
      <c r="EC178" s="12"/>
      <c r="ED178" s="12"/>
      <c r="EE178" s="12"/>
      <c r="EF178" s="12"/>
      <c r="EG178" s="12"/>
      <c r="EH178" s="12"/>
      <c r="EI178" s="12"/>
      <c r="EJ178" s="12"/>
      <c r="EK178" s="12"/>
      <c r="EL178" s="12"/>
      <c r="EM178" s="12"/>
      <c r="EN178" s="12"/>
      <c r="EO178" s="12"/>
      <c r="EP178" s="12"/>
      <c r="EQ178" s="12"/>
      <c r="ER178" s="12"/>
      <c r="ES178" s="12"/>
      <c r="ET178" s="12"/>
      <c r="EU178" s="12"/>
      <c r="EV178" s="12"/>
      <c r="EW178" s="12"/>
      <c r="EX178" s="12"/>
      <c r="EY178" s="12"/>
      <c r="EZ178" s="12"/>
      <c r="FA178" s="12"/>
      <c r="FB178" s="12"/>
      <c r="FC178" s="12"/>
      <c r="FD178" s="12"/>
      <c r="FE178" s="12"/>
      <c r="FF178" s="12"/>
      <c r="FG178" s="12"/>
      <c r="FH178" s="12"/>
      <c r="FI178" s="12"/>
      <c r="FJ178" s="12"/>
      <c r="FK178" s="12"/>
      <c r="FL178" s="12"/>
      <c r="FM178" s="12"/>
      <c r="FN178" s="12"/>
      <c r="FO178" s="12"/>
      <c r="FP178" s="12"/>
      <c r="FQ178" s="12"/>
      <c r="FR178" s="12"/>
      <c r="FS178" s="12"/>
      <c r="FT178" s="12"/>
      <c r="FU178" s="12"/>
      <c r="FV178" s="12"/>
      <c r="FW178" s="12"/>
      <c r="FX178" s="12"/>
      <c r="FY178" s="12"/>
    </row>
    <row r="179" spans="1:215" s="15" customFormat="1">
      <c r="A179" s="57" t="s">
        <v>197</v>
      </c>
      <c r="B179" s="61"/>
      <c r="C179" s="61"/>
      <c r="D179" s="61"/>
      <c r="E179" s="61"/>
      <c r="F179" s="61"/>
      <c r="G179" s="59"/>
      <c r="H179" s="59"/>
      <c r="I179" s="59"/>
      <c r="J179" s="60"/>
      <c r="K179" s="59"/>
      <c r="L179" s="14"/>
      <c r="M179" s="16"/>
      <c r="N179" s="16"/>
      <c r="O179" s="16"/>
      <c r="P179" s="16"/>
      <c r="Q179" s="16"/>
      <c r="R179" s="16"/>
      <c r="S179" s="12"/>
      <c r="T179" s="12"/>
      <c r="U179" s="12"/>
      <c r="V179" s="12"/>
      <c r="W179" s="12"/>
      <c r="X179" s="12"/>
      <c r="Y179" s="12"/>
      <c r="Z179" s="12"/>
      <c r="AA179" s="12"/>
      <c r="AB179" s="12"/>
      <c r="AC179" s="12"/>
      <c r="AD179" s="12"/>
      <c r="AE179" s="12"/>
      <c r="AF179" s="12"/>
      <c r="AG179" s="12"/>
      <c r="AH179" s="12"/>
      <c r="AI179" s="12"/>
      <c r="AJ179" s="12"/>
      <c r="AK179" s="12"/>
      <c r="AL179" s="12"/>
      <c r="AM179" s="12"/>
      <c r="AN179" s="12"/>
      <c r="AO179" s="12"/>
      <c r="AP179" s="12"/>
      <c r="AQ179" s="12"/>
      <c r="AR179" s="12"/>
      <c r="AS179" s="12"/>
      <c r="AT179" s="12"/>
      <c r="AU179" s="12"/>
      <c r="AV179" s="12"/>
      <c r="AW179" s="12"/>
      <c r="AX179" s="12"/>
      <c r="AY179" s="12"/>
      <c r="AZ179" s="12"/>
      <c r="BA179" s="12"/>
      <c r="BB179" s="12"/>
      <c r="BC179" s="12"/>
      <c r="BD179" s="12"/>
      <c r="BE179" s="12"/>
      <c r="BF179" s="12"/>
      <c r="BG179" s="12"/>
      <c r="BH179" s="12"/>
      <c r="BI179" s="12"/>
      <c r="BJ179" s="12"/>
      <c r="BK179" s="12"/>
      <c r="BL179" s="12"/>
      <c r="BM179" s="12"/>
      <c r="BN179" s="12"/>
      <c r="BO179" s="12"/>
      <c r="BP179" s="12"/>
      <c r="BQ179" s="12"/>
      <c r="BR179" s="12"/>
      <c r="BS179" s="12"/>
      <c r="BT179" s="12"/>
      <c r="BU179" s="12"/>
      <c r="BV179" s="12"/>
      <c r="BW179" s="12"/>
      <c r="BX179" s="12"/>
      <c r="BY179" s="12"/>
      <c r="BZ179" s="12"/>
      <c r="CA179" s="12"/>
      <c r="CB179" s="12"/>
      <c r="CC179" s="12"/>
      <c r="CD179" s="12"/>
      <c r="CE179" s="12"/>
      <c r="CF179" s="12"/>
      <c r="CG179" s="12"/>
      <c r="CH179" s="12"/>
      <c r="CI179" s="12"/>
      <c r="CJ179" s="12"/>
      <c r="CK179" s="12"/>
      <c r="CL179" s="12"/>
      <c r="CM179" s="12"/>
      <c r="CN179" s="12"/>
      <c r="CO179" s="12"/>
      <c r="CP179" s="12"/>
      <c r="CQ179" s="12"/>
      <c r="CR179" s="12"/>
      <c r="CS179" s="12"/>
      <c r="CT179" s="12"/>
      <c r="CU179" s="12"/>
      <c r="CV179" s="12"/>
      <c r="CW179" s="12"/>
      <c r="CX179" s="12"/>
      <c r="CY179" s="12"/>
      <c r="CZ179" s="12"/>
      <c r="DA179" s="12"/>
      <c r="DB179" s="12"/>
      <c r="DC179" s="12"/>
      <c r="DD179" s="12"/>
      <c r="DE179" s="12"/>
      <c r="DF179" s="12"/>
      <c r="DG179" s="12"/>
      <c r="DH179" s="12"/>
      <c r="DI179" s="12"/>
      <c r="DJ179" s="12"/>
      <c r="DK179" s="12"/>
      <c r="DL179" s="12"/>
      <c r="DM179" s="12"/>
      <c r="DN179" s="12"/>
      <c r="DO179" s="12"/>
      <c r="DP179" s="12"/>
      <c r="DQ179" s="12"/>
      <c r="DR179" s="12"/>
      <c r="DS179" s="12"/>
      <c r="DT179" s="12"/>
      <c r="DU179" s="12"/>
      <c r="DV179" s="12"/>
      <c r="DW179" s="12"/>
      <c r="DX179" s="12"/>
      <c r="DY179" s="12"/>
      <c r="DZ179" s="12"/>
      <c r="EA179" s="12"/>
      <c r="EB179" s="12"/>
      <c r="EC179" s="12"/>
      <c r="ED179" s="12"/>
      <c r="EE179" s="12"/>
      <c r="EF179" s="12"/>
      <c r="EG179" s="12"/>
      <c r="EH179" s="12"/>
      <c r="EI179" s="12"/>
      <c r="EJ179" s="12"/>
      <c r="EK179" s="12"/>
      <c r="EL179" s="12"/>
      <c r="EM179" s="12"/>
      <c r="EN179" s="12"/>
      <c r="EO179" s="12"/>
      <c r="EP179" s="12"/>
      <c r="EQ179" s="12"/>
      <c r="ER179" s="12"/>
      <c r="ES179" s="12"/>
      <c r="ET179" s="12"/>
      <c r="EU179" s="12"/>
      <c r="EV179" s="12"/>
      <c r="EW179" s="12"/>
      <c r="EX179" s="12"/>
      <c r="EY179" s="12"/>
      <c r="EZ179" s="12"/>
      <c r="FA179" s="12"/>
      <c r="FB179" s="12"/>
      <c r="FC179" s="12"/>
      <c r="FD179" s="12"/>
      <c r="FE179" s="12"/>
      <c r="FF179" s="12"/>
      <c r="FG179" s="12"/>
      <c r="FH179" s="12"/>
      <c r="FI179" s="12"/>
      <c r="FJ179" s="12"/>
      <c r="FK179" s="12"/>
      <c r="FL179" s="12"/>
      <c r="FM179" s="12"/>
      <c r="FN179" s="12"/>
      <c r="FO179" s="12"/>
      <c r="FP179" s="12"/>
      <c r="FQ179" s="12"/>
      <c r="FR179" s="12"/>
      <c r="FS179" s="12"/>
      <c r="FT179" s="12"/>
      <c r="FU179" s="12"/>
      <c r="FV179" s="12"/>
      <c r="FW179" s="12"/>
      <c r="FX179" s="12"/>
      <c r="FY179" s="12"/>
    </row>
    <row r="180" spans="1:215">
      <c r="A180" s="62" t="s">
        <v>198</v>
      </c>
      <c r="B180" s="62"/>
      <c r="C180" s="62"/>
      <c r="D180" s="62"/>
      <c r="E180" s="62"/>
      <c r="F180" s="62"/>
      <c r="G180" s="62"/>
      <c r="H180" s="62"/>
      <c r="I180" s="62"/>
      <c r="J180" s="62"/>
      <c r="K180" s="59"/>
      <c r="L180" s="14"/>
      <c r="M180" s="16"/>
      <c r="N180" s="16"/>
      <c r="O180" s="16"/>
      <c r="P180" s="16"/>
      <c r="Q180" s="16"/>
      <c r="R180" s="16"/>
      <c r="S180" s="12"/>
      <c r="T180" s="12"/>
      <c r="U180" s="12"/>
      <c r="V180" s="12"/>
      <c r="W180" s="12"/>
      <c r="X180" s="12"/>
      <c r="Y180" s="12"/>
      <c r="Z180" s="12"/>
      <c r="AA180" s="12"/>
      <c r="AB180" s="12"/>
      <c r="AC180" s="12"/>
      <c r="AD180" s="12"/>
      <c r="AE180" s="12"/>
      <c r="AF180" s="12"/>
      <c r="AG180" s="12"/>
      <c r="AH180" s="12"/>
      <c r="AI180" s="12"/>
      <c r="AJ180" s="12"/>
      <c r="AK180" s="12"/>
      <c r="AL180" s="12"/>
      <c r="AM180" s="12"/>
      <c r="AN180" s="12"/>
      <c r="AO180" s="12"/>
      <c r="AP180" s="12"/>
      <c r="AQ180" s="12"/>
      <c r="AR180" s="12"/>
      <c r="AS180" s="12"/>
      <c r="AT180" s="12"/>
      <c r="AU180" s="12"/>
      <c r="AV180" s="12"/>
      <c r="AW180" s="12"/>
      <c r="AX180" s="12"/>
      <c r="AY180" s="12"/>
      <c r="AZ180" s="12"/>
      <c r="BA180" s="12"/>
      <c r="BB180" s="12"/>
      <c r="BC180" s="12"/>
      <c r="BD180" s="12"/>
      <c r="BE180" s="12"/>
      <c r="BF180" s="12"/>
      <c r="BG180" s="12"/>
      <c r="BH180" s="12"/>
      <c r="BI180" s="12"/>
      <c r="BJ180" s="12"/>
      <c r="BK180" s="12"/>
      <c r="BL180" s="12"/>
      <c r="BM180" s="12"/>
      <c r="BN180" s="12"/>
      <c r="BO180" s="12"/>
      <c r="BP180" s="12"/>
      <c r="BQ180" s="12"/>
      <c r="BR180" s="12"/>
      <c r="BS180" s="12"/>
      <c r="BT180" s="12"/>
      <c r="BU180" s="12"/>
      <c r="BV180" s="12"/>
      <c r="BW180" s="12"/>
      <c r="BX180" s="12"/>
      <c r="BY180" s="12"/>
      <c r="BZ180" s="12"/>
      <c r="CA180" s="12"/>
      <c r="CB180" s="12"/>
      <c r="CC180" s="12"/>
      <c r="CD180" s="12"/>
      <c r="CE180" s="12"/>
      <c r="CF180" s="12"/>
      <c r="CG180" s="12"/>
      <c r="CH180" s="12"/>
      <c r="CI180" s="12"/>
      <c r="CJ180" s="12"/>
      <c r="CK180" s="12"/>
      <c r="CL180" s="12"/>
      <c r="CM180" s="12"/>
      <c r="CN180" s="12"/>
      <c r="CO180" s="12"/>
      <c r="CP180" s="12"/>
      <c r="CQ180" s="12"/>
      <c r="CR180" s="12"/>
      <c r="CS180" s="12"/>
      <c r="CT180" s="12"/>
      <c r="CU180" s="12"/>
      <c r="CV180" s="12"/>
      <c r="CW180" s="12"/>
      <c r="CX180" s="12"/>
      <c r="CY180" s="12"/>
      <c r="CZ180" s="12"/>
      <c r="DA180" s="12"/>
      <c r="DB180" s="12"/>
      <c r="DC180" s="12"/>
      <c r="DD180" s="12"/>
      <c r="DE180" s="12"/>
      <c r="DF180" s="12"/>
      <c r="DG180" s="12"/>
      <c r="DH180" s="12"/>
      <c r="DI180" s="12"/>
      <c r="DJ180" s="12"/>
      <c r="DK180" s="12"/>
      <c r="DL180" s="12"/>
      <c r="DM180" s="12"/>
      <c r="DN180" s="12"/>
      <c r="DO180" s="12"/>
      <c r="DP180" s="12"/>
      <c r="DQ180" s="12"/>
      <c r="DR180" s="12"/>
      <c r="DS180" s="12"/>
      <c r="DT180" s="12"/>
      <c r="DU180" s="12"/>
      <c r="DV180" s="12"/>
      <c r="DW180" s="12"/>
      <c r="DX180" s="12"/>
      <c r="DY180" s="12"/>
      <c r="DZ180" s="12"/>
      <c r="EA180" s="12"/>
      <c r="EB180" s="12"/>
      <c r="EC180" s="12"/>
      <c r="ED180" s="12"/>
      <c r="EE180" s="12"/>
      <c r="EF180" s="12"/>
      <c r="EG180" s="12"/>
      <c r="EH180" s="12"/>
      <c r="EI180" s="12"/>
      <c r="EJ180" s="12"/>
      <c r="EK180" s="12"/>
      <c r="EL180" s="12"/>
      <c r="EM180" s="12"/>
      <c r="EN180" s="12"/>
      <c r="EO180" s="12"/>
      <c r="EP180" s="12"/>
      <c r="EQ180" s="12"/>
      <c r="ER180" s="12"/>
      <c r="ES180" s="12"/>
      <c r="ET180" s="12"/>
      <c r="EU180" s="12"/>
      <c r="EV180" s="12"/>
      <c r="EW180" s="12"/>
      <c r="EX180" s="12"/>
      <c r="EY180" s="12"/>
      <c r="EZ180" s="12"/>
      <c r="FA180" s="12"/>
      <c r="FB180" s="12"/>
      <c r="FC180" s="12"/>
      <c r="FD180" s="12"/>
      <c r="FE180" s="12"/>
      <c r="FF180" s="12"/>
      <c r="FG180" s="12"/>
      <c r="FH180" s="12"/>
      <c r="FI180" s="12"/>
      <c r="FJ180" s="12"/>
      <c r="FK180" s="12"/>
      <c r="FL180" s="12"/>
      <c r="FM180" s="12"/>
      <c r="FN180" s="12"/>
      <c r="FO180" s="12"/>
      <c r="FP180" s="12"/>
      <c r="FQ180" s="12"/>
      <c r="FR180" s="12"/>
      <c r="FS180" s="12"/>
      <c r="FT180" s="12"/>
      <c r="FU180" s="12"/>
      <c r="FV180" s="12"/>
      <c r="FW180" s="12"/>
      <c r="FX180" s="12"/>
      <c r="FY180" s="12"/>
    </row>
    <row r="181" spans="1:215">
      <c r="A181" s="63" t="s">
        <v>199</v>
      </c>
      <c r="B181" s="63"/>
      <c r="C181" s="63"/>
      <c r="D181" s="63"/>
      <c r="E181" s="63"/>
      <c r="F181" s="63"/>
      <c r="G181" s="63"/>
      <c r="H181" s="63"/>
      <c r="I181" s="63"/>
      <c r="J181" s="63"/>
      <c r="K181" s="63"/>
      <c r="L181" s="14"/>
      <c r="M181" s="16"/>
      <c r="N181" s="16"/>
      <c r="O181" s="16"/>
      <c r="P181" s="16"/>
      <c r="Q181" s="16"/>
      <c r="R181" s="16"/>
      <c r="S181" s="12"/>
      <c r="T181" s="12"/>
      <c r="U181" s="12"/>
      <c r="V181" s="12"/>
      <c r="W181" s="12"/>
      <c r="X181" s="12"/>
      <c r="Y181" s="12"/>
      <c r="Z181" s="12"/>
      <c r="AA181" s="12"/>
      <c r="AB181" s="12"/>
      <c r="AC181" s="12"/>
      <c r="AD181" s="12"/>
      <c r="AE181" s="12"/>
      <c r="AF181" s="12"/>
      <c r="AG181" s="12"/>
      <c r="AH181" s="12"/>
      <c r="AI181" s="12"/>
      <c r="AJ181" s="12"/>
      <c r="AK181" s="12"/>
      <c r="AL181" s="12"/>
      <c r="AM181" s="12"/>
      <c r="AN181" s="12"/>
      <c r="AO181" s="12"/>
      <c r="AP181" s="12"/>
      <c r="AQ181" s="12"/>
      <c r="AR181" s="12"/>
      <c r="AS181" s="12"/>
      <c r="AT181" s="12"/>
      <c r="AU181" s="12"/>
      <c r="AV181" s="12"/>
      <c r="AW181" s="12"/>
      <c r="AX181" s="12"/>
      <c r="AY181" s="12"/>
      <c r="AZ181" s="12"/>
      <c r="BA181" s="12"/>
      <c r="BB181" s="12"/>
      <c r="BC181" s="12"/>
      <c r="BD181" s="12"/>
      <c r="BE181" s="12"/>
      <c r="BF181" s="12"/>
      <c r="BG181" s="12"/>
      <c r="BH181" s="12"/>
      <c r="BI181" s="12"/>
      <c r="BJ181" s="12"/>
      <c r="BK181" s="12"/>
      <c r="BL181" s="12"/>
      <c r="BM181" s="12"/>
      <c r="BN181" s="12"/>
      <c r="BO181" s="12"/>
      <c r="BP181" s="12"/>
      <c r="BQ181" s="12"/>
      <c r="BR181" s="12"/>
      <c r="BS181" s="12"/>
      <c r="BT181" s="12"/>
      <c r="BU181" s="12"/>
      <c r="BV181" s="12"/>
      <c r="BW181" s="12"/>
      <c r="BX181" s="12"/>
      <c r="BY181" s="12"/>
      <c r="BZ181" s="12"/>
      <c r="CA181" s="12"/>
      <c r="CB181" s="12"/>
      <c r="CC181" s="12"/>
      <c r="CD181" s="12"/>
      <c r="CE181" s="12"/>
      <c r="CF181" s="12"/>
      <c r="CG181" s="12"/>
      <c r="CH181" s="12"/>
      <c r="CI181" s="12"/>
      <c r="CJ181" s="12"/>
      <c r="CK181" s="12"/>
      <c r="CL181" s="12"/>
      <c r="CM181" s="12"/>
      <c r="CN181" s="12"/>
      <c r="CO181" s="12"/>
      <c r="CP181" s="12"/>
      <c r="CQ181" s="12"/>
      <c r="CR181" s="12"/>
      <c r="CS181" s="12"/>
      <c r="CT181" s="12"/>
      <c r="CU181" s="12"/>
      <c r="CV181" s="12"/>
      <c r="CW181" s="12"/>
      <c r="CX181" s="12"/>
      <c r="CY181" s="12"/>
      <c r="CZ181" s="12"/>
      <c r="DA181" s="12"/>
      <c r="DB181" s="12"/>
      <c r="DC181" s="12"/>
      <c r="DD181" s="12"/>
      <c r="DE181" s="12"/>
      <c r="DF181" s="12"/>
      <c r="DG181" s="12"/>
      <c r="DH181" s="12"/>
      <c r="DI181" s="12"/>
      <c r="DJ181" s="12"/>
      <c r="DK181" s="12"/>
      <c r="DL181" s="12"/>
      <c r="DM181" s="12"/>
      <c r="DN181" s="12"/>
      <c r="DO181" s="12"/>
      <c r="DP181" s="12"/>
      <c r="DQ181" s="12"/>
      <c r="DR181" s="12"/>
      <c r="DS181" s="12"/>
      <c r="DT181" s="12"/>
      <c r="DU181" s="12"/>
      <c r="DV181" s="12"/>
      <c r="DW181" s="12"/>
      <c r="DX181" s="12"/>
      <c r="DY181" s="12"/>
      <c r="DZ181" s="12"/>
      <c r="EA181" s="12"/>
      <c r="EB181" s="12"/>
      <c r="EC181" s="12"/>
      <c r="ED181" s="12"/>
      <c r="EE181" s="12"/>
      <c r="EF181" s="12"/>
      <c r="EG181" s="12"/>
      <c r="EH181" s="12"/>
      <c r="EI181" s="12"/>
      <c r="EJ181" s="12"/>
      <c r="EK181" s="12"/>
      <c r="EL181" s="12"/>
      <c r="EM181" s="12"/>
      <c r="EN181" s="12"/>
      <c r="EO181" s="12"/>
      <c r="EP181" s="12"/>
      <c r="EQ181" s="12"/>
      <c r="ER181" s="12"/>
      <c r="ES181" s="12"/>
      <c r="ET181" s="12"/>
      <c r="EU181" s="12"/>
      <c r="EV181" s="12"/>
      <c r="EW181" s="12"/>
      <c r="EX181" s="12"/>
      <c r="EY181" s="12"/>
      <c r="EZ181" s="12"/>
      <c r="FA181" s="12"/>
      <c r="FB181" s="12"/>
      <c r="FC181" s="12"/>
      <c r="FD181" s="12"/>
      <c r="FE181" s="12"/>
      <c r="FF181" s="12"/>
      <c r="FG181" s="12"/>
      <c r="FH181" s="12"/>
      <c r="FI181" s="12"/>
      <c r="FJ181" s="12"/>
      <c r="FK181" s="12"/>
      <c r="FL181" s="12"/>
      <c r="FM181" s="12"/>
      <c r="FN181" s="12"/>
      <c r="FO181" s="12"/>
      <c r="FP181" s="12"/>
      <c r="FQ181" s="12"/>
      <c r="FR181" s="12"/>
      <c r="FS181" s="12"/>
      <c r="FT181" s="12"/>
      <c r="FU181" s="12"/>
      <c r="FV181" s="12"/>
      <c r="FW181" s="12"/>
      <c r="FX181" s="12"/>
      <c r="FY181" s="12"/>
    </row>
    <row r="182" spans="1:215">
      <c r="A182" s="63" t="s">
        <v>200</v>
      </c>
      <c r="B182" s="63"/>
      <c r="C182" s="63"/>
      <c r="D182" s="59"/>
      <c r="E182" s="59"/>
      <c r="F182" s="59"/>
      <c r="G182" s="59"/>
      <c r="H182" s="59"/>
      <c r="I182" s="59"/>
      <c r="J182" s="60"/>
      <c r="K182" s="59"/>
      <c r="L182" s="14"/>
      <c r="M182" s="12"/>
      <c r="N182" s="12"/>
      <c r="O182" s="12"/>
      <c r="P182" s="12"/>
      <c r="Q182" s="12"/>
      <c r="R182" s="12"/>
      <c r="S182" s="12"/>
      <c r="T182" s="12"/>
      <c r="U182" s="12"/>
      <c r="V182" s="12"/>
      <c r="W182" s="12"/>
      <c r="X182" s="12"/>
      <c r="Y182" s="12"/>
      <c r="Z182" s="12"/>
      <c r="AA182" s="12"/>
      <c r="AB182" s="12"/>
      <c r="AC182" s="12"/>
      <c r="AD182" s="12"/>
      <c r="AE182" s="12"/>
      <c r="AF182" s="12"/>
      <c r="AG182" s="12"/>
      <c r="AH182" s="12"/>
      <c r="AI182" s="12"/>
      <c r="AJ182" s="12"/>
      <c r="AK182" s="12"/>
      <c r="AL182" s="12"/>
      <c r="AM182" s="12"/>
      <c r="AN182" s="12"/>
      <c r="AO182" s="12"/>
      <c r="AP182" s="12"/>
      <c r="AQ182" s="12"/>
      <c r="AR182" s="12"/>
      <c r="AS182" s="12"/>
      <c r="AT182" s="12"/>
      <c r="AU182" s="12"/>
      <c r="AV182" s="12"/>
      <c r="AW182" s="12"/>
      <c r="AX182" s="12"/>
      <c r="AY182" s="12"/>
      <c r="AZ182" s="12"/>
      <c r="BA182" s="12"/>
      <c r="BB182" s="12"/>
      <c r="BC182" s="12"/>
      <c r="BD182" s="12"/>
      <c r="BE182" s="12"/>
      <c r="BF182" s="12"/>
      <c r="BG182" s="12"/>
      <c r="BH182" s="12"/>
      <c r="BI182" s="12"/>
      <c r="BJ182" s="12"/>
      <c r="BK182" s="12"/>
      <c r="BL182" s="12"/>
      <c r="BM182" s="12"/>
      <c r="BN182" s="12"/>
      <c r="BO182" s="12"/>
      <c r="BP182" s="12"/>
      <c r="BQ182" s="12"/>
      <c r="BR182" s="12"/>
      <c r="BS182" s="12"/>
      <c r="BT182" s="12"/>
      <c r="BU182" s="12"/>
      <c r="BV182" s="12"/>
      <c r="BW182" s="12"/>
      <c r="BX182" s="12"/>
      <c r="BY182" s="12"/>
      <c r="BZ182" s="12"/>
      <c r="CA182" s="12"/>
      <c r="CB182" s="12"/>
      <c r="CC182" s="12"/>
      <c r="CD182" s="12"/>
      <c r="CE182" s="12"/>
      <c r="CF182" s="12"/>
      <c r="CG182" s="12"/>
      <c r="CH182" s="12"/>
      <c r="CI182" s="12"/>
      <c r="CJ182" s="12"/>
      <c r="CK182" s="12"/>
      <c r="CL182" s="12"/>
      <c r="CM182" s="12"/>
      <c r="CN182" s="12"/>
      <c r="CO182" s="12"/>
      <c r="CP182" s="12"/>
      <c r="CQ182" s="12"/>
      <c r="CR182" s="12"/>
      <c r="CS182" s="12"/>
      <c r="CT182" s="12"/>
      <c r="CU182" s="12"/>
      <c r="CV182" s="12"/>
      <c r="CW182" s="12"/>
      <c r="CX182" s="12"/>
      <c r="CY182" s="12"/>
      <c r="CZ182" s="12"/>
      <c r="DA182" s="12"/>
      <c r="DB182" s="12"/>
      <c r="DC182" s="12"/>
      <c r="DD182" s="12"/>
      <c r="DE182" s="12"/>
      <c r="DF182" s="12"/>
      <c r="DG182" s="12"/>
      <c r="DH182" s="12"/>
      <c r="DI182" s="12"/>
      <c r="DJ182" s="12"/>
      <c r="DK182" s="12"/>
      <c r="DL182" s="12"/>
      <c r="DM182" s="12"/>
      <c r="DN182" s="12"/>
      <c r="DO182" s="12"/>
      <c r="DP182" s="12"/>
      <c r="DQ182" s="12"/>
      <c r="DR182" s="12"/>
      <c r="DS182" s="12"/>
      <c r="DT182" s="12"/>
      <c r="DU182" s="12"/>
      <c r="DV182" s="12"/>
      <c r="DW182" s="12"/>
      <c r="DX182" s="12"/>
      <c r="DY182" s="12"/>
      <c r="DZ182" s="12"/>
      <c r="EA182" s="12"/>
      <c r="EB182" s="12"/>
      <c r="EC182" s="12"/>
      <c r="ED182" s="12"/>
      <c r="EE182" s="12"/>
      <c r="EF182" s="12"/>
      <c r="EG182" s="12"/>
      <c r="EH182" s="12"/>
      <c r="EI182" s="12"/>
      <c r="EJ182" s="12"/>
      <c r="EK182" s="12"/>
      <c r="EL182" s="12"/>
      <c r="EM182" s="12"/>
      <c r="EN182" s="12"/>
      <c r="EO182" s="12"/>
      <c r="EP182" s="12"/>
      <c r="EQ182" s="12"/>
      <c r="ER182" s="12"/>
      <c r="ES182" s="12"/>
      <c r="ET182" s="12"/>
      <c r="EU182" s="12"/>
      <c r="EV182" s="12"/>
      <c r="EW182" s="12"/>
      <c r="EX182" s="12"/>
      <c r="EY182" s="12"/>
      <c r="EZ182" s="12"/>
      <c r="FA182" s="12"/>
      <c r="FB182" s="12"/>
      <c r="FC182" s="12"/>
      <c r="FD182" s="12"/>
      <c r="FE182" s="12"/>
      <c r="FF182" s="12"/>
      <c r="FG182" s="12"/>
      <c r="FH182" s="12"/>
      <c r="FI182" s="12"/>
      <c r="FJ182" s="12"/>
      <c r="FK182" s="12"/>
      <c r="FL182" s="12"/>
      <c r="FM182" s="12"/>
      <c r="FN182" s="12"/>
      <c r="FO182" s="12"/>
      <c r="FP182" s="12"/>
      <c r="FQ182" s="12"/>
      <c r="FR182" s="12"/>
      <c r="FS182" s="12"/>
      <c r="FT182" s="12"/>
      <c r="FU182" s="12"/>
      <c r="FV182" s="12"/>
      <c r="FW182" s="12"/>
      <c r="FX182" s="12"/>
      <c r="FY182" s="12"/>
    </row>
    <row r="183" spans="1:215">
      <c r="A183" s="63" t="s">
        <v>201</v>
      </c>
      <c r="B183" s="63"/>
      <c r="C183" s="63"/>
      <c r="D183" s="63"/>
      <c r="E183" s="63"/>
      <c r="F183" s="63"/>
      <c r="G183" s="63"/>
      <c r="H183" s="63"/>
      <c r="I183" s="63"/>
      <c r="J183" s="63"/>
      <c r="K183" s="63"/>
      <c r="L183" s="63"/>
      <c r="M183" s="12"/>
      <c r="N183" s="12"/>
      <c r="O183" s="12"/>
      <c r="P183" s="12"/>
      <c r="Q183" s="12"/>
      <c r="R183" s="12"/>
      <c r="S183" s="12"/>
      <c r="T183" s="12"/>
      <c r="U183" s="12"/>
      <c r="V183" s="12"/>
      <c r="W183" s="12"/>
      <c r="X183" s="12"/>
      <c r="Y183" s="12"/>
      <c r="Z183" s="12"/>
      <c r="AA183" s="12"/>
      <c r="AB183" s="12"/>
      <c r="AC183" s="12"/>
      <c r="AD183" s="12"/>
      <c r="AE183" s="12"/>
      <c r="AF183" s="12"/>
      <c r="AG183" s="12"/>
      <c r="AH183" s="12"/>
      <c r="AI183" s="12"/>
      <c r="AJ183" s="12"/>
      <c r="AK183" s="12"/>
      <c r="AL183" s="12"/>
      <c r="AM183" s="12"/>
      <c r="AN183" s="12"/>
      <c r="AO183" s="12"/>
      <c r="AP183" s="12"/>
      <c r="AQ183" s="12"/>
      <c r="AR183" s="12"/>
      <c r="AS183" s="12"/>
      <c r="AT183" s="12"/>
      <c r="AU183" s="12"/>
      <c r="AV183" s="12"/>
      <c r="AW183" s="12"/>
      <c r="AX183" s="12"/>
      <c r="AY183" s="12"/>
      <c r="AZ183" s="12"/>
      <c r="BA183" s="12"/>
      <c r="BB183" s="12"/>
      <c r="BC183" s="12"/>
      <c r="BD183" s="12"/>
      <c r="BE183" s="12"/>
      <c r="BF183" s="12"/>
      <c r="BG183" s="12"/>
      <c r="BH183" s="12"/>
      <c r="BI183" s="12"/>
      <c r="BJ183" s="12"/>
      <c r="BK183" s="12"/>
      <c r="BL183" s="12"/>
      <c r="BM183" s="12"/>
      <c r="BN183" s="12"/>
      <c r="BO183" s="12"/>
      <c r="BP183" s="12"/>
      <c r="BQ183" s="12"/>
      <c r="BR183" s="12"/>
      <c r="BS183" s="12"/>
      <c r="BT183" s="12"/>
      <c r="BU183" s="12"/>
      <c r="BV183" s="12"/>
      <c r="BW183" s="12"/>
      <c r="BX183" s="12"/>
      <c r="BY183" s="12"/>
      <c r="BZ183" s="12"/>
      <c r="CA183" s="12"/>
      <c r="CB183" s="12"/>
      <c r="CC183" s="12"/>
      <c r="CD183" s="12"/>
      <c r="CE183" s="12"/>
      <c r="CF183" s="12"/>
      <c r="CG183" s="12"/>
      <c r="CH183" s="12"/>
      <c r="CI183" s="12"/>
      <c r="CJ183" s="12"/>
      <c r="CK183" s="12"/>
      <c r="CL183" s="12"/>
      <c r="CM183" s="12"/>
      <c r="CN183" s="12"/>
      <c r="CO183" s="12"/>
      <c r="CP183" s="12"/>
      <c r="CQ183" s="12"/>
      <c r="CR183" s="12"/>
      <c r="CS183" s="12"/>
      <c r="CT183" s="12"/>
      <c r="CU183" s="12"/>
      <c r="CV183" s="12"/>
      <c r="CW183" s="12"/>
      <c r="CX183" s="12"/>
      <c r="CY183" s="12"/>
      <c r="CZ183" s="12"/>
      <c r="DA183" s="12"/>
      <c r="DB183" s="12"/>
      <c r="DC183" s="12"/>
      <c r="DD183" s="12"/>
      <c r="DE183" s="12"/>
      <c r="DF183" s="12"/>
      <c r="DG183" s="12"/>
      <c r="DH183" s="12"/>
      <c r="DI183" s="12"/>
      <c r="DJ183" s="12"/>
      <c r="DK183" s="12"/>
      <c r="DL183" s="12"/>
      <c r="DM183" s="12"/>
      <c r="DN183" s="12"/>
      <c r="DO183" s="12"/>
      <c r="DP183" s="12"/>
      <c r="DQ183" s="12"/>
      <c r="DR183" s="12"/>
      <c r="DS183" s="12"/>
      <c r="DT183" s="12"/>
      <c r="DU183" s="12"/>
      <c r="DV183" s="12"/>
      <c r="DW183" s="12"/>
      <c r="DX183" s="12"/>
      <c r="DY183" s="12"/>
      <c r="DZ183" s="12"/>
      <c r="EA183" s="12"/>
      <c r="EB183" s="12"/>
      <c r="EC183" s="12"/>
      <c r="ED183" s="12"/>
      <c r="EE183" s="12"/>
      <c r="EF183" s="12"/>
      <c r="EG183" s="12"/>
      <c r="EH183" s="12"/>
      <c r="EI183" s="12"/>
      <c r="EJ183" s="12"/>
      <c r="EK183" s="12"/>
      <c r="EL183" s="12"/>
      <c r="EM183" s="12"/>
      <c r="EN183" s="12"/>
      <c r="EO183" s="12"/>
      <c r="EP183" s="12"/>
      <c r="EQ183" s="12"/>
      <c r="ER183" s="12"/>
      <c r="ES183" s="12"/>
      <c r="ET183" s="12"/>
      <c r="EU183" s="12"/>
      <c r="EV183" s="12"/>
      <c r="EW183" s="12"/>
      <c r="EX183" s="12"/>
      <c r="EY183" s="12"/>
      <c r="EZ183" s="12"/>
      <c r="FA183" s="12"/>
      <c r="FB183" s="12"/>
      <c r="FC183" s="12"/>
      <c r="FD183" s="12"/>
      <c r="FE183" s="12"/>
      <c r="FF183" s="12"/>
      <c r="FG183" s="12"/>
      <c r="FH183" s="12"/>
      <c r="FI183" s="12"/>
      <c r="FJ183" s="12"/>
      <c r="FK183" s="12"/>
      <c r="FL183" s="12"/>
      <c r="FM183" s="12"/>
      <c r="FN183" s="12"/>
      <c r="FO183" s="12"/>
      <c r="FP183" s="12"/>
      <c r="FQ183" s="12"/>
      <c r="FR183" s="12"/>
      <c r="FS183" s="12"/>
      <c r="FT183" s="12"/>
      <c r="FU183" s="12"/>
      <c r="FV183" s="12"/>
      <c r="FW183" s="12"/>
      <c r="FX183" s="12"/>
      <c r="FY183" s="12"/>
    </row>
    <row r="184" spans="1:215">
      <c r="A184" s="64" t="s">
        <v>202</v>
      </c>
      <c r="B184" s="65"/>
      <c r="C184" s="65"/>
      <c r="D184" s="59"/>
      <c r="E184" s="59"/>
      <c r="F184" s="59"/>
      <c r="G184" s="59"/>
      <c r="H184" s="59"/>
      <c r="I184" s="59"/>
      <c r="J184" s="60"/>
      <c r="K184" s="59"/>
      <c r="L184" s="14"/>
      <c r="M184" s="12"/>
      <c r="N184" s="12"/>
      <c r="O184" s="12"/>
      <c r="P184" s="12"/>
      <c r="Q184" s="12"/>
      <c r="R184" s="12"/>
      <c r="S184" s="12"/>
      <c r="T184" s="12"/>
      <c r="U184" s="12"/>
      <c r="V184" s="12"/>
      <c r="W184" s="12"/>
      <c r="X184" s="12"/>
      <c r="Y184" s="12"/>
      <c r="Z184" s="12"/>
      <c r="AA184" s="12"/>
      <c r="AB184" s="12"/>
      <c r="AC184" s="12"/>
      <c r="AD184" s="12"/>
      <c r="AE184" s="12"/>
      <c r="AF184" s="12"/>
      <c r="AG184" s="12"/>
      <c r="AH184" s="12"/>
      <c r="AI184" s="12"/>
      <c r="AJ184" s="12"/>
      <c r="AK184" s="12"/>
      <c r="AL184" s="12"/>
      <c r="AM184" s="12"/>
      <c r="AN184" s="12"/>
      <c r="AO184" s="12"/>
      <c r="AP184" s="12"/>
      <c r="AQ184" s="12"/>
      <c r="AR184" s="12"/>
      <c r="AS184" s="12"/>
      <c r="AT184" s="12"/>
      <c r="AU184" s="12"/>
      <c r="AV184" s="12"/>
      <c r="AW184" s="12"/>
      <c r="AX184" s="12"/>
      <c r="AY184" s="12"/>
      <c r="AZ184" s="12"/>
      <c r="BA184" s="12"/>
      <c r="BB184" s="12"/>
      <c r="BC184" s="12"/>
      <c r="BD184" s="12"/>
      <c r="BE184" s="12"/>
      <c r="BF184" s="12"/>
      <c r="BG184" s="12"/>
      <c r="BH184" s="12"/>
      <c r="BI184" s="12"/>
      <c r="BJ184" s="12"/>
      <c r="BK184" s="12"/>
      <c r="BL184" s="12"/>
      <c r="BM184" s="12"/>
      <c r="BN184" s="12"/>
      <c r="BO184" s="12"/>
      <c r="BP184" s="12"/>
      <c r="BQ184" s="12"/>
      <c r="BR184" s="12"/>
      <c r="BS184" s="12"/>
      <c r="BT184" s="12"/>
      <c r="BU184" s="12"/>
      <c r="BV184" s="12"/>
      <c r="BW184" s="12"/>
      <c r="BX184" s="12"/>
      <c r="BY184" s="12"/>
      <c r="BZ184" s="12"/>
      <c r="CA184" s="12"/>
      <c r="CB184" s="12"/>
      <c r="CC184" s="12"/>
      <c r="CD184" s="12"/>
      <c r="CE184" s="12"/>
      <c r="CF184" s="12"/>
      <c r="CG184" s="12"/>
      <c r="CH184" s="12"/>
      <c r="CI184" s="12"/>
      <c r="CJ184" s="12"/>
      <c r="CK184" s="12"/>
      <c r="CL184" s="12"/>
      <c r="CM184" s="12"/>
      <c r="CN184" s="12"/>
      <c r="CO184" s="12"/>
      <c r="CP184" s="12"/>
      <c r="CQ184" s="12"/>
      <c r="CR184" s="12"/>
      <c r="CS184" s="12"/>
      <c r="CT184" s="12"/>
      <c r="CU184" s="12"/>
      <c r="CV184" s="12"/>
      <c r="CW184" s="12"/>
      <c r="CX184" s="12"/>
      <c r="CY184" s="12"/>
      <c r="CZ184" s="12"/>
      <c r="DA184" s="12"/>
      <c r="DB184" s="12"/>
      <c r="DC184" s="12"/>
      <c r="DD184" s="12"/>
      <c r="DE184" s="12"/>
      <c r="DF184" s="12"/>
      <c r="DG184" s="12"/>
      <c r="DH184" s="12"/>
      <c r="DI184" s="12"/>
      <c r="DJ184" s="12"/>
      <c r="DK184" s="12"/>
      <c r="DL184" s="12"/>
      <c r="DM184" s="12"/>
      <c r="DN184" s="12"/>
      <c r="DO184" s="12"/>
      <c r="DP184" s="12"/>
      <c r="DQ184" s="12"/>
      <c r="DR184" s="12"/>
      <c r="DS184" s="12"/>
      <c r="DT184" s="12"/>
      <c r="DU184" s="12"/>
      <c r="DV184" s="12"/>
      <c r="DW184" s="12"/>
      <c r="DX184" s="12"/>
      <c r="DY184" s="12"/>
      <c r="DZ184" s="12"/>
      <c r="EA184" s="12"/>
      <c r="EB184" s="12"/>
      <c r="EC184" s="12"/>
      <c r="ED184" s="12"/>
      <c r="EE184" s="12"/>
      <c r="EF184" s="12"/>
      <c r="EG184" s="12"/>
      <c r="EH184" s="12"/>
      <c r="EI184" s="12"/>
      <c r="EJ184" s="12"/>
      <c r="EK184" s="12"/>
      <c r="EL184" s="12"/>
      <c r="EM184" s="12"/>
      <c r="EN184" s="12"/>
      <c r="EO184" s="12"/>
      <c r="EP184" s="12"/>
      <c r="EQ184" s="12"/>
      <c r="ER184" s="12"/>
      <c r="ES184" s="12"/>
      <c r="ET184" s="12"/>
      <c r="EU184" s="12"/>
      <c r="EV184" s="12"/>
      <c r="EW184" s="12"/>
      <c r="EX184" s="12"/>
      <c r="EY184" s="12"/>
      <c r="EZ184" s="12"/>
      <c r="FA184" s="12"/>
      <c r="FB184" s="12"/>
      <c r="FC184" s="12"/>
      <c r="FD184" s="12"/>
      <c r="FE184" s="12"/>
      <c r="FF184" s="12"/>
      <c r="FG184" s="12"/>
      <c r="FH184" s="12"/>
      <c r="FI184" s="12"/>
      <c r="FJ184" s="12"/>
      <c r="FK184" s="12"/>
      <c r="FL184" s="12"/>
      <c r="FM184" s="12"/>
      <c r="FN184" s="12"/>
      <c r="FO184" s="12"/>
      <c r="FP184" s="12"/>
      <c r="FQ184" s="12"/>
      <c r="FR184" s="12"/>
      <c r="FS184" s="12"/>
      <c r="FT184" s="12"/>
      <c r="FU184" s="12"/>
      <c r="FV184" s="12"/>
      <c r="FW184" s="12"/>
      <c r="FX184" s="12"/>
      <c r="FY184" s="12"/>
    </row>
    <row r="185" spans="1:215">
      <c r="A185" s="66" t="s">
        <v>203</v>
      </c>
      <c r="B185" s="66"/>
      <c r="C185" s="65"/>
      <c r="D185" s="59"/>
      <c r="E185" s="59"/>
      <c r="F185" s="59"/>
      <c r="G185" s="59"/>
      <c r="H185" s="59"/>
      <c r="I185" s="59"/>
      <c r="J185" s="60"/>
      <c r="K185" s="59"/>
      <c r="L185" s="14"/>
      <c r="M185" s="12"/>
      <c r="N185" s="12"/>
      <c r="O185" s="12"/>
      <c r="P185" s="12"/>
      <c r="Q185" s="12"/>
      <c r="R185" s="12"/>
      <c r="S185" s="12"/>
      <c r="T185" s="12"/>
      <c r="U185" s="12"/>
      <c r="V185" s="12"/>
      <c r="W185" s="12"/>
      <c r="X185" s="12"/>
      <c r="Y185" s="12"/>
      <c r="Z185" s="12"/>
      <c r="AA185" s="12"/>
      <c r="AB185" s="12"/>
      <c r="AC185" s="12"/>
      <c r="AD185" s="12"/>
      <c r="AE185" s="12"/>
      <c r="AF185" s="12"/>
      <c r="AG185" s="12"/>
      <c r="AH185" s="12"/>
      <c r="AI185" s="12"/>
      <c r="AJ185" s="12"/>
      <c r="AK185" s="12"/>
      <c r="AL185" s="12"/>
      <c r="AM185" s="12"/>
      <c r="AN185" s="12"/>
      <c r="AO185" s="12"/>
      <c r="AP185" s="12"/>
      <c r="AQ185" s="12"/>
      <c r="AR185" s="12"/>
      <c r="AS185" s="12"/>
      <c r="AT185" s="12"/>
      <c r="AU185" s="12"/>
      <c r="AV185" s="12"/>
      <c r="AW185" s="12"/>
      <c r="AX185" s="12"/>
      <c r="AY185" s="12"/>
      <c r="AZ185" s="12"/>
      <c r="BA185" s="12"/>
      <c r="BB185" s="12"/>
      <c r="BC185" s="12"/>
      <c r="BD185" s="12"/>
      <c r="BE185" s="12"/>
      <c r="BF185" s="12"/>
      <c r="BG185" s="12"/>
      <c r="BH185" s="12"/>
      <c r="BI185" s="12"/>
      <c r="BJ185" s="12"/>
      <c r="BK185" s="12"/>
      <c r="BL185" s="12"/>
      <c r="BM185" s="12"/>
      <c r="BN185" s="12"/>
      <c r="BO185" s="12"/>
      <c r="BP185" s="12"/>
      <c r="BQ185" s="12"/>
      <c r="BR185" s="12"/>
      <c r="BS185" s="12"/>
      <c r="BT185" s="12"/>
      <c r="BU185" s="12"/>
      <c r="BV185" s="12"/>
      <c r="BW185" s="12"/>
      <c r="BX185" s="12"/>
      <c r="BY185" s="12"/>
      <c r="BZ185" s="12"/>
      <c r="CA185" s="12"/>
      <c r="CB185" s="12"/>
      <c r="CC185" s="12"/>
      <c r="CD185" s="12"/>
      <c r="CE185" s="12"/>
      <c r="CF185" s="12"/>
      <c r="CG185" s="12"/>
      <c r="CH185" s="12"/>
      <c r="CI185" s="12"/>
      <c r="CJ185" s="12"/>
      <c r="CK185" s="12"/>
      <c r="CL185" s="12"/>
      <c r="CM185" s="12"/>
      <c r="CN185" s="12"/>
      <c r="CO185" s="12"/>
      <c r="CP185" s="12"/>
      <c r="CQ185" s="12"/>
      <c r="CR185" s="12"/>
      <c r="CS185" s="12"/>
      <c r="CT185" s="12"/>
      <c r="CU185" s="12"/>
      <c r="CV185" s="12"/>
      <c r="CW185" s="12"/>
      <c r="CX185" s="12"/>
      <c r="CY185" s="12"/>
      <c r="CZ185" s="12"/>
      <c r="DA185" s="12"/>
      <c r="DB185" s="12"/>
      <c r="DC185" s="12"/>
      <c r="DD185" s="12"/>
      <c r="DE185" s="12"/>
      <c r="DF185" s="12"/>
      <c r="DG185" s="12"/>
      <c r="DH185" s="12"/>
      <c r="DI185" s="12"/>
      <c r="DJ185" s="12"/>
      <c r="DK185" s="12"/>
      <c r="DL185" s="12"/>
      <c r="DM185" s="12"/>
      <c r="DN185" s="12"/>
      <c r="DO185" s="12"/>
      <c r="DP185" s="12"/>
      <c r="DQ185" s="12"/>
      <c r="DR185" s="12"/>
      <c r="DS185" s="12"/>
      <c r="DT185" s="12"/>
      <c r="DU185" s="12"/>
      <c r="DV185" s="12"/>
      <c r="DW185" s="12"/>
      <c r="DX185" s="12"/>
      <c r="DY185" s="12"/>
      <c r="DZ185" s="12"/>
      <c r="EA185" s="12"/>
      <c r="EB185" s="12"/>
      <c r="EC185" s="12"/>
      <c r="ED185" s="12"/>
      <c r="EE185" s="12"/>
      <c r="EF185" s="12"/>
      <c r="EG185" s="12"/>
      <c r="EH185" s="12"/>
      <c r="EI185" s="12"/>
      <c r="EJ185" s="12"/>
      <c r="EK185" s="12"/>
      <c r="EL185" s="12"/>
      <c r="EM185" s="12"/>
      <c r="EN185" s="12"/>
      <c r="EO185" s="12"/>
      <c r="EP185" s="12"/>
      <c r="EQ185" s="12"/>
      <c r="ER185" s="12"/>
      <c r="ES185" s="12"/>
      <c r="ET185" s="12"/>
      <c r="EU185" s="12"/>
      <c r="EV185" s="12"/>
      <c r="EW185" s="12"/>
      <c r="EX185" s="12"/>
      <c r="EY185" s="12"/>
      <c r="EZ185" s="12"/>
      <c r="FA185" s="12"/>
      <c r="FB185" s="12"/>
      <c r="FC185" s="12"/>
      <c r="FD185" s="12"/>
      <c r="FE185" s="12"/>
      <c r="FF185" s="12"/>
      <c r="FG185" s="12"/>
      <c r="FH185" s="12"/>
      <c r="FI185" s="12"/>
      <c r="FJ185" s="12"/>
      <c r="FK185" s="12"/>
      <c r="FL185" s="12"/>
      <c r="FM185" s="12"/>
      <c r="FN185" s="12"/>
      <c r="FO185" s="12"/>
      <c r="FP185" s="12"/>
      <c r="FQ185" s="12"/>
      <c r="FR185" s="12"/>
      <c r="FS185" s="12"/>
      <c r="FT185" s="12"/>
      <c r="FU185" s="12"/>
      <c r="FV185" s="12"/>
      <c r="FW185" s="12"/>
      <c r="FX185" s="12"/>
      <c r="FY185" s="12"/>
    </row>
    <row r="186" spans="1:215">
      <c r="A186" s="67" t="s">
        <v>204</v>
      </c>
      <c r="B186" s="67"/>
      <c r="C186" s="67"/>
      <c r="D186" s="14"/>
      <c r="E186" s="14"/>
      <c r="F186" s="14"/>
      <c r="G186" s="14"/>
      <c r="H186" s="14"/>
      <c r="I186" s="14"/>
      <c r="J186" s="56"/>
      <c r="K186" s="14"/>
      <c r="L186" s="14"/>
      <c r="M186" s="12"/>
      <c r="N186" s="12"/>
      <c r="O186" s="12"/>
      <c r="P186" s="12"/>
      <c r="Q186" s="12"/>
      <c r="R186" s="12"/>
      <c r="S186" s="12"/>
      <c r="T186" s="12"/>
      <c r="U186" s="12"/>
      <c r="V186" s="12"/>
      <c r="W186" s="12"/>
      <c r="X186" s="12"/>
      <c r="Y186" s="12"/>
      <c r="Z186" s="12"/>
      <c r="AA186" s="12"/>
      <c r="AB186" s="12"/>
      <c r="AC186" s="12"/>
      <c r="AD186" s="12"/>
      <c r="AE186" s="12"/>
      <c r="AF186" s="12"/>
      <c r="AG186" s="12"/>
      <c r="AH186" s="12"/>
      <c r="AI186" s="12"/>
      <c r="AJ186" s="12"/>
      <c r="AK186" s="12"/>
      <c r="AL186" s="12"/>
      <c r="AM186" s="12"/>
      <c r="AN186" s="12"/>
      <c r="AO186" s="12"/>
      <c r="AP186" s="12"/>
      <c r="AQ186" s="12"/>
      <c r="AR186" s="12"/>
      <c r="AS186" s="12"/>
      <c r="AT186" s="12"/>
      <c r="AU186" s="12"/>
      <c r="AV186" s="12"/>
      <c r="AW186" s="12"/>
      <c r="AX186" s="12"/>
      <c r="AY186" s="12"/>
      <c r="AZ186" s="12"/>
      <c r="BA186" s="12"/>
      <c r="BB186" s="12"/>
      <c r="BC186" s="12"/>
      <c r="BD186" s="12"/>
      <c r="BE186" s="12"/>
      <c r="BF186" s="12"/>
      <c r="BG186" s="12"/>
      <c r="BH186" s="12"/>
      <c r="BI186" s="12"/>
      <c r="BJ186" s="12"/>
      <c r="BK186" s="12"/>
      <c r="BL186" s="12"/>
      <c r="BM186" s="12"/>
      <c r="BN186" s="12"/>
      <c r="BO186" s="12"/>
      <c r="BP186" s="12"/>
      <c r="BQ186" s="12"/>
      <c r="BR186" s="12"/>
      <c r="BS186" s="12"/>
      <c r="BT186" s="12"/>
      <c r="BU186" s="12"/>
      <c r="BV186" s="12"/>
      <c r="BW186" s="12"/>
      <c r="BX186" s="12"/>
      <c r="BY186" s="12"/>
      <c r="BZ186" s="12"/>
      <c r="CA186" s="12"/>
      <c r="CB186" s="12"/>
      <c r="CC186" s="12"/>
      <c r="CD186" s="12"/>
      <c r="CE186" s="12"/>
      <c r="CF186" s="12"/>
      <c r="CG186" s="12"/>
      <c r="CH186" s="12"/>
      <c r="CI186" s="12"/>
      <c r="CJ186" s="12"/>
      <c r="CK186" s="12"/>
      <c r="CL186" s="12"/>
      <c r="CM186" s="12"/>
      <c r="CN186" s="12"/>
      <c r="CO186" s="12"/>
      <c r="CP186" s="12"/>
      <c r="CQ186" s="12"/>
      <c r="CR186" s="12"/>
      <c r="CS186" s="12"/>
      <c r="CT186" s="12"/>
      <c r="CU186" s="12"/>
      <c r="CV186" s="12"/>
      <c r="CW186" s="12"/>
      <c r="CX186" s="12"/>
      <c r="CY186" s="12"/>
      <c r="CZ186" s="12"/>
      <c r="DA186" s="12"/>
      <c r="DB186" s="12"/>
      <c r="DC186" s="12"/>
      <c r="DD186" s="12"/>
      <c r="DE186" s="12"/>
      <c r="DF186" s="12"/>
      <c r="DG186" s="12"/>
      <c r="DH186" s="12"/>
      <c r="DI186" s="12"/>
      <c r="DJ186" s="12"/>
      <c r="DK186" s="12"/>
      <c r="DL186" s="12"/>
      <c r="DM186" s="12"/>
      <c r="DN186" s="12"/>
      <c r="DO186" s="12"/>
      <c r="DP186" s="12"/>
      <c r="DQ186" s="12"/>
      <c r="DR186" s="12"/>
      <c r="DS186" s="12"/>
      <c r="DT186" s="12"/>
      <c r="DU186" s="12"/>
      <c r="DV186" s="12"/>
      <c r="DW186" s="12"/>
      <c r="DX186" s="12"/>
      <c r="DY186" s="12"/>
      <c r="DZ186" s="12"/>
      <c r="EA186" s="12"/>
      <c r="EB186" s="12"/>
      <c r="EC186" s="12"/>
      <c r="ED186" s="12"/>
      <c r="EE186" s="12"/>
      <c r="EF186" s="12"/>
      <c r="EG186" s="12"/>
      <c r="EH186" s="12"/>
      <c r="EI186" s="12"/>
      <c r="EJ186" s="12"/>
      <c r="EK186" s="12"/>
      <c r="EL186" s="12"/>
      <c r="EM186" s="12"/>
      <c r="EN186" s="12"/>
      <c r="EO186" s="12"/>
      <c r="EP186" s="12"/>
      <c r="EQ186" s="12"/>
      <c r="ER186" s="12"/>
      <c r="ES186" s="12"/>
      <c r="ET186" s="12"/>
      <c r="EU186" s="12"/>
      <c r="EV186" s="12"/>
      <c r="EW186" s="12"/>
      <c r="EX186" s="12"/>
      <c r="EY186" s="12"/>
      <c r="EZ186" s="12"/>
      <c r="FA186" s="12"/>
      <c r="FB186" s="12"/>
      <c r="FC186" s="12"/>
      <c r="FD186" s="12"/>
      <c r="FE186" s="12"/>
      <c r="FF186" s="12"/>
      <c r="FG186" s="12"/>
      <c r="FH186" s="12"/>
      <c r="FI186" s="12"/>
      <c r="FJ186" s="12"/>
      <c r="FK186" s="12"/>
      <c r="FL186" s="12"/>
      <c r="FM186" s="12"/>
      <c r="FN186" s="12"/>
      <c r="FO186" s="12"/>
      <c r="FP186" s="12"/>
      <c r="FQ186" s="12"/>
      <c r="FR186" s="12"/>
      <c r="FS186" s="12"/>
      <c r="FT186" s="12"/>
      <c r="FU186" s="12"/>
      <c r="FV186" s="12"/>
      <c r="FW186" s="12"/>
      <c r="FX186" s="12"/>
      <c r="FY186" s="12"/>
    </row>
    <row r="187" spans="1:215">
      <c r="A187" s="72" t="s">
        <v>205</v>
      </c>
      <c r="B187" s="72"/>
      <c r="C187" s="72"/>
      <c r="D187" s="73"/>
      <c r="E187" s="73"/>
      <c r="F187" s="73"/>
      <c r="G187" s="73"/>
      <c r="H187" s="73"/>
      <c r="I187" s="73"/>
      <c r="J187" s="68"/>
      <c r="K187" s="73"/>
      <c r="L187" s="73"/>
      <c r="M187" s="12"/>
      <c r="N187" s="12"/>
      <c r="O187" s="12"/>
      <c r="P187" s="12"/>
      <c r="Q187" s="12"/>
      <c r="R187" s="12"/>
      <c r="S187" s="12"/>
      <c r="T187" s="12"/>
      <c r="U187" s="12"/>
      <c r="V187" s="12"/>
      <c r="W187" s="12"/>
      <c r="X187" s="12"/>
      <c r="Y187" s="12"/>
      <c r="Z187" s="12"/>
      <c r="AA187" s="12"/>
      <c r="AB187" s="12"/>
      <c r="AC187" s="12"/>
      <c r="AD187" s="12"/>
      <c r="AE187" s="12"/>
      <c r="AF187" s="12"/>
      <c r="AG187" s="12"/>
      <c r="AH187" s="12"/>
      <c r="AI187" s="12"/>
      <c r="AJ187" s="12"/>
      <c r="AK187" s="12"/>
      <c r="AL187" s="12"/>
      <c r="AM187" s="12"/>
      <c r="AN187" s="12"/>
      <c r="AO187" s="12"/>
      <c r="AP187" s="12"/>
      <c r="AQ187" s="12"/>
      <c r="AR187" s="12"/>
      <c r="AS187" s="12"/>
      <c r="AT187" s="12"/>
      <c r="AU187" s="12"/>
      <c r="AV187" s="12"/>
      <c r="AW187" s="12"/>
      <c r="AX187" s="12"/>
      <c r="AY187" s="12"/>
      <c r="AZ187" s="12"/>
      <c r="BA187" s="12"/>
      <c r="BB187" s="12"/>
      <c r="BC187" s="12"/>
      <c r="BD187" s="12"/>
      <c r="BE187" s="12"/>
      <c r="BF187" s="12"/>
      <c r="BG187" s="12"/>
      <c r="BH187" s="12"/>
      <c r="BI187" s="12"/>
      <c r="BJ187" s="12"/>
      <c r="BK187" s="12"/>
      <c r="BL187" s="12"/>
      <c r="BM187" s="12"/>
      <c r="BN187" s="12"/>
      <c r="BO187" s="12"/>
      <c r="BP187" s="12"/>
      <c r="BQ187" s="12"/>
      <c r="BR187" s="12"/>
      <c r="BS187" s="12"/>
      <c r="BT187" s="12"/>
      <c r="BU187" s="12"/>
      <c r="BV187" s="12"/>
      <c r="BW187" s="12"/>
      <c r="BX187" s="12"/>
      <c r="BY187" s="12"/>
      <c r="BZ187" s="12"/>
      <c r="CA187" s="12"/>
      <c r="CB187" s="12"/>
      <c r="CC187" s="12"/>
      <c r="CD187" s="12"/>
      <c r="CE187" s="12"/>
      <c r="CF187" s="12"/>
      <c r="CG187" s="12"/>
      <c r="CH187" s="12"/>
      <c r="CI187" s="12"/>
      <c r="CJ187" s="12"/>
      <c r="CK187" s="12"/>
      <c r="CL187" s="12"/>
      <c r="CM187" s="12"/>
      <c r="CN187" s="12"/>
      <c r="CO187" s="12"/>
      <c r="CP187" s="12"/>
      <c r="CQ187" s="12"/>
      <c r="CR187" s="12"/>
      <c r="CS187" s="12"/>
      <c r="CT187" s="12"/>
      <c r="CU187" s="12"/>
      <c r="CV187" s="12"/>
      <c r="CW187" s="12"/>
      <c r="CX187" s="12"/>
      <c r="CY187" s="12"/>
      <c r="CZ187" s="12"/>
      <c r="DA187" s="12"/>
      <c r="DB187" s="12"/>
      <c r="DC187" s="12"/>
      <c r="DD187" s="12"/>
      <c r="DE187" s="12"/>
      <c r="DF187" s="12"/>
      <c r="DG187" s="12"/>
      <c r="DH187" s="12"/>
      <c r="DI187" s="12"/>
      <c r="DJ187" s="12"/>
      <c r="DK187" s="12"/>
      <c r="DL187" s="12"/>
      <c r="DM187" s="12"/>
      <c r="DN187" s="12"/>
      <c r="DO187" s="12"/>
      <c r="DP187" s="12"/>
      <c r="DQ187" s="12"/>
      <c r="DR187" s="12"/>
      <c r="DS187" s="12"/>
      <c r="DT187" s="12"/>
      <c r="DU187" s="12"/>
      <c r="DV187" s="12"/>
      <c r="DW187" s="12"/>
      <c r="DX187" s="12"/>
      <c r="DY187" s="12"/>
      <c r="DZ187" s="12"/>
      <c r="EA187" s="12"/>
      <c r="EB187" s="12"/>
      <c r="EC187" s="12"/>
      <c r="ED187" s="12"/>
      <c r="EE187" s="12"/>
      <c r="EF187" s="12"/>
      <c r="EG187" s="12"/>
      <c r="EH187" s="12"/>
      <c r="EI187" s="12"/>
      <c r="EJ187" s="12"/>
      <c r="EK187" s="12"/>
      <c r="EL187" s="12"/>
      <c r="EM187" s="12"/>
      <c r="EN187" s="12"/>
      <c r="EO187" s="12"/>
      <c r="EP187" s="12"/>
      <c r="EQ187" s="12"/>
      <c r="ER187" s="12"/>
      <c r="ES187" s="12"/>
      <c r="ET187" s="12"/>
      <c r="EU187" s="12"/>
      <c r="EV187" s="12"/>
      <c r="EW187" s="12"/>
      <c r="EX187" s="12"/>
      <c r="EY187" s="12"/>
      <c r="EZ187" s="12"/>
      <c r="FA187" s="12"/>
      <c r="FB187" s="12"/>
      <c r="FC187" s="12"/>
      <c r="FD187" s="12"/>
      <c r="FE187" s="12"/>
      <c r="FF187" s="12"/>
      <c r="FG187" s="12"/>
      <c r="FH187" s="12"/>
      <c r="FI187" s="12"/>
      <c r="FJ187" s="12"/>
      <c r="FK187" s="12"/>
      <c r="FL187" s="12"/>
      <c r="FM187" s="12"/>
      <c r="FN187" s="12"/>
      <c r="FO187" s="12"/>
      <c r="FP187" s="12"/>
      <c r="FQ187" s="12"/>
      <c r="FR187" s="12"/>
      <c r="FS187" s="12"/>
      <c r="FT187" s="12"/>
      <c r="FU187" s="12"/>
      <c r="FV187" s="12"/>
      <c r="FW187" s="12"/>
      <c r="FX187" s="12"/>
      <c r="FY187" s="12"/>
      <c r="FZ187" s="12"/>
      <c r="GA187" s="12"/>
      <c r="GB187" s="12"/>
      <c r="GC187" s="12"/>
      <c r="GD187" s="12"/>
      <c r="GE187" s="12"/>
      <c r="GF187" s="12"/>
      <c r="GG187" s="12"/>
      <c r="GH187" s="12"/>
      <c r="GI187" s="12"/>
      <c r="GJ187" s="12"/>
      <c r="GK187" s="12"/>
      <c r="GL187" s="12"/>
      <c r="GM187" s="12"/>
      <c r="GN187" s="12"/>
      <c r="GO187" s="12"/>
      <c r="GP187" s="12"/>
      <c r="GQ187" s="12"/>
      <c r="GR187" s="12"/>
      <c r="GS187" s="12"/>
      <c r="GT187" s="12"/>
      <c r="GU187" s="12"/>
      <c r="GV187" s="12"/>
      <c r="GW187" s="12"/>
      <c r="GX187" s="12"/>
      <c r="GY187" s="12"/>
      <c r="GZ187" s="12"/>
      <c r="HA187" s="12"/>
      <c r="HB187" s="12"/>
      <c r="HC187" s="12"/>
      <c r="HD187" s="12"/>
      <c r="HE187" s="12"/>
      <c r="HF187" s="12"/>
      <c r="HG187" s="12"/>
    </row>
    <row r="188" spans="1:215" ht="30.75" customHeight="1">
      <c r="A188" s="72"/>
      <c r="B188" s="72"/>
      <c r="C188" s="72"/>
      <c r="D188" s="73"/>
      <c r="E188" s="73"/>
      <c r="F188" s="73"/>
      <c r="G188" s="73"/>
      <c r="H188" s="73"/>
      <c r="I188" s="73"/>
      <c r="J188" s="68"/>
      <c r="K188" s="73"/>
      <c r="L188" s="73"/>
      <c r="M188" s="12"/>
      <c r="N188" s="12"/>
      <c r="O188" s="12"/>
      <c r="P188" s="12"/>
      <c r="Q188" s="12"/>
      <c r="R188" s="12"/>
      <c r="T188" s="12"/>
      <c r="U188" s="12"/>
      <c r="V188" s="12"/>
      <c r="W188" s="12"/>
      <c r="X188" s="12"/>
      <c r="Y188" s="12"/>
      <c r="Z188" s="12"/>
      <c r="AA188" s="12"/>
      <c r="AB188" s="12"/>
      <c r="AC188" s="12"/>
      <c r="AD188" s="12"/>
      <c r="AE188" s="12"/>
      <c r="AF188" s="12"/>
      <c r="AG188" s="12"/>
      <c r="AH188" s="12"/>
      <c r="AI188" s="12"/>
      <c r="AJ188" s="12"/>
      <c r="AK188" s="12"/>
      <c r="AL188" s="12"/>
      <c r="AM188" s="12"/>
      <c r="AN188" s="12"/>
      <c r="AO188" s="12"/>
      <c r="AP188" s="12"/>
      <c r="AQ188" s="12"/>
      <c r="AR188" s="12"/>
      <c r="AS188" s="12"/>
      <c r="AT188" s="12"/>
      <c r="AU188" s="12"/>
      <c r="AV188" s="12"/>
      <c r="AW188" s="12"/>
      <c r="AX188" s="12"/>
      <c r="AY188" s="12"/>
      <c r="AZ188" s="12"/>
      <c r="BA188" s="12"/>
      <c r="BB188" s="12"/>
      <c r="BC188" s="12"/>
      <c r="BD188" s="12"/>
      <c r="BE188" s="12"/>
      <c r="BF188" s="12"/>
      <c r="BG188" s="12"/>
      <c r="BH188" s="12"/>
      <c r="BI188" s="12"/>
      <c r="BJ188" s="12"/>
      <c r="BK188" s="12"/>
      <c r="BL188" s="12"/>
      <c r="BM188" s="12"/>
      <c r="BN188" s="12"/>
      <c r="BO188" s="12"/>
      <c r="BP188" s="12"/>
      <c r="BQ188" s="12"/>
      <c r="BR188" s="12"/>
      <c r="BS188" s="12"/>
      <c r="BT188" s="12"/>
      <c r="BU188" s="12"/>
      <c r="BV188" s="12"/>
      <c r="BW188" s="12"/>
      <c r="BX188" s="12"/>
      <c r="BY188" s="12"/>
      <c r="BZ188" s="12"/>
      <c r="CA188" s="12"/>
      <c r="CB188" s="12"/>
      <c r="CC188" s="12"/>
      <c r="CD188" s="12"/>
      <c r="CE188" s="12"/>
      <c r="CF188" s="12"/>
      <c r="CG188" s="12"/>
      <c r="CH188" s="12"/>
      <c r="CI188" s="12"/>
      <c r="CJ188" s="12"/>
      <c r="CK188" s="12"/>
      <c r="CL188" s="12"/>
      <c r="CM188" s="12"/>
      <c r="CN188" s="12"/>
      <c r="CO188" s="12"/>
      <c r="CP188" s="12"/>
      <c r="CQ188" s="12"/>
      <c r="CR188" s="12"/>
      <c r="CS188" s="12"/>
      <c r="CT188" s="12"/>
      <c r="CU188" s="12"/>
      <c r="CV188" s="12"/>
      <c r="CW188" s="12"/>
      <c r="CX188" s="12"/>
      <c r="CY188" s="12"/>
      <c r="CZ188" s="12"/>
      <c r="DA188" s="12"/>
      <c r="DB188" s="12"/>
      <c r="DC188" s="12"/>
      <c r="DD188" s="12"/>
      <c r="DE188" s="12"/>
      <c r="DF188" s="12"/>
      <c r="DG188" s="12"/>
      <c r="DH188" s="12"/>
      <c r="DI188" s="12"/>
      <c r="DJ188" s="12"/>
      <c r="DK188" s="12"/>
      <c r="DL188" s="12"/>
      <c r="DM188" s="12"/>
      <c r="DN188" s="12"/>
      <c r="DO188" s="12"/>
      <c r="DP188" s="12"/>
      <c r="DQ188" s="12"/>
      <c r="DR188" s="12"/>
      <c r="DS188" s="12"/>
      <c r="DT188" s="12"/>
      <c r="DU188" s="12"/>
      <c r="DV188" s="12"/>
      <c r="DW188" s="12"/>
      <c r="DX188" s="12"/>
      <c r="DY188" s="12"/>
      <c r="DZ188" s="12"/>
      <c r="EA188" s="12"/>
      <c r="EB188" s="12"/>
      <c r="EC188" s="12"/>
      <c r="ED188" s="12"/>
      <c r="EE188" s="12"/>
      <c r="EF188" s="12"/>
      <c r="EG188" s="12"/>
      <c r="EH188" s="12"/>
      <c r="EI188" s="12"/>
      <c r="EJ188" s="12"/>
      <c r="EK188" s="12"/>
      <c r="EL188" s="12"/>
      <c r="EM188" s="12"/>
      <c r="EN188" s="12"/>
      <c r="EO188" s="12"/>
      <c r="EP188" s="12"/>
      <c r="EQ188" s="12"/>
      <c r="ER188" s="12"/>
      <c r="ES188" s="12"/>
      <c r="ET188" s="12"/>
      <c r="EU188" s="12"/>
      <c r="EV188" s="12"/>
      <c r="EW188" s="12"/>
      <c r="EX188" s="12"/>
      <c r="EY188" s="12"/>
      <c r="EZ188" s="12"/>
      <c r="FA188" s="12"/>
      <c r="FB188" s="12"/>
      <c r="FC188" s="12"/>
      <c r="FD188" s="12"/>
      <c r="FE188" s="12"/>
      <c r="FF188" s="12"/>
      <c r="FG188" s="12"/>
      <c r="FH188" s="12"/>
      <c r="FI188" s="12"/>
      <c r="FJ188" s="12"/>
      <c r="FK188" s="12"/>
      <c r="FL188" s="12"/>
      <c r="FM188" s="12"/>
      <c r="FN188" s="12"/>
      <c r="FO188" s="12"/>
      <c r="FP188" s="12"/>
      <c r="FQ188" s="12"/>
      <c r="FR188" s="12"/>
      <c r="FS188" s="12"/>
      <c r="FT188" s="12"/>
      <c r="FU188" s="12"/>
      <c r="FV188" s="12"/>
      <c r="FW188" s="12"/>
      <c r="FX188" s="12"/>
      <c r="FY188" s="12"/>
      <c r="FZ188" s="12"/>
      <c r="GA188" s="12"/>
      <c r="GB188" s="12"/>
      <c r="GC188" s="12"/>
      <c r="GD188" s="12"/>
      <c r="GE188" s="12"/>
      <c r="GF188" s="12"/>
      <c r="GG188" s="12"/>
      <c r="GH188" s="12"/>
      <c r="GI188" s="12"/>
      <c r="GJ188" s="12"/>
      <c r="GK188" s="12"/>
      <c r="GL188" s="12"/>
      <c r="GM188" s="12"/>
      <c r="GN188" s="12"/>
      <c r="GO188" s="12"/>
      <c r="GP188" s="12"/>
      <c r="GQ188" s="12"/>
      <c r="GR188" s="12"/>
      <c r="GS188" s="12"/>
      <c r="GT188" s="12"/>
      <c r="GU188" s="12"/>
      <c r="GV188" s="12"/>
      <c r="GW188" s="12"/>
      <c r="GX188" s="12"/>
      <c r="GY188" s="12"/>
      <c r="GZ188" s="12"/>
      <c r="HA188" s="12"/>
      <c r="HB188" s="12"/>
      <c r="HC188" s="12"/>
      <c r="HD188" s="12"/>
      <c r="HE188" s="12"/>
      <c r="HF188" s="12"/>
      <c r="HG188" s="12"/>
    </row>
    <row r="189" spans="1:215">
      <c r="A189" s="69" t="s">
        <v>206</v>
      </c>
      <c r="B189" s="70"/>
      <c r="C189" s="70"/>
      <c r="D189" s="73"/>
      <c r="E189" s="73"/>
      <c r="F189" s="73"/>
      <c r="G189" s="73"/>
      <c r="H189" s="73"/>
      <c r="I189" s="73"/>
      <c r="J189" s="68"/>
      <c r="K189" s="73"/>
      <c r="L189" s="73"/>
      <c r="M189" s="12"/>
      <c r="N189" s="12"/>
      <c r="O189" s="12"/>
      <c r="P189" s="12"/>
      <c r="Q189" s="12"/>
      <c r="R189" s="12"/>
    </row>
    <row r="190" spans="1:215" s="10" customFormat="1">
      <c r="A190" s="73" t="s">
        <v>207</v>
      </c>
      <c r="B190" s="70"/>
      <c r="C190" s="70"/>
      <c r="D190" s="73"/>
      <c r="E190" s="73"/>
      <c r="F190" s="73"/>
      <c r="G190" s="73"/>
      <c r="H190" s="73"/>
      <c r="I190" s="73"/>
      <c r="J190" s="68"/>
      <c r="K190" s="73"/>
      <c r="L190" s="73"/>
      <c r="M190" s="12"/>
      <c r="N190" s="12"/>
      <c r="O190" s="12"/>
      <c r="P190" s="12"/>
      <c r="Q190" s="12"/>
      <c r="R190" s="12"/>
      <c r="S190" s="2"/>
      <c r="T190" s="2"/>
      <c r="U190" s="2"/>
      <c r="V190" s="2"/>
      <c r="W190" s="2"/>
      <c r="X190" s="2"/>
      <c r="Y190" s="2"/>
      <c r="Z190" s="2"/>
      <c r="AA190" s="2"/>
      <c r="AB190" s="2"/>
      <c r="AC190" s="2"/>
      <c r="AD190" s="2"/>
      <c r="AE190" s="2"/>
      <c r="AF190" s="2"/>
      <c r="AG190" s="2"/>
      <c r="AH190" s="2"/>
      <c r="AI190" s="2"/>
      <c r="AJ190" s="2"/>
      <c r="AK190" s="2"/>
      <c r="AL190" s="2"/>
      <c r="AM190" s="2"/>
      <c r="AN190" s="2"/>
      <c r="AO190" s="2"/>
      <c r="AP190" s="2"/>
      <c r="AQ190" s="2"/>
      <c r="AR190" s="2"/>
      <c r="AS190" s="2"/>
      <c r="AT190" s="2"/>
      <c r="AU190" s="2"/>
      <c r="AV190" s="2"/>
      <c r="AW190" s="2"/>
      <c r="AX190" s="2"/>
      <c r="AY190" s="2"/>
      <c r="AZ190" s="2"/>
      <c r="BA190" s="2"/>
      <c r="BB190" s="2"/>
      <c r="BC190" s="2"/>
      <c r="BD190" s="2"/>
      <c r="BE190" s="2"/>
      <c r="BF190" s="2"/>
      <c r="BG190" s="2"/>
      <c r="BH190" s="2"/>
      <c r="BI190" s="2"/>
      <c r="BJ190" s="2"/>
      <c r="BK190" s="2"/>
      <c r="BL190" s="2"/>
      <c r="BM190" s="2"/>
      <c r="BN190" s="2"/>
      <c r="BO190" s="2"/>
      <c r="BP190" s="2"/>
      <c r="BQ190" s="2"/>
      <c r="BR190" s="2"/>
      <c r="BS190" s="2"/>
      <c r="BT190" s="2"/>
      <c r="BU190" s="2"/>
      <c r="BV190" s="2"/>
      <c r="BW190" s="2"/>
      <c r="BX190" s="2"/>
      <c r="BY190" s="2"/>
      <c r="BZ190" s="2"/>
      <c r="CA190" s="2"/>
      <c r="CB190" s="2"/>
      <c r="CC190" s="2"/>
      <c r="CD190" s="2"/>
      <c r="CE190" s="2"/>
      <c r="CF190" s="2"/>
      <c r="CG190" s="2"/>
      <c r="CH190" s="2"/>
      <c r="CI190" s="2"/>
      <c r="CJ190" s="2"/>
      <c r="CK190" s="2"/>
      <c r="CL190" s="2"/>
      <c r="CM190" s="2"/>
      <c r="CN190" s="2"/>
      <c r="CO190" s="2"/>
      <c r="CP190" s="2"/>
      <c r="CQ190" s="2"/>
      <c r="CR190" s="2"/>
      <c r="CS190" s="2"/>
      <c r="CT190" s="2"/>
      <c r="CU190" s="2"/>
      <c r="CV190" s="2"/>
      <c r="CW190" s="2"/>
      <c r="CX190" s="2"/>
      <c r="CY190" s="2"/>
      <c r="CZ190" s="2"/>
      <c r="DA190" s="2"/>
      <c r="DB190" s="2"/>
      <c r="DC190" s="2"/>
      <c r="DD190" s="2"/>
      <c r="DE190" s="2"/>
      <c r="DF190" s="2"/>
      <c r="DG190" s="2"/>
      <c r="DH190" s="2"/>
      <c r="DI190" s="2"/>
      <c r="DJ190" s="2"/>
      <c r="DK190" s="2"/>
      <c r="DL190" s="2"/>
      <c r="DM190" s="2"/>
      <c r="DN190" s="2"/>
      <c r="DO190" s="2"/>
      <c r="DP190" s="2"/>
      <c r="DQ190" s="2"/>
      <c r="DR190" s="2"/>
      <c r="DS190" s="2"/>
      <c r="DT190" s="2"/>
      <c r="DU190" s="2"/>
      <c r="DV190" s="2"/>
      <c r="DW190" s="2"/>
      <c r="DX190" s="2"/>
      <c r="DY190" s="2"/>
      <c r="DZ190" s="2"/>
      <c r="EA190" s="2"/>
      <c r="EB190" s="2"/>
      <c r="EC190" s="2"/>
      <c r="ED190" s="2"/>
      <c r="EE190" s="2"/>
      <c r="EF190" s="2"/>
      <c r="EG190" s="2"/>
      <c r="EH190" s="2"/>
      <c r="EI190" s="2"/>
      <c r="EJ190" s="2"/>
      <c r="EK190" s="2"/>
      <c r="EL190" s="2"/>
      <c r="EM190" s="2"/>
      <c r="EN190" s="2"/>
      <c r="EO190" s="2"/>
      <c r="EP190" s="2"/>
      <c r="EQ190" s="2"/>
      <c r="ER190" s="2"/>
      <c r="ES190" s="2"/>
      <c r="ET190" s="2"/>
      <c r="EU190" s="2"/>
      <c r="EV190" s="2"/>
      <c r="EW190" s="2"/>
      <c r="EX190" s="2"/>
      <c r="EY190" s="2"/>
      <c r="EZ190" s="2"/>
      <c r="FA190" s="2"/>
      <c r="FB190" s="2"/>
      <c r="FC190" s="2"/>
      <c r="FD190" s="2"/>
      <c r="FE190" s="2"/>
      <c r="FF190" s="2"/>
      <c r="FG190" s="2"/>
      <c r="FH190" s="2"/>
      <c r="FI190" s="2"/>
      <c r="FJ190" s="2"/>
      <c r="FK190" s="2"/>
      <c r="FL190" s="2"/>
      <c r="FM190" s="2"/>
      <c r="FN190" s="2"/>
      <c r="FO190" s="2"/>
      <c r="FP190" s="2"/>
      <c r="FQ190" s="2"/>
      <c r="FR190" s="2"/>
      <c r="FS190" s="2"/>
      <c r="FT190" s="2"/>
      <c r="FU190" s="2"/>
      <c r="FV190" s="2"/>
      <c r="FW190" s="2"/>
      <c r="FX190" s="2"/>
      <c r="FY190" s="2"/>
      <c r="FZ190" s="2"/>
      <c r="GA190" s="2"/>
      <c r="GB190" s="2"/>
      <c r="GC190" s="2"/>
      <c r="GD190" s="2"/>
      <c r="GE190" s="2"/>
      <c r="GF190" s="2"/>
      <c r="GG190" s="2"/>
      <c r="GH190" s="2"/>
      <c r="GI190" s="2"/>
      <c r="GJ190" s="2"/>
      <c r="GK190" s="2"/>
      <c r="GL190" s="2"/>
      <c r="GM190" s="2"/>
      <c r="GN190" s="2"/>
      <c r="GO190" s="2"/>
      <c r="GP190" s="2"/>
      <c r="GQ190" s="2"/>
      <c r="GR190" s="2"/>
      <c r="GS190" s="2"/>
      <c r="GT190" s="2"/>
      <c r="GU190" s="2"/>
      <c r="GV190" s="2"/>
      <c r="GW190" s="2"/>
      <c r="GX190" s="2"/>
      <c r="GY190" s="2"/>
      <c r="GZ190" s="2"/>
      <c r="HA190" s="2"/>
      <c r="HB190" s="2"/>
      <c r="HC190" s="2"/>
      <c r="HD190" s="2"/>
      <c r="HE190" s="2"/>
      <c r="HF190" s="2"/>
      <c r="HG190" s="2"/>
    </row>
    <row r="191" spans="1:215" s="10" customFormat="1">
      <c r="A191" s="313" t="s">
        <v>208</v>
      </c>
      <c r="B191" s="313"/>
      <c r="C191" s="313"/>
      <c r="D191" s="313"/>
      <c r="E191" s="313"/>
      <c r="F191" s="313"/>
      <c r="G191" s="313"/>
      <c r="H191" s="313"/>
      <c r="I191" s="313"/>
      <c r="J191" s="313"/>
      <c r="K191" s="313"/>
      <c r="L191" s="313"/>
      <c r="M191" s="12"/>
      <c r="N191" s="12"/>
      <c r="O191" s="12"/>
      <c r="P191" s="12"/>
      <c r="Q191" s="12"/>
      <c r="R191" s="12"/>
      <c r="S191" s="2"/>
      <c r="T191" s="2"/>
      <c r="U191" s="2"/>
      <c r="V191" s="2"/>
      <c r="W191" s="2"/>
      <c r="X191" s="2"/>
      <c r="Y191" s="2"/>
      <c r="Z191" s="2"/>
      <c r="AA191" s="2"/>
      <c r="AB191" s="2"/>
      <c r="AC191" s="2"/>
      <c r="AD191" s="2"/>
      <c r="AE191" s="2"/>
      <c r="AF191" s="2"/>
      <c r="AG191" s="2"/>
      <c r="AH191" s="2"/>
      <c r="AI191" s="2"/>
      <c r="AJ191" s="2"/>
      <c r="AK191" s="2"/>
      <c r="AL191" s="2"/>
      <c r="AM191" s="2"/>
      <c r="AN191" s="2"/>
      <c r="AO191" s="2"/>
      <c r="AP191" s="2"/>
      <c r="AQ191" s="2"/>
      <c r="AR191" s="2"/>
      <c r="AS191" s="2"/>
      <c r="AT191" s="2"/>
      <c r="AU191" s="2"/>
      <c r="AV191" s="2"/>
      <c r="AW191" s="2"/>
      <c r="AX191" s="2"/>
      <c r="AY191" s="2"/>
      <c r="AZ191" s="2"/>
      <c r="BA191" s="2"/>
      <c r="BB191" s="2"/>
      <c r="BC191" s="2"/>
      <c r="BD191" s="2"/>
      <c r="BE191" s="2"/>
      <c r="BF191" s="2"/>
      <c r="BG191" s="2"/>
      <c r="BH191" s="2"/>
      <c r="BI191" s="2"/>
      <c r="BJ191" s="2"/>
      <c r="BK191" s="2"/>
      <c r="BL191" s="2"/>
      <c r="BM191" s="2"/>
      <c r="BN191" s="2"/>
      <c r="BO191" s="2"/>
      <c r="BP191" s="2"/>
      <c r="BQ191" s="2"/>
      <c r="BR191" s="2"/>
      <c r="BS191" s="2"/>
      <c r="BT191" s="2"/>
      <c r="BU191" s="2"/>
      <c r="BV191" s="2"/>
      <c r="BW191" s="2"/>
      <c r="BX191" s="2"/>
      <c r="BY191" s="2"/>
      <c r="BZ191" s="2"/>
      <c r="CA191" s="2"/>
      <c r="CB191" s="2"/>
      <c r="CC191" s="2"/>
      <c r="CD191" s="2"/>
      <c r="CE191" s="2"/>
      <c r="CF191" s="2"/>
      <c r="CG191" s="2"/>
      <c r="CH191" s="2"/>
      <c r="CI191" s="2"/>
      <c r="CJ191" s="2"/>
      <c r="CK191" s="2"/>
      <c r="CL191" s="2"/>
      <c r="CM191" s="2"/>
      <c r="CN191" s="2"/>
      <c r="CO191" s="2"/>
      <c r="CP191" s="2"/>
      <c r="CQ191" s="2"/>
      <c r="CR191" s="2"/>
      <c r="CS191" s="2"/>
      <c r="CT191" s="2"/>
      <c r="CU191" s="2"/>
      <c r="CV191" s="2"/>
      <c r="CW191" s="2"/>
      <c r="CX191" s="2"/>
      <c r="CY191" s="2"/>
      <c r="CZ191" s="2"/>
      <c r="DA191" s="2"/>
      <c r="DB191" s="2"/>
      <c r="DC191" s="2"/>
      <c r="DD191" s="2"/>
      <c r="DE191" s="2"/>
      <c r="DF191" s="2"/>
      <c r="DG191" s="2"/>
      <c r="DH191" s="2"/>
      <c r="DI191" s="2"/>
      <c r="DJ191" s="2"/>
      <c r="DK191" s="2"/>
      <c r="DL191" s="2"/>
      <c r="DM191" s="2"/>
      <c r="DN191" s="2"/>
      <c r="DO191" s="2"/>
      <c r="DP191" s="2"/>
      <c r="DQ191" s="2"/>
      <c r="DR191" s="2"/>
      <c r="DS191" s="2"/>
      <c r="DT191" s="2"/>
      <c r="DU191" s="2"/>
      <c r="DV191" s="2"/>
      <c r="DW191" s="2"/>
      <c r="DX191" s="2"/>
      <c r="DY191" s="2"/>
      <c r="DZ191" s="2"/>
      <c r="EA191" s="2"/>
      <c r="EB191" s="2"/>
      <c r="EC191" s="2"/>
      <c r="ED191" s="2"/>
      <c r="EE191" s="2"/>
      <c r="EF191" s="2"/>
      <c r="EG191" s="2"/>
      <c r="EH191" s="2"/>
      <c r="EI191" s="2"/>
      <c r="EJ191" s="2"/>
      <c r="EK191" s="2"/>
      <c r="EL191" s="2"/>
      <c r="EM191" s="2"/>
      <c r="EN191" s="2"/>
      <c r="EO191" s="2"/>
      <c r="EP191" s="2"/>
      <c r="EQ191" s="2"/>
      <c r="ER191" s="2"/>
      <c r="ES191" s="2"/>
      <c r="ET191" s="2"/>
      <c r="EU191" s="2"/>
      <c r="EV191" s="2"/>
      <c r="EW191" s="2"/>
      <c r="EX191" s="2"/>
      <c r="EY191" s="2"/>
      <c r="EZ191" s="2"/>
      <c r="FA191" s="2"/>
      <c r="FB191" s="2"/>
      <c r="FC191" s="2"/>
      <c r="FD191" s="2"/>
      <c r="FE191" s="2"/>
      <c r="FF191" s="2"/>
      <c r="FG191" s="2"/>
      <c r="FH191" s="2"/>
      <c r="FI191" s="2"/>
      <c r="FJ191" s="2"/>
      <c r="FK191" s="2"/>
      <c r="FL191" s="2"/>
      <c r="FM191" s="2"/>
      <c r="FN191" s="2"/>
      <c r="FO191" s="2"/>
      <c r="FP191" s="2"/>
      <c r="FQ191" s="2"/>
      <c r="FR191" s="2"/>
      <c r="FS191" s="2"/>
      <c r="FT191" s="2"/>
      <c r="FU191" s="2"/>
      <c r="FV191" s="2"/>
      <c r="FW191" s="2"/>
      <c r="FX191" s="2"/>
      <c r="FY191" s="2"/>
      <c r="FZ191" s="2"/>
      <c r="GA191" s="2"/>
      <c r="GB191" s="2"/>
      <c r="GC191" s="2"/>
      <c r="GD191" s="2"/>
      <c r="GE191" s="2"/>
      <c r="GF191" s="2"/>
      <c r="GG191" s="2"/>
      <c r="GH191" s="2"/>
      <c r="GI191" s="2"/>
      <c r="GJ191" s="2"/>
      <c r="GK191" s="2"/>
      <c r="GL191" s="2"/>
      <c r="GM191" s="2"/>
      <c r="GN191" s="2"/>
      <c r="GO191" s="2"/>
      <c r="GP191" s="2"/>
      <c r="GQ191" s="2"/>
      <c r="GR191" s="2"/>
      <c r="GS191" s="2"/>
      <c r="GT191" s="2"/>
      <c r="GU191" s="2"/>
      <c r="GV191" s="2"/>
      <c r="GW191" s="2"/>
      <c r="GX191" s="2"/>
      <c r="GY191" s="2"/>
      <c r="GZ191" s="2"/>
      <c r="HA191" s="2"/>
      <c r="HB191" s="2"/>
      <c r="HC191" s="2"/>
      <c r="HD191" s="2"/>
      <c r="HE191" s="2"/>
      <c r="HF191" s="2"/>
      <c r="HG191" s="2"/>
    </row>
    <row r="192" spans="1:215" s="10" customFormat="1">
      <c r="A192" s="13"/>
      <c r="B192" s="13"/>
      <c r="C192" s="13"/>
      <c r="D192" s="13"/>
      <c r="E192" s="13"/>
      <c r="F192" s="13"/>
      <c r="G192" s="13"/>
      <c r="H192" s="13"/>
      <c r="I192" s="13"/>
      <c r="J192" s="13"/>
      <c r="K192" s="12"/>
      <c r="L192" s="12"/>
      <c r="M192" s="12"/>
      <c r="N192" s="12"/>
      <c r="O192" s="12"/>
      <c r="P192" s="12"/>
      <c r="Q192" s="12"/>
      <c r="R192" s="12"/>
      <c r="S192" s="2"/>
      <c r="T192" s="2"/>
      <c r="U192" s="2"/>
      <c r="V192" s="2"/>
      <c r="W192" s="2"/>
      <c r="X192" s="2"/>
      <c r="Y192" s="2"/>
      <c r="Z192" s="2"/>
      <c r="AA192" s="2"/>
      <c r="AB192" s="2"/>
      <c r="AC192" s="2"/>
      <c r="AD192" s="2"/>
      <c r="AE192" s="2"/>
      <c r="AF192" s="2"/>
      <c r="AG192" s="2"/>
      <c r="AH192" s="2"/>
      <c r="AI192" s="2"/>
      <c r="AJ192" s="2"/>
      <c r="AK192" s="2"/>
      <c r="AL192" s="2"/>
      <c r="AM192" s="2"/>
      <c r="AN192" s="2"/>
      <c r="AO192" s="2"/>
      <c r="AP192" s="2"/>
      <c r="AQ192" s="2"/>
      <c r="AR192" s="2"/>
      <c r="AS192" s="2"/>
      <c r="AT192" s="2"/>
      <c r="AU192" s="2"/>
      <c r="AV192" s="2"/>
      <c r="AW192" s="2"/>
      <c r="AX192" s="2"/>
      <c r="AY192" s="2"/>
      <c r="AZ192" s="2"/>
      <c r="BA192" s="2"/>
      <c r="BB192" s="2"/>
      <c r="BC192" s="2"/>
      <c r="BD192" s="2"/>
      <c r="BE192" s="2"/>
      <c r="BF192" s="2"/>
      <c r="BG192" s="2"/>
      <c r="BH192" s="2"/>
      <c r="BI192" s="2"/>
      <c r="BJ192" s="2"/>
      <c r="BK192" s="2"/>
      <c r="BL192" s="2"/>
      <c r="BM192" s="2"/>
      <c r="BN192" s="2"/>
      <c r="BO192" s="2"/>
      <c r="BP192" s="2"/>
      <c r="BQ192" s="2"/>
      <c r="BR192" s="2"/>
      <c r="BS192" s="2"/>
      <c r="BT192" s="2"/>
      <c r="BU192" s="2"/>
      <c r="BV192" s="2"/>
      <c r="BW192" s="2"/>
      <c r="BX192" s="2"/>
      <c r="BY192" s="2"/>
      <c r="BZ192" s="2"/>
      <c r="CA192" s="2"/>
      <c r="CB192" s="2"/>
      <c r="CC192" s="2"/>
      <c r="CD192" s="2"/>
      <c r="CE192" s="2"/>
      <c r="CF192" s="2"/>
      <c r="CG192" s="2"/>
      <c r="CH192" s="2"/>
      <c r="CI192" s="2"/>
      <c r="CJ192" s="2"/>
      <c r="CK192" s="2"/>
      <c r="CL192" s="2"/>
      <c r="CM192" s="2"/>
      <c r="CN192" s="2"/>
      <c r="CO192" s="2"/>
      <c r="CP192" s="2"/>
      <c r="CQ192" s="2"/>
      <c r="CR192" s="2"/>
      <c r="CS192" s="2"/>
      <c r="CT192" s="2"/>
      <c r="CU192" s="2"/>
      <c r="CV192" s="2"/>
      <c r="CW192" s="2"/>
      <c r="CX192" s="2"/>
      <c r="CY192" s="2"/>
      <c r="CZ192" s="2"/>
      <c r="DA192" s="2"/>
      <c r="DB192" s="2"/>
      <c r="DC192" s="2"/>
      <c r="DD192" s="2"/>
      <c r="DE192" s="2"/>
      <c r="DF192" s="2"/>
      <c r="DG192" s="2"/>
      <c r="DH192" s="2"/>
      <c r="DI192" s="2"/>
      <c r="DJ192" s="2"/>
      <c r="DK192" s="2"/>
      <c r="DL192" s="2"/>
      <c r="DM192" s="2"/>
      <c r="DN192" s="2"/>
      <c r="DO192" s="2"/>
      <c r="DP192" s="2"/>
      <c r="DQ192" s="2"/>
      <c r="DR192" s="2"/>
      <c r="DS192" s="2"/>
      <c r="DT192" s="2"/>
      <c r="DU192" s="2"/>
      <c r="DV192" s="2"/>
      <c r="DW192" s="2"/>
      <c r="DX192" s="2"/>
      <c r="DY192" s="2"/>
      <c r="DZ192" s="2"/>
      <c r="EA192" s="2"/>
      <c r="EB192" s="2"/>
      <c r="EC192" s="2"/>
      <c r="ED192" s="2"/>
      <c r="EE192" s="2"/>
      <c r="EF192" s="2"/>
      <c r="EG192" s="2"/>
      <c r="EH192" s="2"/>
      <c r="EI192" s="2"/>
      <c r="EJ192" s="2"/>
      <c r="EK192" s="2"/>
      <c r="EL192" s="2"/>
      <c r="EM192" s="2"/>
      <c r="EN192" s="2"/>
      <c r="EO192" s="2"/>
      <c r="EP192" s="2"/>
      <c r="EQ192" s="2"/>
      <c r="ER192" s="2"/>
      <c r="ES192" s="2"/>
      <c r="ET192" s="2"/>
      <c r="EU192" s="2"/>
      <c r="EV192" s="2"/>
      <c r="EW192" s="2"/>
      <c r="EX192" s="2"/>
      <c r="EY192" s="2"/>
      <c r="EZ192" s="2"/>
      <c r="FA192" s="2"/>
      <c r="FB192" s="2"/>
      <c r="FC192" s="2"/>
      <c r="FD192" s="2"/>
      <c r="FE192" s="2"/>
      <c r="FF192" s="2"/>
      <c r="FG192" s="2"/>
      <c r="FH192" s="2"/>
      <c r="FI192" s="2"/>
      <c r="FJ192" s="2"/>
      <c r="FK192" s="2"/>
      <c r="FL192" s="2"/>
      <c r="FM192" s="2"/>
      <c r="FN192" s="2"/>
      <c r="FO192" s="2"/>
      <c r="FP192" s="2"/>
      <c r="FQ192" s="2"/>
      <c r="FR192" s="2"/>
      <c r="FS192" s="2"/>
      <c r="FT192" s="2"/>
      <c r="FU192" s="2"/>
      <c r="FV192" s="2"/>
      <c r="FW192" s="2"/>
      <c r="FX192" s="2"/>
      <c r="FY192" s="2"/>
      <c r="FZ192" s="2"/>
      <c r="GA192" s="2"/>
      <c r="GB192" s="2"/>
      <c r="GC192" s="2"/>
      <c r="GD192" s="2"/>
      <c r="GE192" s="2"/>
      <c r="GF192" s="2"/>
      <c r="GG192" s="2"/>
      <c r="GH192" s="2"/>
      <c r="GI192" s="2"/>
      <c r="GJ192" s="2"/>
      <c r="GK192" s="2"/>
      <c r="GL192" s="2"/>
      <c r="GM192" s="2"/>
      <c r="GN192" s="2"/>
      <c r="GO192" s="2"/>
      <c r="GP192" s="2"/>
      <c r="GQ192" s="2"/>
      <c r="GR192" s="2"/>
      <c r="GS192" s="2"/>
      <c r="GT192" s="2"/>
      <c r="GU192" s="2"/>
      <c r="GV192" s="2"/>
      <c r="GW192" s="2"/>
      <c r="GX192" s="2"/>
      <c r="GY192" s="2"/>
      <c r="GZ192" s="2"/>
      <c r="HA192" s="2"/>
      <c r="HB192" s="2"/>
      <c r="HC192" s="2"/>
      <c r="HD192" s="2"/>
      <c r="HE192" s="2"/>
      <c r="HF192" s="2"/>
      <c r="HG192" s="2"/>
    </row>
    <row r="193" spans="1:215" s="10" customFormat="1">
      <c r="A193" s="13"/>
      <c r="B193" s="13"/>
      <c r="C193" s="13"/>
      <c r="D193" s="13"/>
      <c r="E193" s="13"/>
      <c r="F193" s="13"/>
      <c r="G193" s="13"/>
      <c r="H193" s="13"/>
      <c r="I193" s="13"/>
      <c r="J193" s="13"/>
      <c r="K193" s="12"/>
      <c r="L193" s="12"/>
      <c r="M193" s="12"/>
      <c r="N193" s="12"/>
      <c r="O193" s="12"/>
      <c r="P193" s="12"/>
      <c r="Q193" s="12"/>
      <c r="R193" s="12"/>
      <c r="S193" s="2"/>
      <c r="T193" s="2"/>
      <c r="U193" s="2"/>
      <c r="V193" s="2"/>
      <c r="W193" s="2"/>
      <c r="X193" s="2"/>
      <c r="Y193" s="2"/>
      <c r="Z193" s="2"/>
      <c r="AA193" s="2"/>
      <c r="AB193" s="2"/>
      <c r="AC193" s="2"/>
      <c r="AD193" s="2"/>
      <c r="AE193" s="2"/>
      <c r="AF193" s="2"/>
      <c r="AG193" s="2"/>
      <c r="AH193" s="2"/>
      <c r="AI193" s="2"/>
      <c r="AJ193" s="2"/>
      <c r="AK193" s="2"/>
      <c r="AL193" s="2"/>
      <c r="AM193" s="2"/>
      <c r="AN193" s="2"/>
      <c r="AO193" s="2"/>
      <c r="AP193" s="2"/>
      <c r="AQ193" s="2"/>
      <c r="AR193" s="2"/>
      <c r="AS193" s="2"/>
      <c r="AT193" s="2"/>
      <c r="AU193" s="2"/>
      <c r="AV193" s="2"/>
      <c r="AW193" s="2"/>
      <c r="AX193" s="2"/>
      <c r="AY193" s="2"/>
      <c r="AZ193" s="2"/>
      <c r="BA193" s="2"/>
      <c r="BB193" s="2"/>
      <c r="BC193" s="2"/>
      <c r="BD193" s="2"/>
      <c r="BE193" s="2"/>
      <c r="BF193" s="2"/>
      <c r="BG193" s="2"/>
      <c r="BH193" s="2"/>
      <c r="BI193" s="2"/>
      <c r="BJ193" s="2"/>
      <c r="BK193" s="2"/>
      <c r="BL193" s="2"/>
      <c r="BM193" s="2"/>
      <c r="BN193" s="2"/>
      <c r="BO193" s="2"/>
      <c r="BP193" s="2"/>
      <c r="BQ193" s="2"/>
      <c r="BR193" s="2"/>
      <c r="BS193" s="2"/>
      <c r="BT193" s="2"/>
      <c r="BU193" s="2"/>
      <c r="BV193" s="2"/>
      <c r="BW193" s="2"/>
      <c r="BX193" s="2"/>
      <c r="BY193" s="2"/>
      <c r="BZ193" s="2"/>
      <c r="CA193" s="2"/>
      <c r="CB193" s="2"/>
      <c r="CC193" s="2"/>
      <c r="CD193" s="2"/>
      <c r="CE193" s="2"/>
      <c r="CF193" s="2"/>
      <c r="CG193" s="2"/>
      <c r="CH193" s="2"/>
      <c r="CI193" s="2"/>
      <c r="CJ193" s="2"/>
      <c r="CK193" s="2"/>
      <c r="CL193" s="2"/>
      <c r="CM193" s="2"/>
      <c r="CN193" s="2"/>
      <c r="CO193" s="2"/>
      <c r="CP193" s="2"/>
      <c r="CQ193" s="2"/>
      <c r="CR193" s="2"/>
      <c r="CS193" s="2"/>
      <c r="CT193" s="2"/>
      <c r="CU193" s="2"/>
      <c r="CV193" s="2"/>
      <c r="CW193" s="2"/>
      <c r="CX193" s="2"/>
      <c r="CY193" s="2"/>
      <c r="CZ193" s="2"/>
      <c r="DA193" s="2"/>
      <c r="DB193" s="2"/>
      <c r="DC193" s="2"/>
      <c r="DD193" s="2"/>
      <c r="DE193" s="2"/>
      <c r="DF193" s="2"/>
      <c r="DG193" s="2"/>
      <c r="DH193" s="2"/>
      <c r="DI193" s="2"/>
      <c r="DJ193" s="2"/>
      <c r="DK193" s="2"/>
      <c r="DL193" s="2"/>
      <c r="DM193" s="2"/>
      <c r="DN193" s="2"/>
      <c r="DO193" s="2"/>
      <c r="DP193" s="2"/>
      <c r="DQ193" s="2"/>
      <c r="DR193" s="2"/>
      <c r="DS193" s="2"/>
      <c r="DT193" s="2"/>
      <c r="DU193" s="2"/>
      <c r="DV193" s="2"/>
      <c r="DW193" s="2"/>
      <c r="DX193" s="2"/>
      <c r="DY193" s="2"/>
      <c r="DZ193" s="2"/>
      <c r="EA193" s="2"/>
      <c r="EB193" s="2"/>
      <c r="EC193" s="2"/>
      <c r="ED193" s="2"/>
      <c r="EE193" s="2"/>
      <c r="EF193" s="2"/>
      <c r="EG193" s="2"/>
      <c r="EH193" s="2"/>
      <c r="EI193" s="2"/>
      <c r="EJ193" s="2"/>
      <c r="EK193" s="2"/>
      <c r="EL193" s="2"/>
      <c r="EM193" s="2"/>
      <c r="EN193" s="2"/>
      <c r="EO193" s="2"/>
      <c r="EP193" s="2"/>
      <c r="EQ193" s="2"/>
      <c r="ER193" s="2"/>
      <c r="ES193" s="2"/>
      <c r="ET193" s="2"/>
      <c r="EU193" s="2"/>
      <c r="EV193" s="2"/>
      <c r="EW193" s="2"/>
      <c r="EX193" s="2"/>
      <c r="EY193" s="2"/>
      <c r="EZ193" s="2"/>
      <c r="FA193" s="2"/>
      <c r="FB193" s="2"/>
      <c r="FC193" s="2"/>
      <c r="FD193" s="2"/>
      <c r="FE193" s="2"/>
      <c r="FF193" s="2"/>
      <c r="FG193" s="2"/>
      <c r="FH193" s="2"/>
      <c r="FI193" s="2"/>
      <c r="FJ193" s="2"/>
      <c r="FK193" s="2"/>
      <c r="FL193" s="2"/>
      <c r="FM193" s="2"/>
      <c r="FN193" s="2"/>
      <c r="FO193" s="2"/>
      <c r="FP193" s="2"/>
      <c r="FQ193" s="2"/>
      <c r="FR193" s="2"/>
      <c r="FS193" s="2"/>
      <c r="FT193" s="2"/>
      <c r="FU193" s="2"/>
      <c r="FV193" s="2"/>
      <c r="FW193" s="2"/>
      <c r="FX193" s="2"/>
      <c r="FY193" s="2"/>
      <c r="FZ193" s="2"/>
      <c r="GA193" s="2"/>
      <c r="GB193" s="2"/>
      <c r="GC193" s="2"/>
      <c r="GD193" s="2"/>
      <c r="GE193" s="2"/>
      <c r="GF193" s="2"/>
      <c r="GG193" s="2"/>
      <c r="GH193" s="2"/>
      <c r="GI193" s="2"/>
      <c r="GJ193" s="2"/>
      <c r="GK193" s="2"/>
      <c r="GL193" s="2"/>
      <c r="GM193" s="2"/>
      <c r="GN193" s="2"/>
      <c r="GO193" s="2"/>
      <c r="GP193" s="2"/>
      <c r="GQ193" s="2"/>
      <c r="GR193" s="2"/>
      <c r="GS193" s="2"/>
      <c r="GT193" s="2"/>
      <c r="GU193" s="2"/>
      <c r="GV193" s="2"/>
      <c r="GW193" s="2"/>
      <c r="GX193" s="2"/>
      <c r="GY193" s="2"/>
      <c r="GZ193" s="2"/>
      <c r="HA193" s="2"/>
      <c r="HB193" s="2"/>
      <c r="HC193" s="2"/>
      <c r="HD193" s="2"/>
      <c r="HE193" s="2"/>
      <c r="HF193" s="2"/>
      <c r="HG193" s="2"/>
    </row>
    <row r="194" spans="1:215" s="10" customFormat="1">
      <c r="K194" s="2"/>
      <c r="L194" s="2"/>
      <c r="M194" s="2"/>
      <c r="N194" s="2"/>
      <c r="O194" s="2"/>
      <c r="P194" s="2"/>
      <c r="Q194" s="2"/>
      <c r="R194" s="2"/>
      <c r="S194" s="2"/>
      <c r="T194" s="2"/>
      <c r="U194" s="2"/>
      <c r="V194" s="2"/>
      <c r="W194" s="2"/>
      <c r="X194" s="2"/>
      <c r="Y194" s="2"/>
      <c r="Z194" s="2"/>
      <c r="AA194" s="2"/>
      <c r="AB194" s="2"/>
      <c r="AC194" s="2"/>
      <c r="AD194" s="2"/>
      <c r="AE194" s="2"/>
      <c r="AF194" s="2"/>
      <c r="AG194" s="2"/>
      <c r="AH194" s="2"/>
      <c r="AI194" s="2"/>
      <c r="AJ194" s="2"/>
      <c r="AK194" s="2"/>
      <c r="AL194" s="2"/>
      <c r="AM194" s="2"/>
      <c r="AN194" s="2"/>
      <c r="AO194" s="2"/>
      <c r="AP194" s="2"/>
      <c r="AQ194" s="2"/>
      <c r="AR194" s="2"/>
      <c r="AS194" s="2"/>
      <c r="AT194" s="2"/>
      <c r="AU194" s="2"/>
      <c r="AV194" s="2"/>
      <c r="AW194" s="2"/>
      <c r="AX194" s="2"/>
      <c r="AY194" s="2"/>
      <c r="AZ194" s="2"/>
      <c r="BA194" s="2"/>
      <c r="BB194" s="2"/>
      <c r="BC194" s="2"/>
      <c r="BD194" s="2"/>
      <c r="BE194" s="2"/>
      <c r="BF194" s="2"/>
      <c r="BG194" s="2"/>
      <c r="BH194" s="2"/>
      <c r="BI194" s="2"/>
      <c r="BJ194" s="2"/>
      <c r="BK194" s="2"/>
      <c r="BL194" s="2"/>
      <c r="BM194" s="2"/>
      <c r="BN194" s="2"/>
      <c r="BO194" s="2"/>
      <c r="BP194" s="2"/>
      <c r="BQ194" s="2"/>
      <c r="BR194" s="2"/>
      <c r="BS194" s="2"/>
      <c r="BT194" s="2"/>
      <c r="BU194" s="2"/>
      <c r="BV194" s="2"/>
      <c r="BW194" s="2"/>
      <c r="BX194" s="2"/>
      <c r="BY194" s="2"/>
      <c r="BZ194" s="2"/>
      <c r="CA194" s="2"/>
      <c r="CB194" s="2"/>
      <c r="CC194" s="2"/>
      <c r="CD194" s="2"/>
      <c r="CE194" s="2"/>
      <c r="CF194" s="2"/>
      <c r="CG194" s="2"/>
      <c r="CH194" s="2"/>
      <c r="CI194" s="2"/>
      <c r="CJ194" s="2"/>
      <c r="CK194" s="2"/>
      <c r="CL194" s="2"/>
      <c r="CM194" s="2"/>
      <c r="CN194" s="2"/>
      <c r="CO194" s="2"/>
      <c r="CP194" s="2"/>
      <c r="CQ194" s="2"/>
      <c r="CR194" s="2"/>
      <c r="CS194" s="2"/>
      <c r="CT194" s="2"/>
      <c r="CU194" s="2"/>
      <c r="CV194" s="2"/>
      <c r="CW194" s="2"/>
      <c r="CX194" s="2"/>
      <c r="CY194" s="2"/>
      <c r="CZ194" s="2"/>
      <c r="DA194" s="2"/>
      <c r="DB194" s="2"/>
      <c r="DC194" s="2"/>
      <c r="DD194" s="2"/>
      <c r="DE194" s="2"/>
      <c r="DF194" s="2"/>
      <c r="DG194" s="2"/>
      <c r="DH194" s="2"/>
      <c r="DI194" s="2"/>
      <c r="DJ194" s="2"/>
      <c r="DK194" s="2"/>
      <c r="DL194" s="2"/>
      <c r="DM194" s="2"/>
      <c r="DN194" s="2"/>
      <c r="DO194" s="2"/>
      <c r="DP194" s="2"/>
      <c r="DQ194" s="2"/>
      <c r="DR194" s="2"/>
      <c r="DS194" s="2"/>
      <c r="DT194" s="2"/>
      <c r="DU194" s="2"/>
      <c r="DV194" s="2"/>
      <c r="DW194" s="2"/>
      <c r="DX194" s="2"/>
      <c r="DY194" s="2"/>
      <c r="DZ194" s="2"/>
      <c r="EA194" s="2"/>
      <c r="EB194" s="2"/>
      <c r="EC194" s="2"/>
      <c r="ED194" s="2"/>
      <c r="EE194" s="2"/>
      <c r="EF194" s="2"/>
      <c r="EG194" s="2"/>
      <c r="EH194" s="2"/>
      <c r="EI194" s="2"/>
      <c r="EJ194" s="2"/>
      <c r="EK194" s="2"/>
      <c r="EL194" s="2"/>
      <c r="EM194" s="2"/>
      <c r="EN194" s="2"/>
      <c r="EO194" s="2"/>
      <c r="EP194" s="2"/>
      <c r="EQ194" s="2"/>
      <c r="ER194" s="2"/>
      <c r="ES194" s="2"/>
      <c r="ET194" s="2"/>
      <c r="EU194" s="2"/>
      <c r="EV194" s="2"/>
      <c r="EW194" s="2"/>
      <c r="EX194" s="2"/>
      <c r="EY194" s="2"/>
      <c r="EZ194" s="2"/>
      <c r="FA194" s="2"/>
      <c r="FB194" s="2"/>
      <c r="FC194" s="2"/>
      <c r="FD194" s="2"/>
      <c r="FE194" s="2"/>
      <c r="FF194" s="2"/>
      <c r="FG194" s="2"/>
      <c r="FH194" s="2"/>
      <c r="FI194" s="2"/>
      <c r="FJ194" s="2"/>
      <c r="FK194" s="2"/>
      <c r="FL194" s="2"/>
      <c r="FM194" s="2"/>
      <c r="FN194" s="2"/>
      <c r="FO194" s="2"/>
      <c r="FP194" s="2"/>
      <c r="FQ194" s="2"/>
      <c r="FR194" s="2"/>
      <c r="FS194" s="2"/>
      <c r="FT194" s="2"/>
      <c r="FU194" s="2"/>
      <c r="FV194" s="2"/>
      <c r="FW194" s="2"/>
      <c r="FX194" s="2"/>
      <c r="FY194" s="2"/>
      <c r="FZ194" s="2"/>
      <c r="GA194" s="2"/>
      <c r="GB194" s="2"/>
      <c r="GC194" s="2"/>
      <c r="GD194" s="2"/>
      <c r="GE194" s="2"/>
      <c r="GF194" s="2"/>
      <c r="GG194" s="2"/>
      <c r="GH194" s="2"/>
      <c r="GI194" s="2"/>
      <c r="GJ194" s="2"/>
      <c r="GK194" s="2"/>
      <c r="GL194" s="2"/>
      <c r="GM194" s="2"/>
      <c r="GN194" s="2"/>
      <c r="GO194" s="2"/>
      <c r="GP194" s="2"/>
      <c r="GQ194" s="2"/>
      <c r="GR194" s="2"/>
      <c r="GS194" s="2"/>
      <c r="GT194" s="2"/>
      <c r="GU194" s="2"/>
      <c r="GV194" s="2"/>
      <c r="GW194" s="2"/>
      <c r="GX194" s="2"/>
      <c r="GY194" s="2"/>
      <c r="GZ194" s="2"/>
      <c r="HA194" s="2"/>
      <c r="HB194" s="2"/>
      <c r="HC194" s="2"/>
      <c r="HD194" s="2"/>
      <c r="HE194" s="2"/>
      <c r="HF194" s="2"/>
      <c r="HG194" s="2"/>
    </row>
  </sheetData>
  <mergeCells count="3">
    <mergeCell ref="A3:H3"/>
    <mergeCell ref="A4:M4"/>
    <mergeCell ref="A191:L191"/>
  </mergeCells>
  <hyperlinks>
    <hyperlink ref="A4:G4" r:id="rId1" display="Results from the National Footprint Accounts 2011 Edition, www.footprintnetwork.org."/>
    <hyperlink ref="A180" r:id="rId2" display="Unless otherwise noted, all data from Global Footprint Network, 2010. The Ecological Footprint Atlas 2010, www.footprintnetwork.org/atlas"/>
    <hyperlink ref="A180:J180" r:id="rId3" display="Unless otherwise noted, all data from Global Footprint Network, 2011. The Ecological Footprint Atlas 2011, www.footprintnetwork.org/atlas"/>
    <hyperlink ref="A5" r:id="rId4"/>
    <hyperlink ref="A5:F5" r:id="rId5" display="To receive updated results, please contact data@footprintnetwork.org"/>
  </hyperlinks>
  <pageMargins left="0.7" right="0.5" top="0.5" bottom="0.5" header="0.3" footer="0.3"/>
  <pageSetup paperSize="9" scale="62" fitToHeight="6" orientation="landscape" r:id="rId6"/>
  <drawing r:id="rId7"/>
</worksheet>
</file>

<file path=xl/worksheets/sheet6.xml><?xml version="1.0" encoding="utf-8"?>
<worksheet xmlns="http://schemas.openxmlformats.org/spreadsheetml/2006/main" xmlns:r="http://schemas.openxmlformats.org/officeDocument/2006/relationships">
  <sheetPr codeName="Sheet8">
    <pageSetUpPr autoPageBreaks="0"/>
  </sheetPr>
  <dimension ref="A1:FU228"/>
  <sheetViews>
    <sheetView showGridLines="0" zoomScale="70" zoomScaleNormal="70" zoomScaleSheetLayoutView="70" workbookViewId="0">
      <pane ySplit="7" topLeftCell="A8" activePane="bottomLeft" state="frozen"/>
      <selection pane="bottomLeft"/>
    </sheetView>
  </sheetViews>
  <sheetFormatPr defaultRowHeight="15"/>
  <cols>
    <col min="1" max="1" width="39" style="10" customWidth="1"/>
    <col min="2" max="2" width="10.28515625" style="10" customWidth="1"/>
    <col min="3" max="3" width="7.85546875" style="10" customWidth="1"/>
    <col min="4" max="4" width="11.140625" style="10" customWidth="1"/>
    <col min="5" max="5" width="23.140625" style="10" customWidth="1"/>
    <col min="6" max="6" width="10.42578125" style="10" customWidth="1"/>
    <col min="7" max="7" width="13.42578125" style="10" customWidth="1"/>
    <col min="8" max="8" width="12.5703125" style="10" customWidth="1"/>
    <col min="9" max="9" width="12.140625" style="10" customWidth="1"/>
    <col min="10" max="10" width="13.28515625" style="10" customWidth="1"/>
    <col min="11" max="11" width="11.42578125" style="10" customWidth="1"/>
    <col min="12" max="12" width="12.140625" style="10" customWidth="1"/>
    <col min="13" max="13" width="11.85546875" style="126" customWidth="1"/>
    <col min="14" max="14" width="15" style="126" customWidth="1"/>
    <col min="15" max="15" width="11.7109375" style="126" customWidth="1"/>
    <col min="16" max="16" width="11.5703125" style="126" customWidth="1"/>
    <col min="17" max="17" width="8.7109375" style="126" customWidth="1"/>
    <col min="18" max="18" width="11.5703125" style="126" customWidth="1"/>
    <col min="19" max="19" width="10.85546875" style="126" customWidth="1"/>
    <col min="20" max="20" width="14.42578125" style="126" customWidth="1"/>
    <col min="21" max="21" width="14.7109375" style="126" customWidth="1"/>
    <col min="22" max="22" width="12.140625" style="126" customWidth="1"/>
    <col min="23" max="23" width="12.5703125" style="126" customWidth="1"/>
    <col min="24" max="16384" width="9.140625" style="126"/>
  </cols>
  <sheetData>
    <row r="1" spans="1:36" ht="7.5" customHeight="1">
      <c r="A1" s="188"/>
      <c r="B1" s="11"/>
      <c r="C1" s="11"/>
      <c r="D1" s="11"/>
      <c r="E1" s="44"/>
      <c r="F1" s="188"/>
      <c r="G1" s="188"/>
      <c r="H1" s="188"/>
      <c r="I1" s="188"/>
      <c r="J1" s="188"/>
      <c r="L1" s="188"/>
      <c r="M1" s="188"/>
      <c r="N1" s="188"/>
      <c r="O1" s="188"/>
    </row>
    <row r="2" spans="1:36" ht="26.25">
      <c r="A2" s="316" t="s">
        <v>329</v>
      </c>
      <c r="B2" s="316"/>
      <c r="C2" s="316"/>
      <c r="D2" s="316"/>
      <c r="E2" s="316"/>
      <c r="F2" s="316"/>
      <c r="G2" s="316"/>
      <c r="H2" s="316"/>
      <c r="I2" s="316"/>
      <c r="J2" s="257"/>
      <c r="L2" s="188"/>
      <c r="M2" s="42"/>
      <c r="N2" s="188"/>
      <c r="O2" s="188"/>
    </row>
    <row r="3" spans="1:36" s="15" customFormat="1" ht="23.25">
      <c r="A3" s="315" t="s">
        <v>332</v>
      </c>
      <c r="B3" s="315"/>
      <c r="C3" s="315"/>
      <c r="D3" s="315"/>
      <c r="E3" s="315"/>
      <c r="F3" s="315"/>
      <c r="G3" s="315"/>
      <c r="H3" s="315"/>
      <c r="I3" s="315"/>
      <c r="J3" s="315"/>
      <c r="K3" s="118"/>
      <c r="L3" s="118"/>
      <c r="M3" s="118"/>
      <c r="N3" s="118"/>
      <c r="O3" s="118"/>
    </row>
    <row r="4" spans="1:36" s="15" customFormat="1" ht="23.25">
      <c r="A4" s="317" t="s">
        <v>301</v>
      </c>
      <c r="B4" s="317"/>
      <c r="C4" s="317"/>
      <c r="D4" s="317"/>
      <c r="E4" s="317"/>
      <c r="F4" s="317"/>
      <c r="G4" s="317"/>
      <c r="H4" s="258"/>
      <c r="I4" s="259"/>
      <c r="J4" s="193"/>
      <c r="K4" s="72"/>
      <c r="L4" s="72"/>
      <c r="M4" s="127"/>
      <c r="N4" s="127"/>
      <c r="O4" s="127"/>
    </row>
    <row r="5" spans="1:36" s="15" customFormat="1" ht="29.25" customHeight="1" thickBot="1">
      <c r="A5" s="285" t="s">
        <v>333</v>
      </c>
      <c r="B5" s="260"/>
      <c r="C5" s="260"/>
      <c r="D5" s="260"/>
      <c r="E5" s="260"/>
      <c r="F5" s="260"/>
      <c r="G5" s="260"/>
      <c r="H5" s="260"/>
      <c r="I5" s="260"/>
      <c r="J5" s="260"/>
      <c r="K5" s="260"/>
      <c r="L5" s="260"/>
      <c r="M5" s="260"/>
      <c r="N5" s="260"/>
      <c r="O5" s="260"/>
      <c r="P5" s="260"/>
      <c r="Q5" s="260"/>
      <c r="R5" s="260"/>
      <c r="S5" s="260"/>
      <c r="T5" s="260"/>
      <c r="U5" s="260"/>
      <c r="V5" s="260"/>
      <c r="W5" s="260"/>
      <c r="X5" s="260"/>
      <c r="Y5" s="260"/>
      <c r="Z5" s="260"/>
      <c r="AA5" s="260"/>
      <c r="AB5" s="260"/>
      <c r="AC5" s="260"/>
      <c r="AD5" s="260"/>
      <c r="AE5" s="260"/>
      <c r="AF5" s="260"/>
      <c r="AG5" s="260"/>
      <c r="AH5" s="260"/>
      <c r="AI5" s="262"/>
      <c r="AJ5" s="262"/>
    </row>
    <row r="6" spans="1:36" s="15" customFormat="1" ht="45.75" thickBot="1">
      <c r="A6" s="209" t="s">
        <v>179</v>
      </c>
      <c r="B6" s="210" t="s">
        <v>268</v>
      </c>
      <c r="C6" s="210" t="s">
        <v>261</v>
      </c>
      <c r="D6" s="210" t="s">
        <v>266</v>
      </c>
      <c r="E6" s="210" t="s">
        <v>254</v>
      </c>
      <c r="F6" s="211" t="s">
        <v>177</v>
      </c>
      <c r="G6" s="200" t="s">
        <v>178</v>
      </c>
      <c r="H6" s="130" t="s">
        <v>176</v>
      </c>
      <c r="I6" s="130" t="s">
        <v>175</v>
      </c>
      <c r="J6" s="130" t="s">
        <v>211</v>
      </c>
      <c r="K6" s="130" t="s">
        <v>173</v>
      </c>
      <c r="L6" s="130" t="s">
        <v>174</v>
      </c>
      <c r="M6" s="130" t="s">
        <v>167</v>
      </c>
      <c r="N6" s="131" t="s">
        <v>172</v>
      </c>
      <c r="O6" s="132" t="s">
        <v>171</v>
      </c>
      <c r="P6" s="132" t="s">
        <v>170</v>
      </c>
      <c r="Q6" s="132" t="s">
        <v>169</v>
      </c>
      <c r="R6" s="132" t="s">
        <v>168</v>
      </c>
      <c r="S6" s="132" t="s">
        <v>167</v>
      </c>
      <c r="T6" s="133" t="s">
        <v>166</v>
      </c>
      <c r="U6" s="134" t="s">
        <v>165</v>
      </c>
      <c r="V6" s="197" t="s">
        <v>258</v>
      </c>
      <c r="W6" s="197" t="s">
        <v>259</v>
      </c>
    </row>
    <row r="7" spans="1:36" s="15" customFormat="1" ht="31.5" customHeight="1">
      <c r="A7" s="212"/>
      <c r="F7" s="26"/>
      <c r="G7" s="30"/>
      <c r="H7" s="221" t="s">
        <v>330</v>
      </c>
      <c r="K7" s="30"/>
      <c r="L7" s="30"/>
      <c r="N7" s="207"/>
      <c r="O7" s="31" t="s">
        <v>331</v>
      </c>
      <c r="P7" s="30"/>
      <c r="Q7" s="26"/>
      <c r="S7" s="30"/>
      <c r="T7" s="30"/>
      <c r="U7" s="28"/>
      <c r="V7" s="201"/>
      <c r="W7" s="208"/>
    </row>
    <row r="8" spans="1:36" s="15" customFormat="1" ht="23.25" customHeight="1" thickBot="1">
      <c r="E8" s="194" t="s">
        <v>1</v>
      </c>
      <c r="F8" s="195"/>
      <c r="G8" s="247">
        <v>7080.07</v>
      </c>
      <c r="H8" s="214">
        <v>0.56000000000000005</v>
      </c>
      <c r="I8" s="214">
        <v>0.16</v>
      </c>
      <c r="J8" s="214">
        <v>0.27</v>
      </c>
      <c r="K8" s="214">
        <v>1.69</v>
      </c>
      <c r="L8" s="214">
        <v>0.09</v>
      </c>
      <c r="M8" s="214">
        <v>0.06</v>
      </c>
      <c r="N8" s="215">
        <v>2.84</v>
      </c>
      <c r="O8" s="214">
        <v>0.56000000000000005</v>
      </c>
      <c r="P8" s="214">
        <v>0.21</v>
      </c>
      <c r="Q8" s="214">
        <v>0.73</v>
      </c>
      <c r="R8" s="214">
        <v>0.15</v>
      </c>
      <c r="S8" s="214">
        <v>0.06</v>
      </c>
      <c r="T8" s="216">
        <v>1.73</v>
      </c>
      <c r="U8" s="196">
        <v>-1.1100000000000001</v>
      </c>
      <c r="V8" s="202">
        <v>1.64</v>
      </c>
      <c r="W8" s="196"/>
      <c r="X8" s="198"/>
    </row>
    <row r="9" spans="1:36" s="15" customFormat="1" ht="21" hidden="1" customHeight="1" thickTop="1">
      <c r="C9" s="263" t="s">
        <v>269</v>
      </c>
      <c r="D9" s="179" t="str">
        <f>SUBTOTAL(103, A23:A209)&amp;" Records"</f>
        <v>187 Records</v>
      </c>
      <c r="E9" s="177" t="str">
        <f>IF(D9="182 Records", "", "Filtered ")&amp;"Total of All Countries"</f>
        <v>Filtered Total of All Countries</v>
      </c>
      <c r="F9" s="178"/>
      <c r="G9" s="248">
        <f>SUBTOTAL(109, $G$23:$G$209)</f>
        <v>7011.1600000000017</v>
      </c>
      <c r="H9" s="217">
        <f t="shared" ref="H9:V9" ca="1" si="0">SUMPRODUCT($G$23:$G$209,SUBTOTAL(109,OFFSET(H23:H209,ROW(H23:H209)-MIN(ROW(H23:H209)),0,1)))/$G$9</f>
        <v>0.55058543807301485</v>
      </c>
      <c r="I9" s="217">
        <f t="shared" ca="1" si="0"/>
        <v>0.15485383303190903</v>
      </c>
      <c r="J9" s="217">
        <f t="shared" ca="1" si="0"/>
        <v>0.27180115701253416</v>
      </c>
      <c r="K9" s="217">
        <f t="shared" ca="1" si="0"/>
        <v>1.6473429931708876</v>
      </c>
      <c r="L9" s="217">
        <f t="shared" ca="1" si="0"/>
        <v>8.3772043427906381E-2</v>
      </c>
      <c r="M9" s="217">
        <f t="shared" ca="1" si="0"/>
        <v>7.9380031264441236E-2</v>
      </c>
      <c r="N9" s="218">
        <f t="shared" ca="1" si="0"/>
        <v>2.7977680726156589</v>
      </c>
      <c r="O9" s="217">
        <f t="shared" ca="1" si="0"/>
        <v>0.5639011090889382</v>
      </c>
      <c r="P9" s="217">
        <f t="shared" ca="1" si="0"/>
        <v>0.2070880567552304</v>
      </c>
      <c r="Q9" s="217">
        <f t="shared" ca="1" si="0"/>
        <v>0.73113905544874158</v>
      </c>
      <c r="R9" s="217">
        <f t="shared" ca="1" si="0"/>
        <v>0.17426561367876356</v>
      </c>
      <c r="S9" s="217">
        <f t="shared" ca="1" si="0"/>
        <v>7.9380031264441236E-2</v>
      </c>
      <c r="T9" s="219">
        <f t="shared" ca="1" si="0"/>
        <v>1.7769172861552143</v>
      </c>
      <c r="U9" s="137">
        <f t="shared" ca="1" si="0"/>
        <v>-1.0214615413141326</v>
      </c>
      <c r="V9" s="191">
        <f t="shared" ca="1" si="0"/>
        <v>1.6158159705383988</v>
      </c>
      <c r="W9" s="137">
        <f ca="1">IFERROR(N9/T9,0)</f>
        <v>1.5745066438457018</v>
      </c>
      <c r="X9" s="198"/>
    </row>
    <row r="10" spans="1:36" s="15" customFormat="1" ht="18.75" customHeight="1" thickTop="1">
      <c r="A10" s="140"/>
      <c r="B10" s="141"/>
      <c r="D10" s="163" t="str">
        <f t="shared" ref="D10:D16" ca="1" si="1">SUMPRODUCT(SUBTOTAL(3,OFFSET($E$23:$E$209,ROW($E$23:$E$209)-MIN(ROW($E$23:$E$209)),0,1)),--($E$23:$E$209=$E10))&amp;" Records"</f>
        <v>52 Records</v>
      </c>
      <c r="E10" s="143" t="s">
        <v>212</v>
      </c>
      <c r="F10" s="171"/>
      <c r="G10" s="249">
        <f t="shared" ref="G10:G16" ca="1" si="2">SUMPRODUCT(SUBTOTAL(9,OFFSET($G$23:$G$209,ROW($G$23:$G$209)-MIN(ROW($G$23:$G$209)),0,1)),--($E$23:$E$209=$E10))</f>
        <v>1034.6400000000003</v>
      </c>
      <c r="H10" s="149">
        <f t="shared" ref="H10:V16" ca="1" si="3">IFERROR(SUMPRODUCT($G$23:$G$209,SUBTOTAL(109,OFFSET(H$23:H$209,ROW(H$23:H$209)-MIN(ROW(H$23:H$209)),0,1)), --($E$23:$E$209=$E10))/$G10,0)</f>
        <v>0.43006359699992258</v>
      </c>
      <c r="I10" s="150">
        <f t="shared" ca="1" si="3"/>
        <v>0.16347763473285387</v>
      </c>
      <c r="J10" s="150">
        <f t="shared" ca="1" si="3"/>
        <v>0.29278193381272694</v>
      </c>
      <c r="K10" s="150">
        <f t="shared" ca="1" si="3"/>
        <v>0.43410316631871948</v>
      </c>
      <c r="L10" s="150">
        <f t="shared" ca="1" si="3"/>
        <v>5.7063423026366633E-2</v>
      </c>
      <c r="M10" s="150">
        <f t="shared" ca="1" si="3"/>
        <v>5.479016856104537E-2</v>
      </c>
      <c r="N10" s="156">
        <f t="shared" ca="1" si="3"/>
        <v>1.4367977267455341</v>
      </c>
      <c r="O10" s="150">
        <f t="shared" ca="1" si="3"/>
        <v>0.36564254233356519</v>
      </c>
      <c r="P10" s="150">
        <f t="shared" ca="1" si="3"/>
        <v>0.34284118147374915</v>
      </c>
      <c r="Q10" s="150">
        <f t="shared" ca="1" si="3"/>
        <v>0.41599677182401584</v>
      </c>
      <c r="R10" s="150">
        <f t="shared" ca="1" si="3"/>
        <v>9.6897278280368024E-2</v>
      </c>
      <c r="S10" s="150">
        <f t="shared" ca="1" si="3"/>
        <v>5.479016856104537E-2</v>
      </c>
      <c r="T10" s="159">
        <f t="shared" ca="1" si="3"/>
        <v>1.2754491417304565</v>
      </c>
      <c r="U10" s="151">
        <f t="shared" ca="1" si="3"/>
        <v>-0.16295503750096646</v>
      </c>
      <c r="V10" s="203">
        <f t="shared" ca="1" si="3"/>
        <v>0.82940414057063327</v>
      </c>
      <c r="W10" s="151">
        <f ca="1">IFERROR(N10/T10,0)</f>
        <v>1.1265033467317787</v>
      </c>
      <c r="X10" s="198"/>
    </row>
    <row r="11" spans="1:36" s="15" customFormat="1" ht="18.75" customHeight="1">
      <c r="A11" s="140"/>
      <c r="B11" s="141"/>
      <c r="D11" s="164" t="str">
        <f t="shared" ca="1" si="1"/>
        <v>33 Records</v>
      </c>
      <c r="E11" s="144" t="s">
        <v>213</v>
      </c>
      <c r="F11" s="172"/>
      <c r="G11" s="250">
        <f t="shared" ca="1" si="2"/>
        <v>3880.1700000000019</v>
      </c>
      <c r="H11" s="152">
        <f t="shared" ca="1" si="3"/>
        <v>0.46084058172708903</v>
      </c>
      <c r="I11" s="147">
        <f t="shared" ca="1" si="3"/>
        <v>6.7776179909643089E-2</v>
      </c>
      <c r="J11" s="147">
        <f t="shared" ca="1" si="3"/>
        <v>0.17590837514851138</v>
      </c>
      <c r="K11" s="147">
        <f t="shared" ca="1" si="3"/>
        <v>1.4009490821278439</v>
      </c>
      <c r="L11" s="147">
        <f t="shared" ca="1" si="3"/>
        <v>8.4747936301759905E-2</v>
      </c>
      <c r="M11" s="147">
        <f t="shared" ca="1" si="3"/>
        <v>8.1352028390508618E-2</v>
      </c>
      <c r="N11" s="157">
        <f t="shared" ca="1" si="3"/>
        <v>2.2696288049234954</v>
      </c>
      <c r="O11" s="147">
        <f t="shared" ca="1" si="3"/>
        <v>0.4288168559624963</v>
      </c>
      <c r="P11" s="147">
        <f t="shared" ca="1" si="3"/>
        <v>8.5529190731333873E-2</v>
      </c>
      <c r="Q11" s="147">
        <f t="shared" ca="1" si="3"/>
        <v>0.17524665156423547</v>
      </c>
      <c r="R11" s="147">
        <f t="shared" ca="1" si="3"/>
        <v>0.1029106456675867</v>
      </c>
      <c r="S11" s="147">
        <f t="shared" ca="1" si="3"/>
        <v>8.1352028390508618E-2</v>
      </c>
      <c r="T11" s="160">
        <f t="shared" ca="1" si="3"/>
        <v>0.87935572410487173</v>
      </c>
      <c r="U11" s="148">
        <f t="shared" ca="1" si="3"/>
        <v>-1.3905595115677918</v>
      </c>
      <c r="V11" s="192">
        <f t="shared" ca="1" si="3"/>
        <v>1.3103780762183097</v>
      </c>
      <c r="W11" s="148">
        <f ca="1">IFERROR(N11/T11,0)</f>
        <v>2.5810132835990047</v>
      </c>
      <c r="X11" s="198"/>
    </row>
    <row r="12" spans="1:36" s="15" customFormat="1" ht="18.75" customHeight="1">
      <c r="A12" s="140"/>
      <c r="B12" s="141"/>
      <c r="D12" s="164" t="str">
        <f t="shared" ca="1" si="1"/>
        <v>26 Records</v>
      </c>
      <c r="E12" s="144" t="s">
        <v>322</v>
      </c>
      <c r="F12" s="172"/>
      <c r="G12" s="250">
        <f t="shared" ca="1" si="2"/>
        <v>503.9799999999999</v>
      </c>
      <c r="H12" s="152">
        <f t="shared" ca="1" si="3"/>
        <v>0.93632406047859051</v>
      </c>
      <c r="I12" s="147">
        <f t="shared" ca="1" si="3"/>
        <v>0.22482816778443598</v>
      </c>
      <c r="J12" s="147">
        <f t="shared" ca="1" si="3"/>
        <v>0.48752827493154499</v>
      </c>
      <c r="K12" s="147">
        <f t="shared" ca="1" si="3"/>
        <v>2.8143317195126789</v>
      </c>
      <c r="L12" s="147">
        <f t="shared" ca="1" si="3"/>
        <v>0.11870669471010756</v>
      </c>
      <c r="M12" s="147">
        <f t="shared" ca="1" si="3"/>
        <v>0.14654212468748765</v>
      </c>
      <c r="N12" s="157">
        <f t="shared" ca="1" si="3"/>
        <v>4.8098549545616898</v>
      </c>
      <c r="O12" s="147">
        <f t="shared" ca="1" si="3"/>
        <v>0.9788217786420097</v>
      </c>
      <c r="P12" s="147">
        <f t="shared" ca="1" si="3"/>
        <v>9.6309178935672063E-2</v>
      </c>
      <c r="Q12" s="147">
        <f t="shared" ca="1" si="3"/>
        <v>0.74430929798801537</v>
      </c>
      <c r="R12" s="147">
        <f t="shared" ca="1" si="3"/>
        <v>0.19438251517917382</v>
      </c>
      <c r="S12" s="147">
        <f t="shared" ca="1" si="3"/>
        <v>0.14654212468748765</v>
      </c>
      <c r="T12" s="160">
        <f t="shared" ca="1" si="3"/>
        <v>2.330485535140284</v>
      </c>
      <c r="U12" s="148">
        <f t="shared" ca="1" si="3"/>
        <v>-2.4789854756141119</v>
      </c>
      <c r="V12" s="192">
        <f t="shared" ca="1" si="3"/>
        <v>2.7777649906742337</v>
      </c>
      <c r="W12" s="148">
        <f t="shared" ref="W12:W20" ca="1" si="4">IFERROR(N12/T12,0)</f>
        <v>2.0638853500852816</v>
      </c>
      <c r="X12" s="198"/>
    </row>
    <row r="13" spans="1:36" s="15" customFormat="1" ht="18.75" customHeight="1">
      <c r="A13" s="140"/>
      <c r="B13" s="141"/>
      <c r="D13" s="164" t="str">
        <f t="shared" ca="1" si="1"/>
        <v>39 Records</v>
      </c>
      <c r="E13" s="144" t="s">
        <v>215</v>
      </c>
      <c r="F13" s="172"/>
      <c r="G13" s="250">
        <f t="shared" ca="1" si="2"/>
        <v>605.40999999999985</v>
      </c>
      <c r="H13" s="152">
        <f t="shared" ca="1" si="3"/>
        <v>0.53700137097173839</v>
      </c>
      <c r="I13" s="147">
        <f t="shared" ca="1" si="3"/>
        <v>0.57385672519449615</v>
      </c>
      <c r="J13" s="147">
        <f t="shared" ca="1" si="3"/>
        <v>0.38929171966105636</v>
      </c>
      <c r="K13" s="147">
        <f t="shared" ca="1" si="3"/>
        <v>1.1571888472274992</v>
      </c>
      <c r="L13" s="147">
        <f t="shared" ca="1" si="3"/>
        <v>7.5058059827224563E-2</v>
      </c>
      <c r="M13" s="147">
        <f t="shared" ca="1" si="3"/>
        <v>7.5075403445598876E-2</v>
      </c>
      <c r="N13" s="157">
        <f t="shared" ca="1" si="3"/>
        <v>2.8103387786789122</v>
      </c>
      <c r="O13" s="147">
        <f t="shared" ca="1" si="3"/>
        <v>0.7319979848367224</v>
      </c>
      <c r="P13" s="147">
        <f t="shared" ca="1" si="3"/>
        <v>0.78142366330255553</v>
      </c>
      <c r="Q13" s="147">
        <f t="shared" ca="1" si="3"/>
        <v>3.4185935151385021</v>
      </c>
      <c r="R13" s="147">
        <f t="shared" ca="1" si="3"/>
        <v>0.29889744140334673</v>
      </c>
      <c r="S13" s="147">
        <f t="shared" ca="1" si="3"/>
        <v>7.5075403445598876E-2</v>
      </c>
      <c r="T13" s="160">
        <f t="shared" ca="1" si="3"/>
        <v>5.3061227928180923</v>
      </c>
      <c r="U13" s="148">
        <f t="shared" ca="1" si="3"/>
        <v>2.4951015014618187</v>
      </c>
      <c r="V13" s="192">
        <f t="shared" ca="1" si="3"/>
        <v>1.6248986637154987</v>
      </c>
      <c r="W13" s="148">
        <f t="shared" ref="W13" ca="1" si="5">IFERROR(N13/T13,0)</f>
        <v>0.52964073550705293</v>
      </c>
      <c r="X13" s="198"/>
    </row>
    <row r="14" spans="1:36" s="15" customFormat="1" ht="18.75" customHeight="1">
      <c r="A14" s="140"/>
      <c r="B14" s="141"/>
      <c r="D14" s="164" t="str">
        <f t="shared" ca="1" si="1"/>
        <v>22 Records</v>
      </c>
      <c r="E14" s="144" t="s">
        <v>216</v>
      </c>
      <c r="F14" s="172"/>
      <c r="G14" s="250">
        <f t="shared" ca="1" si="2"/>
        <v>396.38000000000005</v>
      </c>
      <c r="H14" s="152">
        <f t="shared" ca="1" si="3"/>
        <v>0.624823149503002</v>
      </c>
      <c r="I14" s="147">
        <f t="shared" ca="1" si="3"/>
        <v>0.14601846712750388</v>
      </c>
      <c r="J14" s="147">
        <f t="shared" ca="1" si="3"/>
        <v>0.1460855744487613</v>
      </c>
      <c r="K14" s="147">
        <f t="shared" ca="1" si="3"/>
        <v>1.9035675362026336</v>
      </c>
      <c r="L14" s="147">
        <f t="shared" ca="1" si="3"/>
        <v>4.9888490842121186E-2</v>
      </c>
      <c r="M14" s="147">
        <f t="shared" ca="1" si="3"/>
        <v>5.936248044805488E-2</v>
      </c>
      <c r="N14" s="157">
        <f t="shared" ca="1" si="3"/>
        <v>2.9318497401483423</v>
      </c>
      <c r="O14" s="147">
        <f t="shared" ca="1" si="3"/>
        <v>0.43123013270094346</v>
      </c>
      <c r="P14" s="147">
        <f t="shared" ca="1" si="3"/>
        <v>0.21104975023966896</v>
      </c>
      <c r="Q14" s="147">
        <f t="shared" ca="1" si="3"/>
        <v>0.16615015893839241</v>
      </c>
      <c r="R14" s="147">
        <f t="shared" ca="1" si="3"/>
        <v>0.10192315454866543</v>
      </c>
      <c r="S14" s="147">
        <f t="shared" ca="1" si="3"/>
        <v>5.936248044805488E-2</v>
      </c>
      <c r="T14" s="160">
        <f t="shared" ca="1" si="3"/>
        <v>0.97175740451082293</v>
      </c>
      <c r="U14" s="148">
        <f t="shared" ca="1" si="3"/>
        <v>-1.9616332811948129</v>
      </c>
      <c r="V14" s="192">
        <f t="shared" ca="1" si="3"/>
        <v>1.692133558706292</v>
      </c>
      <c r="W14" s="148">
        <f t="shared" ca="1" si="4"/>
        <v>3.0170593262669487</v>
      </c>
      <c r="X14" s="198"/>
    </row>
    <row r="15" spans="1:36" s="15" customFormat="1" ht="18.75" customHeight="1">
      <c r="A15" s="140"/>
      <c r="B15" s="141"/>
      <c r="D15" s="164" t="str">
        <f t="shared" ca="1" si="1"/>
        <v>3 Records</v>
      </c>
      <c r="E15" s="144" t="s">
        <v>217</v>
      </c>
      <c r="F15" s="172"/>
      <c r="G15" s="250">
        <f t="shared" ca="1" si="2"/>
        <v>352.4</v>
      </c>
      <c r="H15" s="152">
        <f t="shared" ca="1" si="3"/>
        <v>1.1624330306469921</v>
      </c>
      <c r="I15" s="147">
        <f t="shared" ca="1" si="3"/>
        <v>0.30291486946651536</v>
      </c>
      <c r="J15" s="147">
        <f t="shared" ca="1" si="3"/>
        <v>0.72228433598183894</v>
      </c>
      <c r="K15" s="147">
        <f t="shared" ca="1" si="3"/>
        <v>5.8100170261066975</v>
      </c>
      <c r="L15" s="147">
        <f t="shared" ca="1" si="3"/>
        <v>0.11997956867196369</v>
      </c>
      <c r="M15" s="147">
        <f t="shared" ca="1" si="3"/>
        <v>8.8007377979568674E-2</v>
      </c>
      <c r="N15" s="157">
        <f t="shared" ca="1" si="3"/>
        <v>8.2146396140749172</v>
      </c>
      <c r="O15" s="147">
        <f t="shared" ca="1" si="3"/>
        <v>1.6499074914869469</v>
      </c>
      <c r="P15" s="147">
        <f t="shared" ca="1" si="3"/>
        <v>0.28094097616345065</v>
      </c>
      <c r="Q15" s="147">
        <f t="shared" ca="1" si="3"/>
        <v>2.3161628830874008</v>
      </c>
      <c r="R15" s="147">
        <f t="shared" ca="1" si="3"/>
        <v>0.63444778660612955</v>
      </c>
      <c r="S15" s="147">
        <f t="shared" ca="1" si="3"/>
        <v>8.8007377979568674E-2</v>
      </c>
      <c r="T15" s="160">
        <f t="shared" ca="1" si="3"/>
        <v>4.9704772985244041</v>
      </c>
      <c r="U15" s="148">
        <f t="shared" ca="1" si="3"/>
        <v>-3.2451509648127126</v>
      </c>
      <c r="V15" s="192">
        <f t="shared" ca="1" si="3"/>
        <v>4.7467922814982977</v>
      </c>
      <c r="W15" s="148">
        <f t="shared" ca="1" si="4"/>
        <v>1.6526862755240053</v>
      </c>
      <c r="X15" s="198"/>
    </row>
    <row r="16" spans="1:36" s="15" customFormat="1" ht="18.75" customHeight="1">
      <c r="A16" s="140"/>
      <c r="B16" s="141"/>
      <c r="D16" s="166" t="str">
        <f t="shared" ca="1" si="1"/>
        <v>12 Records</v>
      </c>
      <c r="E16" s="145" t="s">
        <v>218</v>
      </c>
      <c r="F16" s="173"/>
      <c r="G16" s="251">
        <f t="shared" ca="1" si="2"/>
        <v>238.18</v>
      </c>
      <c r="H16" s="153">
        <f t="shared" ca="1" si="3"/>
        <v>0.72566294399193876</v>
      </c>
      <c r="I16" s="154">
        <f t="shared" ca="1" si="3"/>
        <v>0.11851498866403559</v>
      </c>
      <c r="J16" s="154">
        <f t="shared" ca="1" si="3"/>
        <v>0.53043538500293896</v>
      </c>
      <c r="K16" s="154">
        <f t="shared" ca="1" si="3"/>
        <v>3.1228377697539678</v>
      </c>
      <c r="L16" s="154">
        <f t="shared" ca="1" si="3"/>
        <v>0.13494164077588378</v>
      </c>
      <c r="M16" s="154">
        <f t="shared" ca="1" si="3"/>
        <v>4.3449072130321599E-2</v>
      </c>
      <c r="N16" s="158">
        <f t="shared" ca="1" si="3"/>
        <v>4.7864728356705006</v>
      </c>
      <c r="O16" s="154">
        <f t="shared" ca="1" si="3"/>
        <v>0.93452976740280458</v>
      </c>
      <c r="P16" s="154">
        <f t="shared" ca="1" si="3"/>
        <v>0.25637501049626332</v>
      </c>
      <c r="Q16" s="154">
        <f t="shared" ca="1" si="3"/>
        <v>2.892338147619447</v>
      </c>
      <c r="R16" s="154">
        <f t="shared" ca="1" si="3"/>
        <v>0.75295742715593239</v>
      </c>
      <c r="S16" s="154">
        <f t="shared" ca="1" si="3"/>
        <v>4.3449072130321599E-2</v>
      </c>
      <c r="T16" s="161">
        <f t="shared" ca="1" si="3"/>
        <v>5.0503472163909651</v>
      </c>
      <c r="U16" s="155">
        <f t="shared" ca="1" si="3"/>
        <v>0.26249013351246953</v>
      </c>
      <c r="V16" s="204">
        <f t="shared" ca="1" si="3"/>
        <v>2.7666239818624572</v>
      </c>
      <c r="W16" s="155">
        <f t="shared" ca="1" si="4"/>
        <v>0.94775123978326548</v>
      </c>
      <c r="X16" s="198"/>
    </row>
    <row r="17" spans="1:177" s="15" customFormat="1" ht="18.75" customHeight="1">
      <c r="A17" s="140"/>
      <c r="B17" s="142"/>
      <c r="D17" s="164" t="str">
        <f ca="1">SUMPRODUCT(SUBTOTAL(3,OFFSET($F$23:$F$209,ROW($F$23:$F$209)-MIN(ROW($F$23:$F$209)),0,1)),--($F$23:$F$209="LI"))&amp;" Records"</f>
        <v>36 Records</v>
      </c>
      <c r="E17" s="146"/>
      <c r="F17" s="162" t="s">
        <v>262</v>
      </c>
      <c r="G17" s="252">
        <f ca="1">SUMPRODUCT(SUBTOTAL(9,OFFSET($G$23:$G$209,ROW($G$23:$G$209)-MIN(ROW($G$23:$G$209)),0,1)),--($F$23:$F$209="LI"))</f>
        <v>836.04000000000008</v>
      </c>
      <c r="H17" s="138">
        <f t="shared" ref="H17:V17" ca="1" si="6">IFERROR(SUMPRODUCT($G$23:$G$209,SUBTOTAL(109,OFFSET(H$23:H$209,ROW(H$23:H$209)-MIN(ROW(H$23:H$209)),0,1)), --($F$23:$F$209="LI"))/$G17,0)</f>
        <v>0.34650961676474812</v>
      </c>
      <c r="I17" s="138">
        <f t="shared" ca="1" si="6"/>
        <v>0.13563645280130135</v>
      </c>
      <c r="J17" s="138">
        <f t="shared" ca="1" si="6"/>
        <v>0.27276685326060951</v>
      </c>
      <c r="K17" s="138">
        <f t="shared" ca="1" si="6"/>
        <v>0.17072963016123627</v>
      </c>
      <c r="L17" s="138">
        <f t="shared" ca="1" si="6"/>
        <v>3.221986986268599E-2</v>
      </c>
      <c r="M17" s="138">
        <f t="shared" ca="1" si="6"/>
        <v>5.8080474618439293E-2</v>
      </c>
      <c r="N17" s="157">
        <f t="shared" ca="1" si="6"/>
        <v>1.0363146500167455</v>
      </c>
      <c r="O17" s="138">
        <f t="shared" ca="1" si="6"/>
        <v>0.32753612267355636</v>
      </c>
      <c r="P17" s="138">
        <f t="shared" ca="1" si="6"/>
        <v>0.23583034304578721</v>
      </c>
      <c r="Q17" s="138">
        <f t="shared" ca="1" si="6"/>
        <v>0.38390017224056261</v>
      </c>
      <c r="R17" s="138">
        <f t="shared" ca="1" si="6"/>
        <v>8.2820199990431095E-2</v>
      </c>
      <c r="S17" s="138">
        <f t="shared" ca="1" si="6"/>
        <v>5.8080474618439293E-2</v>
      </c>
      <c r="T17" s="136">
        <f t="shared" ca="1" si="6"/>
        <v>1.1092640304291659</v>
      </c>
      <c r="U17" s="189">
        <f t="shared" ca="1" si="6"/>
        <v>7.103882589349797E-2</v>
      </c>
      <c r="V17" s="138">
        <f t="shared" ca="1" si="6"/>
        <v>0.59885460025836079</v>
      </c>
      <c r="W17" s="206">
        <f t="shared" ca="1" si="4"/>
        <v>0.9342362337448219</v>
      </c>
      <c r="X17" s="198"/>
    </row>
    <row r="18" spans="1:177" s="15" customFormat="1" ht="18.75" customHeight="1">
      <c r="A18" s="140"/>
      <c r="B18" s="142"/>
      <c r="D18" s="164" t="str">
        <f ca="1">SUMPRODUCT(SUBTOTAL(3,OFFSET($F$23:$F$209,ROW($F$23:$F$209)-MIN(ROW($F$23:$F$209)),0,1)),--($F$23:$F$209="LM"))&amp;" Records"</f>
        <v>45 Records</v>
      </c>
      <c r="E18" s="146"/>
      <c r="F18" s="162" t="s">
        <v>263</v>
      </c>
      <c r="G18" s="252">
        <f ca="1">SUMPRODUCT(SUBTOTAL(9,OFFSET($G$23:$G$209,ROW($G$23:$G$209)-MIN(ROW($G$23:$G$209)),0,1)),--($F$23:$F$209="LM"))</f>
        <v>2522.5500000000002</v>
      </c>
      <c r="H18" s="138">
        <f t="shared" ref="H18:V18" ca="1" si="7">IFERROR(SUMPRODUCT($G$23:$G$209,SUBTOTAL(109,OFFSET(H$23:H$209,ROW(H$23:H$209)-MIN(ROW(H$23:H$209)),0,1)), --($F$23:$F$209="LM"))/$G18,0)</f>
        <v>0.39746581831876482</v>
      </c>
      <c r="I18" s="138">
        <f t="shared" ca="1" si="7"/>
        <v>5.2245148758201035E-2</v>
      </c>
      <c r="J18" s="138">
        <f t="shared" ca="1" si="7"/>
        <v>0.15999127866642884</v>
      </c>
      <c r="K18" s="138">
        <f t="shared" ca="1" si="7"/>
        <v>0.61538887237121165</v>
      </c>
      <c r="L18" s="138">
        <f t="shared" ca="1" si="7"/>
        <v>6.2201145666091869E-2</v>
      </c>
      <c r="M18" s="138">
        <f t="shared" ca="1" si="7"/>
        <v>5.5732770410893744E-2</v>
      </c>
      <c r="N18" s="157">
        <f t="shared" ca="1" si="7"/>
        <v>1.3400486412558716</v>
      </c>
      <c r="O18" s="138">
        <f t="shared" ca="1" si="7"/>
        <v>0.4026083923014408</v>
      </c>
      <c r="P18" s="138">
        <f t="shared" ca="1" si="7"/>
        <v>9.2133555330915134E-2</v>
      </c>
      <c r="Q18" s="138">
        <f t="shared" ca="1" si="7"/>
        <v>0.22109115775703167</v>
      </c>
      <c r="R18" s="138">
        <f t="shared" ca="1" si="7"/>
        <v>8.665025470258271E-2</v>
      </c>
      <c r="S18" s="138">
        <f t="shared" ca="1" si="7"/>
        <v>5.5732770410893744E-2</v>
      </c>
      <c r="T18" s="136">
        <f t="shared" ca="1" si="7"/>
        <v>0.85875463320845957</v>
      </c>
      <c r="U18" s="139">
        <f t="shared" ca="1" si="7"/>
        <v>-0.48208003805672822</v>
      </c>
      <c r="V18" s="138">
        <f t="shared" ca="1" si="7"/>
        <v>0.77415171156171325</v>
      </c>
      <c r="W18" s="206">
        <f t="shared" ca="1" si="4"/>
        <v>1.5604557919521347</v>
      </c>
      <c r="X18" s="198"/>
    </row>
    <row r="19" spans="1:177" s="15" customFormat="1" ht="18.75" customHeight="1">
      <c r="A19" s="140"/>
      <c r="B19" s="142"/>
      <c r="D19" s="164" t="str">
        <f ca="1">SUMPRODUCT(SUBTOTAL(3,OFFSET($F$23:$F$209,ROW($F$23:$F$209)-MIN(ROW($F$23:$F$209)),0,1)),--($F$23:$F$209="UM"))&amp;" Records"</f>
        <v>48 Records</v>
      </c>
      <c r="E19" s="146"/>
      <c r="F19" s="162" t="s">
        <v>264</v>
      </c>
      <c r="G19" s="252">
        <f ca="1">SUMPRODUCT(SUBTOTAL(9,OFFSET($G$23:$G$209,ROW($G$23:$G$209)-MIN(ROW($G$23:$G$209)),0,1)),--($F$23:$F$209="UM"))</f>
        <v>2550.1200000000013</v>
      </c>
      <c r="H19" s="138">
        <f t="shared" ref="H19:V19" ca="1" si="8">IFERROR(SUMPRODUCT($G$23:$G$209,SUBTOTAL(109,OFFSET(H$23:H$209,ROW(H$23:H$209)-MIN(ROW(H$23:H$209)),0,1)), --($F$23:$F$209="UM"))/$G19,0)</f>
        <v>0.58712464511473927</v>
      </c>
      <c r="I19" s="138">
        <f t="shared" ca="1" si="8"/>
        <v>0.22416011795523338</v>
      </c>
      <c r="J19" s="138">
        <f t="shared" ca="1" si="8"/>
        <v>0.27177826925791715</v>
      </c>
      <c r="K19" s="138">
        <f t="shared" ca="1" si="8"/>
        <v>2.0875989365206329</v>
      </c>
      <c r="L19" s="138">
        <f t="shared" ca="1" si="8"/>
        <v>8.9048084011732781E-2</v>
      </c>
      <c r="M19" s="138">
        <f t="shared" ca="1" si="8"/>
        <v>9.5097916960770412E-2</v>
      </c>
      <c r="N19" s="135">
        <f t="shared" ca="1" si="8"/>
        <v>3.3505735808510955</v>
      </c>
      <c r="O19" s="138">
        <f t="shared" ca="1" si="8"/>
        <v>0.57359539943218329</v>
      </c>
      <c r="P19" s="138">
        <f t="shared" ca="1" si="8"/>
        <v>0.2848817310557934</v>
      </c>
      <c r="Q19" s="138">
        <f t="shared" ca="1" si="8"/>
        <v>1.1498022838140944</v>
      </c>
      <c r="R19" s="138">
        <f t="shared" ca="1" si="8"/>
        <v>0.1875751337191974</v>
      </c>
      <c r="S19" s="138">
        <f t="shared" ca="1" si="8"/>
        <v>9.5097916960770412E-2</v>
      </c>
      <c r="T19" s="136">
        <f t="shared" ca="1" si="8"/>
        <v>2.2913348783586636</v>
      </c>
      <c r="U19" s="139">
        <f t="shared" ca="1" si="8"/>
        <v>-1.0593690885134812</v>
      </c>
      <c r="V19" s="138">
        <f t="shared" ca="1" si="8"/>
        <v>1.9343306981632236</v>
      </c>
      <c r="W19" s="206">
        <f t="shared" ca="1" si="4"/>
        <v>1.4622801810843071</v>
      </c>
      <c r="X19" s="198"/>
    </row>
    <row r="20" spans="1:177" s="15" customFormat="1" ht="18.75" customHeight="1" thickBot="1">
      <c r="A20" s="140"/>
      <c r="B20" s="142"/>
      <c r="D20" s="165" t="str">
        <f ca="1">SUMPRODUCT(SUBTOTAL(3,OFFSET($F$23:$F$209,ROW($F$23:$F$209)-MIN(ROW($F$23:$F$209)),0,1)),--($F$23:$F$209="HI"))&amp;" Records"</f>
        <v>50 Records</v>
      </c>
      <c r="E20" s="167"/>
      <c r="F20" s="174" t="s">
        <v>265</v>
      </c>
      <c r="G20" s="253">
        <f ca="1">SUMPRODUCT(SUBTOTAL(9,OFFSET($G$23:$G$209,ROW($G$23:$G$209)-MIN(ROW($G$23:$G$209)),0,1)),--($F$23:$F$209="HI"))</f>
        <v>1100.44</v>
      </c>
      <c r="H20" s="138">
        <f ca="1">IFERROR(SUMPRODUCT($G$23:$G$209,SUBTOTAL(109,OFFSET(H$23:H$209,ROW(H$23:H$209)-MIN(ROW(H$23:H$209)),0,1)), --($F$23:$F$209="HI"))/$G20,0)</f>
        <v>0.97273926792919208</v>
      </c>
      <c r="I20" s="138">
        <f t="shared" ref="I20:V20" ca="1" si="9">IFERROR(SUMPRODUCT($G$23:$G$209,SUBTOTAL(109,OFFSET(I$23:I$209,ROW(I$23:I$209)-MIN(ROW(I$23:I$209)),0,1)),--($F$23:$F$209="HI")/$G20),0)</f>
        <v>0.24429909854240123</v>
      </c>
      <c r="J20" s="138">
        <f t="shared" ca="1" si="9"/>
        <v>0.52759187234197236</v>
      </c>
      <c r="K20" s="138">
        <f t="shared" ca="1" si="9"/>
        <v>4.1128889353349569</v>
      </c>
      <c r="L20" s="138">
        <f t="shared" ca="1" si="9"/>
        <v>0.16006006688233798</v>
      </c>
      <c r="M20" s="138">
        <f t="shared" ca="1" si="9"/>
        <v>0.11347524626513031</v>
      </c>
      <c r="N20" s="135">
        <f t="shared" ca="1" si="9"/>
        <v>6.1960128675802411</v>
      </c>
      <c r="O20" s="138">
        <f t="shared" ca="1" si="9"/>
        <v>1.0915551052306351</v>
      </c>
      <c r="P20" s="138">
        <f t="shared" ca="1" si="9"/>
        <v>0.26882428846643158</v>
      </c>
      <c r="Q20" s="138">
        <f t="shared" ca="1" si="9"/>
        <v>1.1744003307767801</v>
      </c>
      <c r="R20" s="138">
        <f t="shared" ca="1" si="9"/>
        <v>0.41044382247101158</v>
      </c>
      <c r="S20" s="138">
        <f t="shared" ca="1" si="9"/>
        <v>0.11347524626513031</v>
      </c>
      <c r="T20" s="136">
        <f t="shared" ca="1" si="9"/>
        <v>3.1751950129039295</v>
      </c>
      <c r="U20" s="168">
        <f t="shared" ca="1" si="9"/>
        <v>-3.0211540838210169</v>
      </c>
      <c r="V20" s="205">
        <f t="shared" ca="1" si="9"/>
        <v>3.5793986950674284</v>
      </c>
      <c r="W20" s="168">
        <f t="shared" ca="1" si="4"/>
        <v>1.9513802592910885</v>
      </c>
      <c r="X20" s="198"/>
    </row>
    <row r="21" spans="1:177" s="15" customFormat="1" ht="19.5" thickBot="1">
      <c r="A21" s="213"/>
      <c r="F21" s="121"/>
      <c r="G21" s="120"/>
      <c r="H21" s="120"/>
      <c r="I21" s="120"/>
      <c r="J21" s="120"/>
      <c r="K21" s="120"/>
      <c r="L21" s="120"/>
      <c r="M21" s="120"/>
      <c r="N21" s="122"/>
      <c r="O21" s="122"/>
      <c r="P21" s="122"/>
      <c r="Q21" s="122"/>
      <c r="R21" s="122"/>
      <c r="S21" s="122"/>
      <c r="T21" s="122"/>
      <c r="U21" s="119"/>
      <c r="V21" s="119"/>
      <c r="W21" s="190"/>
    </row>
    <row r="22" spans="1:177" s="33" customFormat="1" ht="47.25" customHeight="1">
      <c r="A22" s="79" t="s">
        <v>179</v>
      </c>
      <c r="B22" s="125" t="s">
        <v>268</v>
      </c>
      <c r="C22" s="125" t="s">
        <v>261</v>
      </c>
      <c r="D22" s="125" t="s">
        <v>266</v>
      </c>
      <c r="E22" s="125" t="s">
        <v>254</v>
      </c>
      <c r="F22" s="80" t="s">
        <v>177</v>
      </c>
      <c r="G22" s="81" t="s">
        <v>178</v>
      </c>
      <c r="H22" s="82" t="s">
        <v>176</v>
      </c>
      <c r="I22" s="82" t="s">
        <v>175</v>
      </c>
      <c r="J22" s="82" t="s">
        <v>211</v>
      </c>
      <c r="K22" s="82" t="s">
        <v>173</v>
      </c>
      <c r="L22" s="82" t="s">
        <v>174</v>
      </c>
      <c r="M22" s="82" t="s">
        <v>167</v>
      </c>
      <c r="N22" s="83" t="s">
        <v>172</v>
      </c>
      <c r="O22" s="84" t="s">
        <v>171</v>
      </c>
      <c r="P22" s="84" t="s">
        <v>170</v>
      </c>
      <c r="Q22" s="84" t="s">
        <v>169</v>
      </c>
      <c r="R22" s="84" t="s">
        <v>168</v>
      </c>
      <c r="S22" s="84" t="s">
        <v>167</v>
      </c>
      <c r="T22" s="85" t="s">
        <v>166</v>
      </c>
      <c r="U22" s="86" t="s">
        <v>165</v>
      </c>
      <c r="V22" s="86" t="s">
        <v>258</v>
      </c>
      <c r="W22" s="86" t="s">
        <v>259</v>
      </c>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row>
    <row r="23" spans="1:177" s="15" customFormat="1">
      <c r="A23" s="18" t="s">
        <v>118</v>
      </c>
      <c r="B23" s="175">
        <v>6</v>
      </c>
      <c r="C23" s="169">
        <v>0.46301900000000001</v>
      </c>
      <c r="D23" s="254">
        <v>614.66099999999994</v>
      </c>
      <c r="E23" s="124" t="s">
        <v>216</v>
      </c>
      <c r="F23" s="49" t="s">
        <v>60</v>
      </c>
      <c r="G23" s="128">
        <v>29.82</v>
      </c>
      <c r="H23" s="49">
        <v>0.3</v>
      </c>
      <c r="I23" s="49">
        <v>0.2</v>
      </c>
      <c r="J23" s="49">
        <v>0.08</v>
      </c>
      <c r="K23" s="49">
        <v>0.18</v>
      </c>
      <c r="L23" s="49">
        <v>0</v>
      </c>
      <c r="M23" s="49">
        <v>0.04</v>
      </c>
      <c r="N23" s="78">
        <v>0.79</v>
      </c>
      <c r="O23" s="49">
        <v>0.24</v>
      </c>
      <c r="P23" s="49">
        <v>0.2</v>
      </c>
      <c r="Q23" s="49">
        <v>0.02</v>
      </c>
      <c r="R23" s="49">
        <v>0</v>
      </c>
      <c r="S23" s="49">
        <v>0.04</v>
      </c>
      <c r="T23" s="103">
        <v>0.5</v>
      </c>
      <c r="U23" s="104">
        <v>-0.3</v>
      </c>
      <c r="V23" s="104">
        <v>0.46</v>
      </c>
      <c r="W23" s="104">
        <v>1.6</v>
      </c>
      <c r="X23" s="127"/>
      <c r="Y23" s="127"/>
      <c r="Z23" s="127"/>
      <c r="AA23" s="127"/>
      <c r="AB23" s="127"/>
      <c r="AC23" s="127"/>
      <c r="AD23" s="127"/>
      <c r="AE23" s="16"/>
      <c r="AF23" s="16"/>
      <c r="AG23" s="16"/>
      <c r="AH23" s="16"/>
      <c r="AI23" s="16"/>
      <c r="AJ23" s="16"/>
      <c r="AK23" s="16"/>
      <c r="AL23" s="16"/>
      <c r="AM23" s="16"/>
      <c r="AN23" s="16"/>
      <c r="AO23" s="16"/>
      <c r="AP23" s="16"/>
      <c r="AQ23" s="16"/>
      <c r="AR23" s="16"/>
      <c r="AS23" s="16"/>
      <c r="AT23" s="16"/>
      <c r="AU23" s="16"/>
      <c r="AV23" s="16"/>
      <c r="AW23" s="16"/>
      <c r="AX23" s="16"/>
      <c r="AY23" s="16"/>
      <c r="AZ23" s="16"/>
      <c r="BA23" s="16"/>
      <c r="BB23" s="16"/>
      <c r="BC23" s="16"/>
      <c r="BD23" s="16"/>
      <c r="BE23" s="16"/>
      <c r="BF23" s="16"/>
      <c r="BG23" s="16"/>
      <c r="BH23" s="16"/>
      <c r="BI23" s="16"/>
      <c r="BJ23" s="16"/>
      <c r="BK23" s="16"/>
      <c r="BL23" s="16"/>
      <c r="BM23" s="16"/>
      <c r="BN23" s="16"/>
      <c r="BO23" s="16"/>
      <c r="BP23" s="16"/>
      <c r="BQ23" s="16"/>
      <c r="BR23" s="16"/>
      <c r="BS23" s="16"/>
      <c r="BT23" s="16"/>
      <c r="BU23" s="16"/>
      <c r="BV23" s="16"/>
      <c r="BW23" s="16"/>
      <c r="BX23" s="16"/>
      <c r="BY23" s="16"/>
      <c r="BZ23" s="16"/>
      <c r="CA23" s="16"/>
      <c r="CB23" s="16"/>
      <c r="CC23" s="16"/>
      <c r="CD23" s="16"/>
      <c r="CE23" s="16"/>
      <c r="CF23" s="16"/>
      <c r="CG23" s="16"/>
      <c r="CH23" s="16"/>
      <c r="CI23" s="16"/>
      <c r="CJ23" s="16"/>
      <c r="CK23" s="16"/>
      <c r="CL23" s="16"/>
      <c r="CM23" s="16"/>
      <c r="CN23" s="16"/>
      <c r="CO23" s="16"/>
      <c r="CP23" s="16"/>
      <c r="CQ23" s="16"/>
      <c r="CR23" s="16"/>
      <c r="CS23" s="16"/>
      <c r="CT23" s="16"/>
      <c r="CU23" s="16"/>
      <c r="CV23" s="16"/>
      <c r="CW23" s="16"/>
      <c r="CX23" s="16"/>
      <c r="CY23" s="16"/>
      <c r="CZ23" s="16"/>
      <c r="DA23" s="16"/>
      <c r="DB23" s="16"/>
      <c r="DC23" s="16"/>
      <c r="DD23" s="16"/>
      <c r="DE23" s="16"/>
      <c r="DF23" s="16"/>
      <c r="DG23" s="16"/>
      <c r="DH23" s="16"/>
      <c r="DI23" s="16"/>
      <c r="DJ23" s="16"/>
      <c r="DK23" s="16"/>
      <c r="DL23" s="16"/>
      <c r="DM23" s="16"/>
      <c r="DN23" s="16"/>
      <c r="DO23" s="16"/>
      <c r="DP23" s="16"/>
      <c r="DQ23" s="16"/>
      <c r="DR23" s="16"/>
      <c r="DS23" s="16"/>
      <c r="DT23" s="16"/>
      <c r="DU23" s="16"/>
      <c r="DV23" s="16"/>
      <c r="DW23" s="16"/>
      <c r="DX23" s="16"/>
      <c r="DY23" s="16"/>
      <c r="DZ23" s="16"/>
      <c r="EA23" s="16"/>
      <c r="EB23" s="16"/>
      <c r="EC23" s="16"/>
      <c r="ED23" s="16"/>
      <c r="EE23" s="16"/>
      <c r="EF23" s="16"/>
      <c r="EG23" s="16"/>
      <c r="EH23" s="16"/>
      <c r="EI23" s="16"/>
      <c r="EJ23" s="16"/>
      <c r="EK23" s="16"/>
      <c r="EL23" s="16"/>
      <c r="EM23" s="16"/>
      <c r="EN23" s="16"/>
    </row>
    <row r="24" spans="1:177" s="15" customFormat="1">
      <c r="A24" s="18" t="s">
        <v>26</v>
      </c>
      <c r="B24" s="175">
        <v>6</v>
      </c>
      <c r="C24" s="169">
        <v>0.72943400000000003</v>
      </c>
      <c r="D24" s="254">
        <v>4534.37</v>
      </c>
      <c r="E24" s="124" t="s">
        <v>218</v>
      </c>
      <c r="F24" s="49" t="s">
        <v>18</v>
      </c>
      <c r="G24" s="128">
        <v>3.16</v>
      </c>
      <c r="H24" s="49">
        <v>0.78</v>
      </c>
      <c r="I24" s="49">
        <v>0.22</v>
      </c>
      <c r="J24" s="49">
        <v>0.25</v>
      </c>
      <c r="K24" s="49">
        <v>0.87</v>
      </c>
      <c r="L24" s="49">
        <v>0.02</v>
      </c>
      <c r="M24" s="49">
        <v>0.06</v>
      </c>
      <c r="N24" s="78">
        <v>2.21</v>
      </c>
      <c r="O24" s="49">
        <v>0.55000000000000004</v>
      </c>
      <c r="P24" s="49">
        <v>0.21</v>
      </c>
      <c r="Q24" s="49">
        <v>0.28999999999999998</v>
      </c>
      <c r="R24" s="49">
        <v>7.0000000000000007E-2</v>
      </c>
      <c r="S24" s="49">
        <v>0.06</v>
      </c>
      <c r="T24" s="103">
        <v>1.18</v>
      </c>
      <c r="U24" s="104">
        <v>-1.03</v>
      </c>
      <c r="V24" s="104">
        <v>1.27</v>
      </c>
      <c r="W24" s="104">
        <v>1.87</v>
      </c>
      <c r="X24" s="127"/>
      <c r="Y24" s="127"/>
      <c r="Z24" s="127"/>
      <c r="AA24" s="127"/>
      <c r="AB24" s="127"/>
      <c r="AC24" s="127"/>
      <c r="AD24" s="127"/>
      <c r="AE24" s="16"/>
      <c r="AF24" s="16"/>
      <c r="AG24" s="16"/>
      <c r="AH24" s="16"/>
      <c r="AI24" s="16"/>
      <c r="AJ24" s="16"/>
      <c r="AK24" s="16"/>
      <c r="AL24" s="16"/>
      <c r="AM24" s="16"/>
      <c r="AN24" s="16"/>
      <c r="AO24" s="16"/>
      <c r="AP24" s="16"/>
      <c r="AQ24" s="16"/>
      <c r="AR24" s="16"/>
      <c r="AS24" s="16"/>
      <c r="AT24" s="16"/>
      <c r="AU24" s="16"/>
      <c r="AV24" s="16"/>
      <c r="AW24" s="16"/>
      <c r="AX24" s="16"/>
      <c r="AY24" s="16"/>
      <c r="AZ24" s="16"/>
      <c r="BA24" s="16"/>
      <c r="BB24" s="16"/>
      <c r="BC24" s="16"/>
      <c r="BD24" s="16"/>
      <c r="BE24" s="16"/>
      <c r="BF24" s="16"/>
      <c r="BG24" s="16"/>
      <c r="BH24" s="16"/>
      <c r="BI24" s="16"/>
      <c r="BJ24" s="16"/>
      <c r="BK24" s="16"/>
      <c r="BL24" s="16"/>
      <c r="BM24" s="16"/>
      <c r="BN24" s="16"/>
      <c r="BO24" s="16"/>
      <c r="BP24" s="16"/>
      <c r="BQ24" s="16"/>
      <c r="BR24" s="16"/>
      <c r="BS24" s="16"/>
      <c r="BT24" s="16"/>
      <c r="BU24" s="16"/>
      <c r="BV24" s="16"/>
      <c r="BW24" s="16"/>
      <c r="BX24" s="16"/>
      <c r="BY24" s="16"/>
      <c r="BZ24" s="16"/>
      <c r="CA24" s="16"/>
      <c r="CB24" s="16"/>
      <c r="CC24" s="16"/>
      <c r="CD24" s="16"/>
      <c r="CE24" s="16"/>
      <c r="CF24" s="16"/>
      <c r="CG24" s="16"/>
      <c r="CH24" s="16"/>
      <c r="CI24" s="16"/>
      <c r="CJ24" s="16"/>
      <c r="CK24" s="16"/>
      <c r="CL24" s="16"/>
      <c r="CM24" s="16"/>
      <c r="CN24" s="16"/>
      <c r="CO24" s="16"/>
      <c r="CP24" s="16"/>
      <c r="CQ24" s="16"/>
      <c r="CR24" s="16"/>
      <c r="CS24" s="16"/>
      <c r="CT24" s="16"/>
      <c r="CU24" s="16"/>
      <c r="CV24" s="16"/>
      <c r="CW24" s="16"/>
      <c r="CX24" s="16"/>
      <c r="CY24" s="16"/>
      <c r="CZ24" s="16"/>
      <c r="DA24" s="16"/>
      <c r="DB24" s="16"/>
      <c r="DC24" s="16"/>
      <c r="DD24" s="16"/>
      <c r="DE24" s="16"/>
      <c r="DF24" s="16"/>
      <c r="DG24" s="16"/>
      <c r="DH24" s="16"/>
      <c r="DI24" s="16"/>
      <c r="DJ24" s="16"/>
      <c r="DK24" s="16"/>
      <c r="DL24" s="16"/>
      <c r="DM24" s="16"/>
      <c r="DN24" s="16"/>
      <c r="DO24" s="16"/>
      <c r="DP24" s="16"/>
      <c r="DQ24" s="16"/>
      <c r="DR24" s="16"/>
      <c r="DS24" s="16"/>
      <c r="DT24" s="16"/>
      <c r="DU24" s="16"/>
      <c r="DV24" s="16"/>
      <c r="DW24" s="16"/>
      <c r="DX24" s="16"/>
      <c r="DY24" s="16"/>
      <c r="DZ24" s="16"/>
      <c r="EA24" s="16"/>
      <c r="EB24" s="16"/>
      <c r="EC24" s="16"/>
      <c r="ED24" s="16"/>
      <c r="EE24" s="16"/>
      <c r="EF24" s="16"/>
      <c r="EG24" s="16"/>
      <c r="EH24" s="16"/>
      <c r="EI24" s="16"/>
      <c r="EJ24" s="16"/>
      <c r="EK24" s="16"/>
      <c r="EL24" s="16"/>
      <c r="EM24" s="16"/>
      <c r="EN24" s="16"/>
    </row>
    <row r="25" spans="1:177" s="15" customFormat="1">
      <c r="A25" s="18" t="s">
        <v>161</v>
      </c>
      <c r="B25" s="175">
        <v>5</v>
      </c>
      <c r="C25" s="169">
        <v>0.73182700000000001</v>
      </c>
      <c r="D25" s="254">
        <v>5430.57</v>
      </c>
      <c r="E25" s="124" t="s">
        <v>212</v>
      </c>
      <c r="F25" s="49" t="s">
        <v>18</v>
      </c>
      <c r="G25" s="128">
        <v>38.479999999999997</v>
      </c>
      <c r="H25" s="49">
        <v>0.6</v>
      </c>
      <c r="I25" s="49">
        <v>0.16</v>
      </c>
      <c r="J25" s="49">
        <v>0.17</v>
      </c>
      <c r="K25" s="49">
        <v>1.1399999999999999</v>
      </c>
      <c r="L25" s="49">
        <v>0.01</v>
      </c>
      <c r="M25" s="49">
        <v>0.03</v>
      </c>
      <c r="N25" s="78">
        <v>2.12</v>
      </c>
      <c r="O25" s="49">
        <v>0.24</v>
      </c>
      <c r="P25" s="49">
        <v>0.27</v>
      </c>
      <c r="Q25" s="49">
        <v>0.03</v>
      </c>
      <c r="R25" s="49">
        <v>0.01</v>
      </c>
      <c r="S25" s="49">
        <v>0.03</v>
      </c>
      <c r="T25" s="103">
        <v>0.59</v>
      </c>
      <c r="U25" s="104">
        <v>-1.53</v>
      </c>
      <c r="V25" s="104">
        <v>1.22</v>
      </c>
      <c r="W25" s="104">
        <v>3.61</v>
      </c>
      <c r="X25" s="127"/>
      <c r="Y25" s="127"/>
      <c r="Z25" s="127"/>
      <c r="AA25" s="127"/>
      <c r="AB25" s="127"/>
      <c r="AC25" s="127"/>
      <c r="AD25" s="127"/>
      <c r="AE25" s="16"/>
      <c r="AF25" s="16"/>
      <c r="AG25" s="16"/>
      <c r="AH25" s="16"/>
      <c r="AI25" s="16"/>
      <c r="AJ25" s="16"/>
      <c r="AK25" s="16"/>
      <c r="AL25" s="16"/>
      <c r="AM25" s="16"/>
      <c r="AN25" s="16"/>
      <c r="AO25" s="16"/>
      <c r="AP25" s="16"/>
      <c r="AQ25" s="16"/>
      <c r="AR25" s="16"/>
      <c r="AS25" s="16"/>
      <c r="AT25" s="16"/>
      <c r="AU25" s="16"/>
      <c r="AV25" s="16"/>
      <c r="AW25" s="16"/>
      <c r="AX25" s="16"/>
      <c r="AY25" s="16"/>
      <c r="AZ25" s="16"/>
      <c r="BA25" s="16"/>
      <c r="BB25" s="16"/>
      <c r="BC25" s="16"/>
      <c r="BD25" s="16"/>
      <c r="BE25" s="16"/>
      <c r="BF25" s="16"/>
      <c r="BG25" s="16"/>
      <c r="BH25" s="16"/>
      <c r="BI25" s="16"/>
      <c r="BJ25" s="16"/>
      <c r="BK25" s="16"/>
      <c r="BL25" s="16"/>
      <c r="BM25" s="16"/>
      <c r="BN25" s="16"/>
      <c r="BO25" s="16"/>
      <c r="BP25" s="16"/>
      <c r="BQ25" s="16"/>
      <c r="BR25" s="16"/>
      <c r="BS25" s="16"/>
      <c r="BT25" s="16"/>
      <c r="BU25" s="16"/>
      <c r="BV25" s="16"/>
      <c r="BW25" s="16"/>
      <c r="BX25" s="16"/>
      <c r="BY25" s="16"/>
      <c r="BZ25" s="16"/>
      <c r="CA25" s="16"/>
      <c r="CB25" s="16"/>
      <c r="CC25" s="16"/>
      <c r="CD25" s="16"/>
      <c r="CE25" s="16"/>
      <c r="CF25" s="16"/>
      <c r="CG25" s="16"/>
      <c r="CH25" s="16"/>
      <c r="CI25" s="16"/>
      <c r="CJ25" s="16"/>
      <c r="CK25" s="16"/>
      <c r="CL25" s="16"/>
      <c r="CM25" s="16"/>
      <c r="CN25" s="16"/>
      <c r="CO25" s="16"/>
      <c r="CP25" s="16"/>
      <c r="CQ25" s="16"/>
      <c r="CR25" s="16"/>
      <c r="CS25" s="16"/>
      <c r="CT25" s="16"/>
      <c r="CU25" s="16"/>
      <c r="CV25" s="16"/>
      <c r="CW25" s="16"/>
      <c r="CX25" s="16"/>
      <c r="CY25" s="16"/>
      <c r="CZ25" s="16"/>
      <c r="DA25" s="16"/>
      <c r="DB25" s="16"/>
      <c r="DC25" s="16"/>
      <c r="DD25" s="16"/>
      <c r="DE25" s="16"/>
      <c r="DF25" s="16"/>
      <c r="DG25" s="16"/>
      <c r="DH25" s="16"/>
      <c r="DI25" s="16"/>
      <c r="DJ25" s="16"/>
      <c r="DK25" s="16"/>
      <c r="DL25" s="16"/>
      <c r="DM25" s="16"/>
      <c r="DN25" s="16"/>
      <c r="DO25" s="16"/>
      <c r="DP25" s="16"/>
      <c r="DQ25" s="16"/>
      <c r="DR25" s="16"/>
      <c r="DS25" s="16"/>
      <c r="DT25" s="16"/>
      <c r="DU25" s="16"/>
      <c r="DV25" s="16"/>
      <c r="DW25" s="16"/>
      <c r="DX25" s="16"/>
      <c r="DY25" s="16"/>
      <c r="DZ25" s="16"/>
      <c r="EA25" s="16"/>
      <c r="EB25" s="16"/>
      <c r="EC25" s="16"/>
      <c r="ED25" s="16"/>
      <c r="EE25" s="16"/>
      <c r="EF25" s="16"/>
      <c r="EG25" s="16"/>
      <c r="EH25" s="16"/>
      <c r="EI25" s="16"/>
      <c r="EJ25" s="16"/>
      <c r="EK25" s="16"/>
      <c r="EL25" s="16"/>
      <c r="EM25" s="16"/>
      <c r="EN25" s="16"/>
    </row>
    <row r="26" spans="1:177" s="15" customFormat="1">
      <c r="A26" s="20" t="s">
        <v>160</v>
      </c>
      <c r="B26" s="176">
        <v>6</v>
      </c>
      <c r="C26" s="170">
        <v>0.52419899999999997</v>
      </c>
      <c r="D26" s="255">
        <v>4665.91</v>
      </c>
      <c r="E26" s="123" t="s">
        <v>212</v>
      </c>
      <c r="F26" s="50" t="s">
        <v>14</v>
      </c>
      <c r="G26" s="129">
        <v>20.82</v>
      </c>
      <c r="H26" s="50">
        <v>0.33</v>
      </c>
      <c r="I26" s="50">
        <v>0.15</v>
      </c>
      <c r="J26" s="50">
        <v>0.12</v>
      </c>
      <c r="K26" s="50">
        <v>0.2</v>
      </c>
      <c r="L26" s="50">
        <v>0.09</v>
      </c>
      <c r="M26" s="50">
        <v>0.04</v>
      </c>
      <c r="N26" s="78">
        <v>0.93</v>
      </c>
      <c r="O26" s="50">
        <v>0.2</v>
      </c>
      <c r="P26" s="50">
        <v>1.42</v>
      </c>
      <c r="Q26" s="50">
        <v>0.64</v>
      </c>
      <c r="R26" s="50">
        <v>0.26</v>
      </c>
      <c r="S26" s="50">
        <v>0.04</v>
      </c>
      <c r="T26" s="103">
        <v>2.5499999999999998</v>
      </c>
      <c r="U26" s="105">
        <v>1.61</v>
      </c>
      <c r="V26" s="105">
        <v>0.54</v>
      </c>
      <c r="W26" s="105">
        <v>0.37</v>
      </c>
      <c r="X26" s="127"/>
      <c r="Y26" s="127"/>
      <c r="Z26" s="127"/>
      <c r="AA26" s="127"/>
      <c r="AB26" s="127"/>
      <c r="AC26" s="127"/>
      <c r="AD26" s="127"/>
      <c r="AE26" s="16"/>
      <c r="AF26" s="16"/>
      <c r="AG26" s="16"/>
      <c r="AH26" s="16"/>
      <c r="AI26" s="16"/>
      <c r="AJ26" s="16"/>
      <c r="AK26" s="16"/>
      <c r="AL26" s="16"/>
      <c r="AM26" s="16"/>
      <c r="AN26" s="16"/>
      <c r="AO26" s="16"/>
      <c r="AP26" s="16"/>
      <c r="AQ26" s="16"/>
      <c r="AR26" s="16"/>
      <c r="AS26" s="16"/>
      <c r="AT26" s="16"/>
      <c r="AU26" s="16"/>
      <c r="AV26" s="16"/>
      <c r="AW26" s="16"/>
      <c r="AX26" s="16"/>
      <c r="AY26" s="16"/>
      <c r="AZ26" s="16"/>
      <c r="BA26" s="16"/>
      <c r="BB26" s="16"/>
      <c r="BC26" s="16"/>
      <c r="BD26" s="16"/>
      <c r="BE26" s="16"/>
      <c r="BF26" s="16"/>
      <c r="BG26" s="16"/>
      <c r="BH26" s="16"/>
      <c r="BI26" s="16"/>
      <c r="BJ26" s="16"/>
      <c r="BK26" s="16"/>
      <c r="BL26" s="16"/>
      <c r="BM26" s="16"/>
      <c r="BN26" s="16"/>
      <c r="BO26" s="16"/>
      <c r="BP26" s="16"/>
      <c r="BQ26" s="16"/>
      <c r="BR26" s="16"/>
      <c r="BS26" s="16"/>
      <c r="BT26" s="16"/>
      <c r="BU26" s="16"/>
      <c r="BV26" s="16"/>
      <c r="BW26" s="16"/>
      <c r="BX26" s="16"/>
      <c r="BY26" s="16"/>
      <c r="BZ26" s="16"/>
      <c r="CA26" s="16"/>
      <c r="CB26" s="16"/>
      <c r="CC26" s="16"/>
      <c r="CD26" s="16"/>
      <c r="CE26" s="16"/>
      <c r="CF26" s="16"/>
      <c r="CG26" s="16"/>
      <c r="CH26" s="16"/>
      <c r="CI26" s="16"/>
      <c r="CJ26" s="16"/>
      <c r="CK26" s="16"/>
      <c r="CL26" s="16"/>
      <c r="CM26" s="16"/>
      <c r="CN26" s="16"/>
      <c r="CO26" s="16"/>
      <c r="CP26" s="16"/>
      <c r="CQ26" s="16"/>
      <c r="CR26" s="16"/>
      <c r="CS26" s="16"/>
      <c r="CT26" s="16"/>
      <c r="CU26" s="16"/>
      <c r="CV26" s="16"/>
      <c r="CW26" s="16"/>
      <c r="CX26" s="16"/>
      <c r="CY26" s="16"/>
      <c r="CZ26" s="16"/>
      <c r="DA26" s="16"/>
      <c r="DB26" s="16"/>
      <c r="DC26" s="16"/>
      <c r="DD26" s="16"/>
      <c r="DE26" s="16"/>
      <c r="DF26" s="16"/>
      <c r="DG26" s="16"/>
      <c r="DH26" s="16"/>
      <c r="DI26" s="16"/>
      <c r="DJ26" s="16"/>
      <c r="DK26" s="16"/>
      <c r="DL26" s="16"/>
      <c r="DM26" s="16"/>
      <c r="DN26" s="16"/>
      <c r="DO26" s="16"/>
      <c r="DP26" s="16"/>
      <c r="DQ26" s="16"/>
      <c r="DR26" s="16"/>
      <c r="DS26" s="16"/>
      <c r="DT26" s="16"/>
      <c r="DU26" s="16"/>
      <c r="DV26" s="16"/>
      <c r="DW26" s="16"/>
      <c r="DX26" s="16"/>
      <c r="DY26" s="16"/>
      <c r="DZ26" s="16"/>
      <c r="EA26" s="16"/>
      <c r="EB26" s="16"/>
      <c r="EC26" s="16"/>
      <c r="ED26" s="16"/>
      <c r="EE26" s="16"/>
      <c r="EF26" s="16"/>
      <c r="EG26" s="16"/>
      <c r="EH26" s="16"/>
      <c r="EI26" s="16"/>
      <c r="EJ26" s="16"/>
      <c r="EK26" s="16"/>
      <c r="EL26" s="16"/>
      <c r="EM26" s="16"/>
      <c r="EN26" s="16"/>
    </row>
    <row r="27" spans="1:177" s="15" customFormat="1">
      <c r="A27" s="18" t="s">
        <v>321</v>
      </c>
      <c r="B27" s="175">
        <v>2</v>
      </c>
      <c r="C27" s="169">
        <v>0.78146700000000002</v>
      </c>
      <c r="D27" s="254">
        <v>13205.1</v>
      </c>
      <c r="E27" s="124" t="s">
        <v>215</v>
      </c>
      <c r="F27" s="49" t="s">
        <v>16</v>
      </c>
      <c r="G27" s="128">
        <v>0.09</v>
      </c>
      <c r="H27" s="49"/>
      <c r="I27" s="49"/>
      <c r="J27" s="49"/>
      <c r="K27" s="49"/>
      <c r="L27" s="49"/>
      <c r="M27" s="49"/>
      <c r="N27" s="78">
        <v>5.38</v>
      </c>
      <c r="O27" s="49"/>
      <c r="P27" s="49"/>
      <c r="Q27" s="49"/>
      <c r="R27" s="49"/>
      <c r="S27" s="49"/>
      <c r="T27" s="103">
        <v>0.94</v>
      </c>
      <c r="U27" s="104">
        <v>-4.4400000000000004</v>
      </c>
      <c r="V27" s="104">
        <v>3.11</v>
      </c>
      <c r="W27" s="104">
        <v>5.7</v>
      </c>
      <c r="X27" s="127"/>
      <c r="Y27" s="127"/>
      <c r="Z27" s="127"/>
      <c r="AA27" s="127"/>
      <c r="AB27" s="127"/>
      <c r="AC27" s="127"/>
      <c r="AD27" s="127"/>
      <c r="AE27" s="16"/>
      <c r="AF27" s="16"/>
      <c r="AG27" s="16"/>
      <c r="AH27" s="16"/>
      <c r="AI27" s="16"/>
      <c r="AJ27" s="16"/>
      <c r="AK27" s="16"/>
      <c r="AL27" s="16"/>
      <c r="AM27" s="16"/>
      <c r="AN27" s="16"/>
      <c r="AO27" s="16"/>
      <c r="AP27" s="16"/>
      <c r="AQ27" s="16"/>
      <c r="AR27" s="16"/>
      <c r="AS27" s="16"/>
      <c r="AT27" s="16"/>
      <c r="AU27" s="16"/>
      <c r="AV27" s="16"/>
      <c r="AW27" s="16"/>
      <c r="AX27" s="16"/>
      <c r="AY27" s="16"/>
      <c r="AZ27" s="16"/>
      <c r="BA27" s="16"/>
      <c r="BB27" s="16"/>
      <c r="BC27" s="16"/>
      <c r="BD27" s="16"/>
      <c r="BE27" s="16"/>
      <c r="BF27" s="16"/>
      <c r="BG27" s="16"/>
      <c r="BH27" s="16"/>
      <c r="BI27" s="16"/>
      <c r="BJ27" s="16"/>
      <c r="BK27" s="16"/>
      <c r="BL27" s="16"/>
      <c r="BM27" s="16"/>
      <c r="BN27" s="16"/>
      <c r="BO27" s="16"/>
      <c r="BP27" s="16"/>
      <c r="BQ27" s="16"/>
      <c r="BR27" s="16"/>
      <c r="BS27" s="16"/>
      <c r="BT27" s="16"/>
      <c r="BU27" s="16"/>
      <c r="BV27" s="16"/>
      <c r="BW27" s="16"/>
      <c r="BX27" s="16"/>
      <c r="BY27" s="16"/>
      <c r="BZ27" s="16"/>
      <c r="CA27" s="16"/>
      <c r="CB27" s="16"/>
      <c r="CC27" s="16"/>
      <c r="CD27" s="16"/>
      <c r="CE27" s="16"/>
      <c r="CF27" s="16"/>
      <c r="CG27" s="16"/>
      <c r="CH27" s="16"/>
      <c r="CI27" s="16"/>
      <c r="CJ27" s="16"/>
      <c r="CK27" s="16"/>
      <c r="CL27" s="16"/>
      <c r="CM27" s="16"/>
      <c r="CN27" s="16"/>
      <c r="CO27" s="16"/>
      <c r="CP27" s="16"/>
      <c r="CQ27" s="16"/>
      <c r="CR27" s="16"/>
      <c r="CS27" s="16"/>
      <c r="CT27" s="16"/>
      <c r="CU27" s="16"/>
      <c r="CV27" s="16"/>
      <c r="CW27" s="16"/>
      <c r="CX27" s="16"/>
      <c r="CY27" s="16"/>
      <c r="CZ27" s="16"/>
      <c r="DA27" s="16"/>
      <c r="DB27" s="16"/>
      <c r="DC27" s="16"/>
      <c r="DD27" s="16"/>
      <c r="DE27" s="16"/>
      <c r="DF27" s="16"/>
      <c r="DG27" s="16"/>
      <c r="DH27" s="16"/>
      <c r="DI27" s="16"/>
      <c r="DJ27" s="16"/>
      <c r="DK27" s="16"/>
      <c r="DL27" s="16"/>
      <c r="DM27" s="16"/>
      <c r="DN27" s="16"/>
      <c r="DO27" s="16"/>
      <c r="DP27" s="16"/>
      <c r="DQ27" s="16"/>
      <c r="DR27" s="16"/>
      <c r="DS27" s="16"/>
      <c r="DT27" s="16"/>
      <c r="DU27" s="16"/>
      <c r="DV27" s="16"/>
      <c r="DW27" s="16"/>
      <c r="DX27" s="16"/>
      <c r="DY27" s="16"/>
      <c r="DZ27" s="16"/>
      <c r="EA27" s="16"/>
      <c r="EB27" s="16"/>
      <c r="EC27" s="16"/>
      <c r="ED27" s="16"/>
      <c r="EE27" s="16"/>
      <c r="EF27" s="16"/>
      <c r="EG27" s="16"/>
      <c r="EH27" s="16"/>
      <c r="EI27" s="16"/>
      <c r="EJ27" s="16"/>
      <c r="EK27" s="16"/>
      <c r="EL27" s="16"/>
      <c r="EM27" s="16"/>
      <c r="EN27" s="16"/>
    </row>
    <row r="28" spans="1:177" s="15" customFormat="1">
      <c r="A28" s="18" t="s">
        <v>77</v>
      </c>
      <c r="B28" s="175">
        <v>6</v>
      </c>
      <c r="C28" s="169">
        <v>0.83056600000000003</v>
      </c>
      <c r="D28" s="254">
        <v>13540</v>
      </c>
      <c r="E28" s="124" t="s">
        <v>215</v>
      </c>
      <c r="F28" s="49" t="s">
        <v>18</v>
      </c>
      <c r="G28" s="128">
        <v>41.09</v>
      </c>
      <c r="H28" s="49">
        <v>0.78</v>
      </c>
      <c r="I28" s="49">
        <v>0.79</v>
      </c>
      <c r="J28" s="49">
        <v>0.28999999999999998</v>
      </c>
      <c r="K28" s="49">
        <v>1.08</v>
      </c>
      <c r="L28" s="49">
        <v>0.1</v>
      </c>
      <c r="M28" s="49">
        <v>0.1</v>
      </c>
      <c r="N28" s="78">
        <v>3.14</v>
      </c>
      <c r="O28" s="49">
        <v>2.64</v>
      </c>
      <c r="P28" s="49">
        <v>1.86</v>
      </c>
      <c r="Q28" s="49">
        <v>0.66</v>
      </c>
      <c r="R28" s="49">
        <v>1.67</v>
      </c>
      <c r="S28" s="49">
        <v>0.1</v>
      </c>
      <c r="T28" s="103">
        <v>6.92</v>
      </c>
      <c r="U28" s="104">
        <v>3.78</v>
      </c>
      <c r="V28" s="104">
        <v>1.82</v>
      </c>
      <c r="W28" s="104">
        <v>0.45</v>
      </c>
      <c r="X28" s="127"/>
      <c r="Y28" s="127"/>
      <c r="Z28" s="127"/>
      <c r="AA28" s="127"/>
      <c r="AB28" s="127"/>
      <c r="AC28" s="127"/>
      <c r="AD28" s="127"/>
      <c r="AE28" s="16"/>
      <c r="AF28" s="16"/>
      <c r="AG28" s="16"/>
      <c r="AH28" s="16"/>
      <c r="AI28" s="16"/>
      <c r="AJ28" s="16"/>
      <c r="AK28" s="16"/>
      <c r="AL28" s="16"/>
      <c r="AM28" s="16"/>
      <c r="AN28" s="16"/>
      <c r="AO28" s="16"/>
      <c r="AP28" s="16"/>
      <c r="AQ28" s="16"/>
      <c r="AR28" s="16"/>
      <c r="AS28" s="16"/>
      <c r="AT28" s="16"/>
      <c r="AU28" s="16"/>
      <c r="AV28" s="16"/>
      <c r="AW28" s="16"/>
      <c r="AX28" s="16"/>
      <c r="AY28" s="16"/>
      <c r="AZ28" s="16"/>
      <c r="BA28" s="16"/>
      <c r="BB28" s="16"/>
      <c r="BC28" s="16"/>
      <c r="BD28" s="16"/>
      <c r="BE28" s="16"/>
      <c r="BF28" s="16"/>
      <c r="BG28" s="16"/>
      <c r="BH28" s="16"/>
      <c r="BI28" s="16"/>
      <c r="BJ28" s="16"/>
      <c r="BK28" s="16"/>
      <c r="BL28" s="16"/>
      <c r="BM28" s="16"/>
      <c r="BN28" s="16"/>
      <c r="BO28" s="16"/>
      <c r="BP28" s="16"/>
      <c r="BQ28" s="16"/>
      <c r="BR28" s="16"/>
      <c r="BS28" s="16"/>
      <c r="BT28" s="16"/>
      <c r="BU28" s="16"/>
      <c r="BV28" s="16"/>
      <c r="BW28" s="16"/>
      <c r="BX28" s="16"/>
      <c r="BY28" s="16"/>
      <c r="BZ28" s="16"/>
      <c r="CA28" s="16"/>
      <c r="CB28" s="16"/>
      <c r="CC28" s="16"/>
      <c r="CD28" s="16"/>
      <c r="CE28" s="16"/>
      <c r="CF28" s="16"/>
      <c r="CG28" s="16"/>
      <c r="CH28" s="16"/>
      <c r="CI28" s="16"/>
      <c r="CJ28" s="16"/>
      <c r="CK28" s="16"/>
      <c r="CL28" s="16"/>
      <c r="CM28" s="16"/>
      <c r="CN28" s="16"/>
      <c r="CO28" s="16"/>
      <c r="CP28" s="16"/>
      <c r="CQ28" s="16"/>
      <c r="CR28" s="16"/>
      <c r="CS28" s="16"/>
      <c r="CT28" s="16"/>
      <c r="CU28" s="16"/>
      <c r="CV28" s="16"/>
      <c r="CW28" s="16"/>
      <c r="CX28" s="16"/>
      <c r="CY28" s="16"/>
      <c r="CZ28" s="16"/>
      <c r="DA28" s="16"/>
      <c r="DB28" s="16"/>
      <c r="DC28" s="16"/>
      <c r="DD28" s="16"/>
      <c r="DE28" s="16"/>
      <c r="DF28" s="16"/>
      <c r="DG28" s="16"/>
      <c r="DH28" s="16"/>
      <c r="DI28" s="16"/>
      <c r="DJ28" s="16"/>
      <c r="DK28" s="16"/>
      <c r="DL28" s="16"/>
      <c r="DM28" s="16"/>
      <c r="DN28" s="16"/>
      <c r="DO28" s="16"/>
      <c r="DP28" s="16"/>
      <c r="DQ28" s="16"/>
      <c r="DR28" s="16"/>
      <c r="DS28" s="16"/>
      <c r="DT28" s="16"/>
      <c r="DU28" s="16"/>
      <c r="DV28" s="16"/>
      <c r="DW28" s="16"/>
      <c r="DX28" s="16"/>
      <c r="DY28" s="16"/>
      <c r="DZ28" s="16"/>
      <c r="EA28" s="16"/>
      <c r="EB28" s="16"/>
      <c r="EC28" s="16"/>
      <c r="ED28" s="16"/>
      <c r="EE28" s="16"/>
      <c r="EF28" s="16"/>
      <c r="EG28" s="16"/>
      <c r="EH28" s="16"/>
      <c r="EI28" s="16"/>
      <c r="EJ28" s="16"/>
      <c r="EK28" s="16"/>
      <c r="EL28" s="16"/>
      <c r="EM28" s="16"/>
      <c r="EN28" s="16"/>
    </row>
    <row r="29" spans="1:177" s="15" customFormat="1">
      <c r="A29" s="18" t="s">
        <v>117</v>
      </c>
      <c r="B29" s="175" t="s">
        <v>256</v>
      </c>
      <c r="C29" s="169">
        <v>0.72781099999999999</v>
      </c>
      <c r="D29" s="254">
        <v>3426.39</v>
      </c>
      <c r="E29" s="124" t="s">
        <v>216</v>
      </c>
      <c r="F29" s="49" t="s">
        <v>14</v>
      </c>
      <c r="G29" s="128">
        <v>2.97</v>
      </c>
      <c r="H29" s="49">
        <v>0.74</v>
      </c>
      <c r="I29" s="49">
        <v>0.18</v>
      </c>
      <c r="J29" s="49">
        <v>0.34</v>
      </c>
      <c r="K29" s="49">
        <v>0.89</v>
      </c>
      <c r="L29" s="49">
        <v>0.01</v>
      </c>
      <c r="M29" s="49">
        <v>7.0000000000000007E-2</v>
      </c>
      <c r="N29" s="78">
        <v>2.23</v>
      </c>
      <c r="O29" s="49">
        <v>0.44</v>
      </c>
      <c r="P29" s="49">
        <v>0.26</v>
      </c>
      <c r="Q29" s="49">
        <v>0.1</v>
      </c>
      <c r="R29" s="49">
        <v>0.02</v>
      </c>
      <c r="S29" s="49">
        <v>7.0000000000000007E-2</v>
      </c>
      <c r="T29" s="103">
        <v>0.89</v>
      </c>
      <c r="U29" s="104">
        <v>-1.35</v>
      </c>
      <c r="V29" s="104">
        <v>1.29</v>
      </c>
      <c r="W29" s="104">
        <v>2.52</v>
      </c>
      <c r="X29" s="127"/>
      <c r="Y29" s="127"/>
      <c r="Z29" s="127"/>
      <c r="AA29" s="127"/>
      <c r="AB29" s="127"/>
      <c r="AC29" s="127"/>
      <c r="AD29" s="127"/>
      <c r="AE29" s="16"/>
      <c r="AF29" s="16"/>
      <c r="AG29" s="16"/>
      <c r="AH29" s="16"/>
      <c r="AI29" s="16"/>
      <c r="AJ29" s="16"/>
      <c r="AK29" s="16"/>
      <c r="AL29" s="16"/>
      <c r="AM29" s="16"/>
      <c r="AN29" s="16"/>
      <c r="AO29" s="16"/>
      <c r="AP29" s="16"/>
      <c r="AQ29" s="16"/>
      <c r="AR29" s="16"/>
      <c r="AS29" s="16"/>
      <c r="AT29" s="16"/>
      <c r="AU29" s="16"/>
      <c r="AV29" s="16"/>
      <c r="AW29" s="16"/>
      <c r="AX29" s="16"/>
      <c r="AY29" s="16"/>
      <c r="AZ29" s="16"/>
      <c r="BA29" s="16"/>
      <c r="BB29" s="16"/>
      <c r="BC29" s="16"/>
      <c r="BD29" s="16"/>
      <c r="BE29" s="16"/>
      <c r="BF29" s="16"/>
      <c r="BG29" s="16"/>
      <c r="BH29" s="16"/>
      <c r="BI29" s="16"/>
      <c r="BJ29" s="16"/>
      <c r="BK29" s="16"/>
      <c r="BL29" s="16"/>
      <c r="BM29" s="16"/>
      <c r="BN29" s="16"/>
      <c r="BO29" s="16"/>
      <c r="BP29" s="16"/>
      <c r="BQ29" s="16"/>
      <c r="BR29" s="16"/>
      <c r="BS29" s="16"/>
      <c r="BT29" s="16"/>
      <c r="BU29" s="16"/>
      <c r="BV29" s="16"/>
      <c r="BW29" s="16"/>
      <c r="BX29" s="16"/>
      <c r="BY29" s="16"/>
      <c r="BZ29" s="16"/>
      <c r="CA29" s="16"/>
      <c r="CB29" s="16"/>
      <c r="CC29" s="16"/>
      <c r="CD29" s="16"/>
      <c r="CE29" s="16"/>
      <c r="CF29" s="16"/>
      <c r="CG29" s="16"/>
      <c r="CH29" s="16"/>
      <c r="CI29" s="16"/>
      <c r="CJ29" s="16"/>
      <c r="CK29" s="16"/>
      <c r="CL29" s="16"/>
      <c r="CM29" s="16"/>
      <c r="CN29" s="16"/>
      <c r="CO29" s="16"/>
      <c r="CP29" s="16"/>
      <c r="CQ29" s="16"/>
      <c r="CR29" s="16"/>
      <c r="CS29" s="16"/>
      <c r="CT29" s="16"/>
      <c r="CU29" s="16"/>
      <c r="CV29" s="16"/>
      <c r="CW29" s="16"/>
      <c r="CX29" s="16"/>
      <c r="CY29" s="16"/>
      <c r="CZ29" s="16"/>
      <c r="DA29" s="16"/>
      <c r="DB29" s="16"/>
      <c r="DC29" s="16"/>
      <c r="DD29" s="16"/>
      <c r="DE29" s="16"/>
      <c r="DF29" s="16"/>
      <c r="DG29" s="16"/>
      <c r="DH29" s="16"/>
      <c r="DI29" s="16"/>
      <c r="DJ29" s="16"/>
      <c r="DK29" s="16"/>
      <c r="DL29" s="16"/>
      <c r="DM29" s="16"/>
      <c r="DN29" s="16"/>
      <c r="DO29" s="16"/>
      <c r="DP29" s="16"/>
      <c r="DQ29" s="16"/>
      <c r="DR29" s="16"/>
      <c r="DS29" s="16"/>
      <c r="DT29" s="16"/>
      <c r="DU29" s="16"/>
      <c r="DV29" s="16"/>
      <c r="DW29" s="16"/>
      <c r="DX29" s="16"/>
      <c r="DY29" s="16"/>
      <c r="DZ29" s="16"/>
      <c r="EA29" s="16"/>
      <c r="EB29" s="16"/>
      <c r="EC29" s="16"/>
      <c r="ED29" s="16"/>
      <c r="EE29" s="16"/>
      <c r="EF29" s="16"/>
      <c r="EG29" s="16"/>
      <c r="EH29" s="16"/>
      <c r="EI29" s="16"/>
      <c r="EJ29" s="16"/>
      <c r="EK29" s="16"/>
      <c r="EL29" s="16"/>
      <c r="EM29" s="16"/>
      <c r="EN29" s="16"/>
    </row>
    <row r="30" spans="1:177" s="15" customFormat="1">
      <c r="A30" s="20" t="s">
        <v>226</v>
      </c>
      <c r="B30" s="176">
        <v>2</v>
      </c>
      <c r="C30" s="170" t="s">
        <v>348</v>
      </c>
      <c r="D30" s="255" t="s">
        <v>348</v>
      </c>
      <c r="E30" s="123" t="s">
        <v>215</v>
      </c>
      <c r="F30" s="50" t="s">
        <v>16</v>
      </c>
      <c r="G30" s="129">
        <v>0.1</v>
      </c>
      <c r="H30" s="50"/>
      <c r="I30" s="50"/>
      <c r="J30" s="50"/>
      <c r="K30" s="50"/>
      <c r="L30" s="50"/>
      <c r="M30" s="50"/>
      <c r="N30" s="78">
        <v>11.88</v>
      </c>
      <c r="O30" s="50"/>
      <c r="P30" s="50"/>
      <c r="Q30" s="50"/>
      <c r="R30" s="50"/>
      <c r="S30" s="50"/>
      <c r="T30" s="103">
        <v>0.56999999999999995</v>
      </c>
      <c r="U30" s="105">
        <v>-11.31</v>
      </c>
      <c r="V30" s="105">
        <v>6.86</v>
      </c>
      <c r="W30" s="105">
        <v>20.69</v>
      </c>
      <c r="X30" s="127"/>
      <c r="Y30" s="127"/>
      <c r="Z30" s="127"/>
      <c r="AA30" s="127"/>
      <c r="AB30" s="127"/>
      <c r="AC30" s="127"/>
      <c r="AD30" s="127"/>
      <c r="AE30" s="16"/>
      <c r="AF30" s="16"/>
      <c r="AG30" s="16"/>
      <c r="AH30" s="16"/>
      <c r="AI30" s="16"/>
      <c r="AJ30" s="16"/>
      <c r="AK30" s="16"/>
      <c r="AL30" s="16"/>
      <c r="AM30" s="16"/>
      <c r="AN30" s="16"/>
      <c r="AO30" s="16"/>
      <c r="AP30" s="16"/>
      <c r="AQ30" s="16"/>
      <c r="AR30" s="16"/>
      <c r="AS30" s="16"/>
      <c r="AT30" s="16"/>
      <c r="AU30" s="16"/>
      <c r="AV30" s="16"/>
      <c r="AW30" s="16"/>
      <c r="AX30" s="16"/>
      <c r="AY30" s="16"/>
      <c r="AZ30" s="16"/>
      <c r="BA30" s="16"/>
      <c r="BB30" s="16"/>
      <c r="BC30" s="16"/>
      <c r="BD30" s="16"/>
      <c r="BE30" s="16"/>
      <c r="BF30" s="16"/>
      <c r="BG30" s="16"/>
      <c r="BH30" s="16"/>
      <c r="BI30" s="16"/>
      <c r="BJ30" s="16"/>
      <c r="BK30" s="16"/>
      <c r="BL30" s="16"/>
      <c r="BM30" s="16"/>
      <c r="BN30" s="16"/>
      <c r="BO30" s="16"/>
      <c r="BP30" s="16"/>
      <c r="BQ30" s="16"/>
      <c r="BR30" s="16"/>
      <c r="BS30" s="16"/>
      <c r="BT30" s="16"/>
      <c r="BU30" s="16"/>
      <c r="BV30" s="16"/>
      <c r="BW30" s="16"/>
      <c r="BX30" s="16"/>
      <c r="BY30" s="16"/>
      <c r="BZ30" s="16"/>
      <c r="CA30" s="16"/>
      <c r="CB30" s="16"/>
      <c r="CC30" s="16"/>
      <c r="CD30" s="16"/>
      <c r="CE30" s="16"/>
      <c r="CF30" s="16"/>
      <c r="CG30" s="16"/>
      <c r="CH30" s="16"/>
      <c r="CI30" s="16"/>
      <c r="CJ30" s="16"/>
      <c r="CK30" s="16"/>
      <c r="CL30" s="16"/>
      <c r="CM30" s="16"/>
      <c r="CN30" s="16"/>
      <c r="CO30" s="16"/>
      <c r="CP30" s="16"/>
      <c r="CQ30" s="16"/>
      <c r="CR30" s="16"/>
      <c r="CS30" s="16"/>
      <c r="CT30" s="16"/>
      <c r="CU30" s="16"/>
      <c r="CV30" s="16"/>
      <c r="CW30" s="16"/>
      <c r="CX30" s="16"/>
      <c r="CY30" s="16"/>
      <c r="CZ30" s="16"/>
      <c r="DA30" s="16"/>
      <c r="DB30" s="16"/>
      <c r="DC30" s="16"/>
      <c r="DD30" s="16"/>
      <c r="DE30" s="16"/>
      <c r="DF30" s="16"/>
      <c r="DG30" s="16"/>
      <c r="DH30" s="16"/>
      <c r="DI30" s="16"/>
      <c r="DJ30" s="16"/>
      <c r="DK30" s="16"/>
      <c r="DL30" s="16"/>
      <c r="DM30" s="16"/>
      <c r="DN30" s="16"/>
      <c r="DO30" s="16"/>
      <c r="DP30" s="16"/>
      <c r="DQ30" s="16"/>
      <c r="DR30" s="16"/>
      <c r="DS30" s="16"/>
      <c r="DT30" s="16"/>
      <c r="DU30" s="16"/>
      <c r="DV30" s="16"/>
      <c r="DW30" s="16"/>
      <c r="DX30" s="16"/>
      <c r="DY30" s="16"/>
      <c r="DZ30" s="16"/>
      <c r="EA30" s="16"/>
      <c r="EB30" s="16"/>
      <c r="EC30" s="16"/>
      <c r="ED30" s="16"/>
      <c r="EE30" s="16"/>
      <c r="EF30" s="16"/>
      <c r="EG30" s="16"/>
      <c r="EH30" s="16"/>
      <c r="EI30" s="16"/>
      <c r="EJ30" s="16"/>
      <c r="EK30" s="16"/>
      <c r="EL30" s="16"/>
      <c r="EM30" s="16"/>
      <c r="EN30" s="16"/>
    </row>
    <row r="31" spans="1:177" s="15" customFormat="1">
      <c r="A31" s="18" t="s">
        <v>97</v>
      </c>
      <c r="B31" s="175">
        <v>5</v>
      </c>
      <c r="C31" s="169">
        <v>0.93218999999999996</v>
      </c>
      <c r="D31" s="254">
        <v>66604.2</v>
      </c>
      <c r="E31" s="124" t="s">
        <v>213</v>
      </c>
      <c r="F31" s="49" t="s">
        <v>16</v>
      </c>
      <c r="G31" s="128">
        <v>23.05</v>
      </c>
      <c r="H31" s="49">
        <v>2.68</v>
      </c>
      <c r="I31" s="49">
        <v>0.63</v>
      </c>
      <c r="J31" s="49">
        <v>0.89</v>
      </c>
      <c r="K31" s="49">
        <v>4.8499999999999996</v>
      </c>
      <c r="L31" s="49">
        <v>0.11</v>
      </c>
      <c r="M31" s="49">
        <v>0.14000000000000001</v>
      </c>
      <c r="N31" s="78">
        <v>9.31</v>
      </c>
      <c r="O31" s="49">
        <v>5.42</v>
      </c>
      <c r="P31" s="49">
        <v>5.81</v>
      </c>
      <c r="Q31" s="49">
        <v>2.0099999999999998</v>
      </c>
      <c r="R31" s="49">
        <v>3.19</v>
      </c>
      <c r="S31" s="49">
        <v>0.14000000000000001</v>
      </c>
      <c r="T31" s="103">
        <v>16.57</v>
      </c>
      <c r="U31" s="104">
        <v>7.26</v>
      </c>
      <c r="V31" s="104">
        <v>5.37</v>
      </c>
      <c r="W31" s="104">
        <v>0.56000000000000005</v>
      </c>
      <c r="X31" s="127"/>
      <c r="Y31" s="127"/>
      <c r="Z31" s="127"/>
      <c r="AA31" s="127"/>
      <c r="AB31" s="127"/>
      <c r="AC31" s="127"/>
      <c r="AD31" s="127"/>
      <c r="AE31" s="16"/>
      <c r="AF31" s="16"/>
      <c r="AG31" s="16"/>
      <c r="AH31" s="16"/>
      <c r="AI31" s="16"/>
      <c r="AJ31" s="16"/>
      <c r="AK31" s="16"/>
      <c r="AL31" s="16"/>
      <c r="AM31" s="16"/>
      <c r="AN31" s="16"/>
      <c r="AO31" s="16"/>
      <c r="AP31" s="16"/>
      <c r="AQ31" s="16"/>
      <c r="AR31" s="16"/>
      <c r="AS31" s="16"/>
      <c r="AT31" s="16"/>
      <c r="AU31" s="16"/>
      <c r="AV31" s="16"/>
      <c r="AW31" s="16"/>
      <c r="AX31" s="16"/>
      <c r="AY31" s="16"/>
      <c r="AZ31" s="16"/>
      <c r="BA31" s="16"/>
      <c r="BB31" s="16"/>
      <c r="BC31" s="16"/>
      <c r="BD31" s="16"/>
      <c r="BE31" s="16"/>
      <c r="BF31" s="16"/>
      <c r="BG31" s="16"/>
      <c r="BH31" s="16"/>
      <c r="BI31" s="16"/>
      <c r="BJ31" s="16"/>
      <c r="BK31" s="16"/>
      <c r="BL31" s="16"/>
      <c r="BM31" s="16"/>
      <c r="BN31" s="16"/>
      <c r="BO31" s="16"/>
      <c r="BP31" s="16"/>
      <c r="BQ31" s="16"/>
      <c r="BR31" s="16"/>
      <c r="BS31" s="16"/>
      <c r="BT31" s="16"/>
      <c r="BU31" s="16"/>
      <c r="BV31" s="16"/>
      <c r="BW31" s="16"/>
      <c r="BX31" s="16"/>
      <c r="BY31" s="16"/>
      <c r="BZ31" s="16"/>
      <c r="CA31" s="16"/>
      <c r="CB31" s="16"/>
      <c r="CC31" s="16"/>
      <c r="CD31" s="16"/>
      <c r="CE31" s="16"/>
      <c r="CF31" s="16"/>
      <c r="CG31" s="16"/>
      <c r="CH31" s="16"/>
      <c r="CI31" s="16"/>
      <c r="CJ31" s="16"/>
      <c r="CK31" s="16"/>
      <c r="CL31" s="16"/>
      <c r="CM31" s="16"/>
      <c r="CN31" s="16"/>
      <c r="CO31" s="16"/>
      <c r="CP31" s="16"/>
      <c r="CQ31" s="16"/>
      <c r="CR31" s="16"/>
      <c r="CS31" s="16"/>
      <c r="CT31" s="16"/>
      <c r="CU31" s="16"/>
      <c r="CV31" s="16"/>
      <c r="CW31" s="16"/>
      <c r="CX31" s="16"/>
      <c r="CY31" s="16"/>
      <c r="CZ31" s="16"/>
      <c r="DA31" s="16"/>
      <c r="DB31" s="16"/>
      <c r="DC31" s="16"/>
      <c r="DD31" s="16"/>
      <c r="DE31" s="16"/>
      <c r="DF31" s="16"/>
      <c r="DG31" s="16"/>
      <c r="DH31" s="16"/>
      <c r="DI31" s="16"/>
      <c r="DJ31" s="16"/>
      <c r="DK31" s="16"/>
      <c r="DL31" s="16"/>
      <c r="DM31" s="16"/>
      <c r="DN31" s="16"/>
      <c r="DO31" s="16"/>
      <c r="DP31" s="16"/>
      <c r="DQ31" s="16"/>
      <c r="DR31" s="16"/>
      <c r="DS31" s="16"/>
      <c r="DT31" s="16"/>
      <c r="DU31" s="16"/>
      <c r="DV31" s="16"/>
      <c r="DW31" s="16"/>
      <c r="DX31" s="16"/>
      <c r="DY31" s="16"/>
      <c r="DZ31" s="16"/>
      <c r="EA31" s="16"/>
      <c r="EB31" s="16"/>
      <c r="EC31" s="16"/>
      <c r="ED31" s="16"/>
      <c r="EE31" s="16"/>
      <c r="EF31" s="16"/>
      <c r="EG31" s="16"/>
      <c r="EH31" s="16"/>
      <c r="EI31" s="16"/>
      <c r="EJ31" s="16"/>
      <c r="EK31" s="16"/>
      <c r="EL31" s="16"/>
      <c r="EM31" s="16"/>
      <c r="EN31" s="16"/>
    </row>
    <row r="32" spans="1:177" s="15" customFormat="1">
      <c r="A32" s="18" t="s">
        <v>51</v>
      </c>
      <c r="B32" s="175">
        <v>5</v>
      </c>
      <c r="C32" s="169">
        <v>0.88392099999999996</v>
      </c>
      <c r="D32" s="254">
        <v>51274.1</v>
      </c>
      <c r="E32" s="124" t="s">
        <v>322</v>
      </c>
      <c r="F32" s="49" t="s">
        <v>16</v>
      </c>
      <c r="G32" s="128">
        <v>8.4600000000000009</v>
      </c>
      <c r="H32" s="49">
        <v>0.82</v>
      </c>
      <c r="I32" s="49">
        <v>0.27</v>
      </c>
      <c r="J32" s="49">
        <v>0.63</v>
      </c>
      <c r="K32" s="49">
        <v>4.1399999999999997</v>
      </c>
      <c r="L32" s="49">
        <v>0.06</v>
      </c>
      <c r="M32" s="49">
        <v>0.15</v>
      </c>
      <c r="N32" s="78">
        <v>6.06</v>
      </c>
      <c r="O32" s="49">
        <v>0.71</v>
      </c>
      <c r="P32" s="49">
        <v>0.16</v>
      </c>
      <c r="Q32" s="49">
        <v>2.04</v>
      </c>
      <c r="R32" s="49">
        <v>0</v>
      </c>
      <c r="S32" s="49">
        <v>0.15</v>
      </c>
      <c r="T32" s="103">
        <v>3.07</v>
      </c>
      <c r="U32" s="104">
        <v>-3</v>
      </c>
      <c r="V32" s="104">
        <v>3.5</v>
      </c>
      <c r="W32" s="104">
        <v>1.98</v>
      </c>
      <c r="X32" s="127"/>
      <c r="Y32" s="127"/>
      <c r="Z32" s="127"/>
      <c r="AA32" s="127"/>
      <c r="AB32" s="127"/>
      <c r="AC32" s="127"/>
      <c r="AD32" s="127"/>
      <c r="AE32" s="16"/>
      <c r="AF32" s="16"/>
      <c r="AG32" s="16"/>
      <c r="AH32" s="16"/>
      <c r="AI32" s="16"/>
      <c r="AJ32" s="16"/>
      <c r="AK32" s="16"/>
      <c r="AL32" s="16"/>
      <c r="AM32" s="16"/>
      <c r="AN32" s="16"/>
      <c r="AO32" s="16"/>
      <c r="AP32" s="16"/>
      <c r="AQ32" s="16"/>
      <c r="AR32" s="16"/>
      <c r="AS32" s="16"/>
      <c r="AT32" s="16"/>
      <c r="AU32" s="16"/>
      <c r="AV32" s="16"/>
      <c r="AW32" s="16"/>
      <c r="AX32" s="16"/>
      <c r="AY32" s="16"/>
      <c r="AZ32" s="16"/>
      <c r="BA32" s="16"/>
      <c r="BB32" s="16"/>
      <c r="BC32" s="16"/>
      <c r="BD32" s="16"/>
      <c r="BE32" s="16"/>
      <c r="BF32" s="16"/>
      <c r="BG32" s="16"/>
      <c r="BH32" s="16"/>
      <c r="BI32" s="16"/>
      <c r="BJ32" s="16"/>
      <c r="BK32" s="16"/>
      <c r="BL32" s="16"/>
      <c r="BM32" s="16"/>
      <c r="BN32" s="16"/>
      <c r="BO32" s="16"/>
      <c r="BP32" s="16"/>
      <c r="BQ32" s="16"/>
      <c r="BR32" s="16"/>
      <c r="BS32" s="16"/>
      <c r="BT32" s="16"/>
      <c r="BU32" s="16"/>
      <c r="BV32" s="16"/>
      <c r="BW32" s="16"/>
      <c r="BX32" s="16"/>
      <c r="BY32" s="16"/>
      <c r="BZ32" s="16"/>
      <c r="CA32" s="16"/>
      <c r="CB32" s="16"/>
      <c r="CC32" s="16"/>
      <c r="CD32" s="16"/>
      <c r="CE32" s="16"/>
      <c r="CF32" s="16"/>
      <c r="CG32" s="16"/>
      <c r="CH32" s="16"/>
      <c r="CI32" s="16"/>
      <c r="CJ32" s="16"/>
      <c r="CK32" s="16"/>
      <c r="CL32" s="16"/>
      <c r="CM32" s="16"/>
      <c r="CN32" s="16"/>
      <c r="CO32" s="16"/>
      <c r="CP32" s="16"/>
      <c r="CQ32" s="16"/>
      <c r="CR32" s="16"/>
      <c r="CS32" s="16"/>
      <c r="CT32" s="16"/>
      <c r="CU32" s="16"/>
      <c r="CV32" s="16"/>
      <c r="CW32" s="16"/>
      <c r="CX32" s="16"/>
      <c r="CY32" s="16"/>
      <c r="CZ32" s="16"/>
      <c r="DA32" s="16"/>
      <c r="DB32" s="16"/>
      <c r="DC32" s="16"/>
      <c r="DD32" s="16"/>
      <c r="DE32" s="16"/>
      <c r="DF32" s="16"/>
      <c r="DG32" s="16"/>
      <c r="DH32" s="16"/>
      <c r="DI32" s="16"/>
      <c r="DJ32" s="16"/>
      <c r="DK32" s="16"/>
      <c r="DL32" s="16"/>
      <c r="DM32" s="16"/>
      <c r="DN32" s="16"/>
      <c r="DO32" s="16"/>
      <c r="DP32" s="16"/>
      <c r="DQ32" s="16"/>
      <c r="DR32" s="16"/>
      <c r="DS32" s="16"/>
      <c r="DT32" s="16"/>
      <c r="DU32" s="16"/>
      <c r="DV32" s="16"/>
      <c r="DW32" s="16"/>
      <c r="DX32" s="16"/>
      <c r="DY32" s="16"/>
      <c r="DZ32" s="16"/>
      <c r="EA32" s="16"/>
      <c r="EB32" s="16"/>
      <c r="EC32" s="16"/>
      <c r="ED32" s="16"/>
      <c r="EE32" s="16"/>
      <c r="EF32" s="16"/>
      <c r="EG32" s="16"/>
      <c r="EH32" s="16"/>
      <c r="EI32" s="16"/>
      <c r="EJ32" s="16"/>
      <c r="EK32" s="16"/>
      <c r="EL32" s="16"/>
      <c r="EM32" s="16"/>
      <c r="EN32" s="16"/>
    </row>
    <row r="33" spans="1:144" s="15" customFormat="1">
      <c r="A33" s="18" t="s">
        <v>116</v>
      </c>
      <c r="B33" s="175">
        <v>6</v>
      </c>
      <c r="C33" s="169">
        <v>0.74505299999999997</v>
      </c>
      <c r="D33" s="254">
        <v>7106.04</v>
      </c>
      <c r="E33" s="124" t="s">
        <v>216</v>
      </c>
      <c r="F33" s="49" t="s">
        <v>18</v>
      </c>
      <c r="G33" s="128">
        <v>9.31</v>
      </c>
      <c r="H33" s="49">
        <v>0.66</v>
      </c>
      <c r="I33" s="49">
        <v>0.22</v>
      </c>
      <c r="J33" s="49">
        <v>0.11</v>
      </c>
      <c r="K33" s="49">
        <v>1.25</v>
      </c>
      <c r="L33" s="49">
        <v>0.01</v>
      </c>
      <c r="M33" s="49">
        <v>0.06</v>
      </c>
      <c r="N33" s="78">
        <v>2.31</v>
      </c>
      <c r="O33" s="49">
        <v>0.46</v>
      </c>
      <c r="P33" s="49">
        <v>0.2</v>
      </c>
      <c r="Q33" s="49">
        <v>0.11</v>
      </c>
      <c r="R33" s="49">
        <v>0.02</v>
      </c>
      <c r="S33" s="49">
        <v>0.06</v>
      </c>
      <c r="T33" s="103">
        <v>0.85</v>
      </c>
      <c r="U33" s="104">
        <v>-1.46</v>
      </c>
      <c r="V33" s="104">
        <v>1.33</v>
      </c>
      <c r="W33" s="104">
        <v>2.72</v>
      </c>
      <c r="X33" s="127"/>
      <c r="Y33" s="127"/>
      <c r="Z33" s="127"/>
      <c r="AA33" s="127"/>
      <c r="AB33" s="127"/>
      <c r="AC33" s="127"/>
      <c r="AD33" s="127"/>
      <c r="AE33" s="16"/>
      <c r="AF33" s="16"/>
      <c r="AG33" s="16"/>
      <c r="AH33" s="16"/>
      <c r="AI33" s="16"/>
      <c r="AJ33" s="16"/>
      <c r="AK33" s="16"/>
      <c r="AL33" s="16"/>
      <c r="AM33" s="16"/>
      <c r="AN33" s="16"/>
      <c r="AO33" s="16"/>
      <c r="AP33" s="16"/>
      <c r="AQ33" s="16"/>
      <c r="AR33" s="16"/>
      <c r="AS33" s="16"/>
      <c r="AT33" s="16"/>
      <c r="AU33" s="16"/>
      <c r="AV33" s="16"/>
      <c r="AW33" s="16"/>
      <c r="AX33" s="16"/>
      <c r="AY33" s="16"/>
      <c r="AZ33" s="16"/>
      <c r="BA33" s="16"/>
      <c r="BB33" s="16"/>
      <c r="BC33" s="16"/>
      <c r="BD33" s="16"/>
      <c r="BE33" s="16"/>
      <c r="BF33" s="16"/>
      <c r="BG33" s="16"/>
      <c r="BH33" s="16"/>
      <c r="BI33" s="16"/>
      <c r="BJ33" s="16"/>
      <c r="BK33" s="16"/>
      <c r="BL33" s="16"/>
      <c r="BM33" s="16"/>
      <c r="BN33" s="16"/>
      <c r="BO33" s="16"/>
      <c r="BP33" s="16"/>
      <c r="BQ33" s="16"/>
      <c r="BR33" s="16"/>
      <c r="BS33" s="16"/>
      <c r="BT33" s="16"/>
      <c r="BU33" s="16"/>
      <c r="BV33" s="16"/>
      <c r="BW33" s="16"/>
      <c r="BX33" s="16"/>
      <c r="BY33" s="16"/>
      <c r="BZ33" s="16"/>
      <c r="CA33" s="16"/>
      <c r="CB33" s="16"/>
      <c r="CC33" s="16"/>
      <c r="CD33" s="16"/>
      <c r="CE33" s="16"/>
      <c r="CF33" s="16"/>
      <c r="CG33" s="16"/>
      <c r="CH33" s="16"/>
      <c r="CI33" s="16"/>
      <c r="CJ33" s="16"/>
      <c r="CK33" s="16"/>
      <c r="CL33" s="16"/>
      <c r="CM33" s="16"/>
      <c r="CN33" s="16"/>
      <c r="CO33" s="16"/>
      <c r="CP33" s="16"/>
      <c r="CQ33" s="16"/>
      <c r="CR33" s="16"/>
      <c r="CS33" s="16"/>
      <c r="CT33" s="16"/>
      <c r="CU33" s="16"/>
      <c r="CV33" s="16"/>
      <c r="CW33" s="16"/>
      <c r="CX33" s="16"/>
      <c r="CY33" s="16"/>
      <c r="CZ33" s="16"/>
      <c r="DA33" s="16"/>
      <c r="DB33" s="16"/>
      <c r="DC33" s="16"/>
      <c r="DD33" s="16"/>
      <c r="DE33" s="16"/>
      <c r="DF33" s="16"/>
      <c r="DG33" s="16"/>
      <c r="DH33" s="16"/>
      <c r="DI33" s="16"/>
      <c r="DJ33" s="16"/>
      <c r="DK33" s="16"/>
      <c r="DL33" s="16"/>
      <c r="DM33" s="16"/>
      <c r="DN33" s="16"/>
      <c r="DO33" s="16"/>
      <c r="DP33" s="16"/>
      <c r="DQ33" s="16"/>
      <c r="DR33" s="16"/>
      <c r="DS33" s="16"/>
      <c r="DT33" s="16"/>
      <c r="DU33" s="16"/>
      <c r="DV33" s="16"/>
      <c r="DW33" s="16"/>
      <c r="DX33" s="16"/>
      <c r="DY33" s="16"/>
      <c r="DZ33" s="16"/>
      <c r="EA33" s="16"/>
      <c r="EB33" s="16"/>
      <c r="EC33" s="16"/>
      <c r="ED33" s="16"/>
      <c r="EE33" s="16"/>
      <c r="EF33" s="16"/>
      <c r="EG33" s="16"/>
      <c r="EH33" s="16"/>
      <c r="EI33" s="16"/>
      <c r="EJ33" s="16"/>
      <c r="EK33" s="16"/>
      <c r="EL33" s="16"/>
      <c r="EM33" s="16"/>
      <c r="EN33" s="16"/>
    </row>
    <row r="34" spans="1:144" s="15" customFormat="1">
      <c r="A34" s="20" t="s">
        <v>227</v>
      </c>
      <c r="B34" s="176" t="s">
        <v>255</v>
      </c>
      <c r="C34" s="170">
        <v>0.78277099999999999</v>
      </c>
      <c r="D34" s="255">
        <v>22647.3</v>
      </c>
      <c r="E34" s="123" t="s">
        <v>215</v>
      </c>
      <c r="F34" s="50" t="s">
        <v>16</v>
      </c>
      <c r="G34" s="129">
        <v>0.37</v>
      </c>
      <c r="H34" s="50">
        <v>0.97</v>
      </c>
      <c r="I34" s="50">
        <v>1.05</v>
      </c>
      <c r="J34" s="50">
        <v>0.19</v>
      </c>
      <c r="K34" s="50">
        <v>4.46</v>
      </c>
      <c r="L34" s="50">
        <v>0.14000000000000001</v>
      </c>
      <c r="M34" s="50">
        <v>0.04</v>
      </c>
      <c r="N34" s="78">
        <v>6.84</v>
      </c>
      <c r="O34" s="50">
        <v>0.05</v>
      </c>
      <c r="P34" s="50">
        <v>0</v>
      </c>
      <c r="Q34" s="50">
        <v>1.18</v>
      </c>
      <c r="R34" s="50">
        <v>8.27</v>
      </c>
      <c r="S34" s="50">
        <v>0.04</v>
      </c>
      <c r="T34" s="103">
        <v>9.5500000000000007</v>
      </c>
      <c r="U34" s="105">
        <v>2.71</v>
      </c>
      <c r="V34" s="105">
        <v>3.95</v>
      </c>
      <c r="W34" s="105">
        <v>0.72</v>
      </c>
      <c r="X34" s="127"/>
      <c r="Y34" s="127"/>
      <c r="Z34" s="127"/>
      <c r="AA34" s="127"/>
      <c r="AB34" s="127"/>
      <c r="AC34" s="127"/>
      <c r="AD34" s="127"/>
      <c r="AE34" s="16"/>
      <c r="AF34" s="16"/>
      <c r="AG34" s="16"/>
      <c r="AH34" s="16"/>
      <c r="AI34" s="16"/>
      <c r="AJ34" s="16"/>
      <c r="AK34" s="16"/>
      <c r="AL34" s="16"/>
      <c r="AM34" s="16"/>
      <c r="AN34" s="16"/>
      <c r="AO34" s="16"/>
      <c r="AP34" s="16"/>
      <c r="AQ34" s="16"/>
      <c r="AR34" s="16"/>
      <c r="AS34" s="16"/>
      <c r="AT34" s="16"/>
      <c r="AU34" s="16"/>
      <c r="AV34" s="16"/>
      <c r="AW34" s="16"/>
      <c r="AX34" s="16"/>
      <c r="AY34" s="16"/>
      <c r="AZ34" s="16"/>
      <c r="BA34" s="16"/>
      <c r="BB34" s="16"/>
      <c r="BC34" s="16"/>
      <c r="BD34" s="16"/>
      <c r="BE34" s="16"/>
      <c r="BF34" s="16"/>
      <c r="BG34" s="16"/>
      <c r="BH34" s="16"/>
      <c r="BI34" s="16"/>
      <c r="BJ34" s="16"/>
      <c r="BK34" s="16"/>
      <c r="BL34" s="16"/>
      <c r="BM34" s="16"/>
      <c r="BN34" s="16"/>
      <c r="BO34" s="16"/>
      <c r="BP34" s="16"/>
      <c r="BQ34" s="16"/>
      <c r="BR34" s="16"/>
      <c r="BS34" s="16"/>
      <c r="BT34" s="16"/>
      <c r="BU34" s="16"/>
      <c r="BV34" s="16"/>
      <c r="BW34" s="16"/>
      <c r="BX34" s="16"/>
      <c r="BY34" s="16"/>
      <c r="BZ34" s="16"/>
      <c r="CA34" s="16"/>
      <c r="CB34" s="16"/>
      <c r="CC34" s="16"/>
      <c r="CD34" s="16"/>
      <c r="CE34" s="16"/>
      <c r="CF34" s="16"/>
      <c r="CG34" s="16"/>
      <c r="CH34" s="16"/>
      <c r="CI34" s="16"/>
      <c r="CJ34" s="16"/>
      <c r="CK34" s="16"/>
      <c r="CL34" s="16"/>
      <c r="CM34" s="16"/>
      <c r="CN34" s="16"/>
      <c r="CO34" s="16"/>
      <c r="CP34" s="16"/>
      <c r="CQ34" s="16"/>
      <c r="CR34" s="16"/>
      <c r="CS34" s="16"/>
      <c r="CT34" s="16"/>
      <c r="CU34" s="16"/>
      <c r="CV34" s="16"/>
      <c r="CW34" s="16"/>
      <c r="CX34" s="16"/>
      <c r="CY34" s="16"/>
      <c r="CZ34" s="16"/>
      <c r="DA34" s="16"/>
      <c r="DB34" s="16"/>
      <c r="DC34" s="16"/>
      <c r="DD34" s="16"/>
      <c r="DE34" s="16"/>
      <c r="DF34" s="16"/>
      <c r="DG34" s="16"/>
      <c r="DH34" s="16"/>
      <c r="DI34" s="16"/>
      <c r="DJ34" s="16"/>
      <c r="DK34" s="16"/>
      <c r="DL34" s="16"/>
      <c r="DM34" s="16"/>
      <c r="DN34" s="16"/>
      <c r="DO34" s="16"/>
      <c r="DP34" s="16"/>
      <c r="DQ34" s="16"/>
      <c r="DR34" s="16"/>
      <c r="DS34" s="16"/>
      <c r="DT34" s="16"/>
      <c r="DU34" s="16"/>
      <c r="DV34" s="16"/>
      <c r="DW34" s="16"/>
      <c r="DX34" s="16"/>
      <c r="DY34" s="16"/>
      <c r="DZ34" s="16"/>
      <c r="EA34" s="16"/>
      <c r="EB34" s="16"/>
      <c r="EC34" s="16"/>
      <c r="ED34" s="16"/>
      <c r="EE34" s="16"/>
      <c r="EF34" s="16"/>
      <c r="EG34" s="16"/>
      <c r="EH34" s="16"/>
      <c r="EI34" s="16"/>
      <c r="EJ34" s="16"/>
      <c r="EK34" s="16"/>
      <c r="EL34" s="16"/>
      <c r="EM34" s="16"/>
      <c r="EN34" s="16"/>
    </row>
    <row r="35" spans="1:144" s="15" customFormat="1">
      <c r="A35" s="18" t="s">
        <v>193</v>
      </c>
      <c r="B35" s="175" t="s">
        <v>255</v>
      </c>
      <c r="C35" s="169">
        <v>0.81893499999999997</v>
      </c>
      <c r="D35" s="254">
        <v>24299</v>
      </c>
      <c r="E35" s="124" t="s">
        <v>216</v>
      </c>
      <c r="F35" s="49" t="s">
        <v>16</v>
      </c>
      <c r="G35" s="128">
        <v>1.32</v>
      </c>
      <c r="H35" s="49">
        <v>0.52</v>
      </c>
      <c r="I35" s="49">
        <v>0.45</v>
      </c>
      <c r="J35" s="49">
        <v>0.16</v>
      </c>
      <c r="K35" s="49">
        <v>6.19</v>
      </c>
      <c r="L35" s="49">
        <v>7.0000000000000007E-2</v>
      </c>
      <c r="M35" s="49">
        <v>0.1</v>
      </c>
      <c r="N35" s="78">
        <v>7.49</v>
      </c>
      <c r="O35" s="49">
        <v>0.01</v>
      </c>
      <c r="P35" s="49">
        <v>0</v>
      </c>
      <c r="Q35" s="49">
        <v>0</v>
      </c>
      <c r="R35" s="49">
        <v>0.46</v>
      </c>
      <c r="S35" s="49">
        <v>0.1</v>
      </c>
      <c r="T35" s="103">
        <v>0.57999999999999996</v>
      </c>
      <c r="U35" s="104">
        <v>-6.91</v>
      </c>
      <c r="V35" s="104">
        <v>4.33</v>
      </c>
      <c r="W35" s="104">
        <v>12.96</v>
      </c>
      <c r="X35" s="127"/>
      <c r="Y35" s="127"/>
      <c r="Z35" s="127"/>
      <c r="AA35" s="127"/>
      <c r="AB35" s="127"/>
      <c r="AC35" s="127"/>
      <c r="AD35" s="127"/>
      <c r="AE35" s="16"/>
      <c r="AF35" s="16"/>
      <c r="AG35" s="16"/>
      <c r="AH35" s="16"/>
      <c r="AI35" s="16"/>
      <c r="AJ35" s="16"/>
      <c r="AK35" s="16"/>
      <c r="AL35" s="16"/>
      <c r="AM35" s="16"/>
      <c r="AN35" s="16"/>
      <c r="AO35" s="16"/>
      <c r="AP35" s="16"/>
      <c r="AQ35" s="16"/>
      <c r="AR35" s="16"/>
      <c r="AS35" s="16"/>
      <c r="AT35" s="16"/>
      <c r="AU35" s="16"/>
      <c r="AV35" s="16"/>
      <c r="AW35" s="16"/>
      <c r="AX35" s="16"/>
      <c r="AY35" s="16"/>
      <c r="AZ35" s="16"/>
      <c r="BA35" s="16"/>
      <c r="BB35" s="16"/>
      <c r="BC35" s="16"/>
      <c r="BD35" s="16"/>
      <c r="BE35" s="16"/>
      <c r="BF35" s="16"/>
      <c r="BG35" s="16"/>
      <c r="BH35" s="16"/>
      <c r="BI35" s="16"/>
      <c r="BJ35" s="16"/>
      <c r="BK35" s="16"/>
      <c r="BL35" s="16"/>
      <c r="BM35" s="16"/>
      <c r="BN35" s="16"/>
      <c r="BO35" s="16"/>
      <c r="BP35" s="16"/>
      <c r="BQ35" s="16"/>
      <c r="BR35" s="16"/>
      <c r="BS35" s="16"/>
      <c r="BT35" s="16"/>
      <c r="BU35" s="16"/>
      <c r="BV35" s="16"/>
      <c r="BW35" s="16"/>
      <c r="BX35" s="16"/>
      <c r="BY35" s="16"/>
      <c r="BZ35" s="16"/>
      <c r="CA35" s="16"/>
      <c r="CB35" s="16"/>
      <c r="CC35" s="16"/>
      <c r="CD35" s="16"/>
      <c r="CE35" s="16"/>
      <c r="CF35" s="16"/>
      <c r="CG35" s="16"/>
      <c r="CH35" s="16"/>
      <c r="CI35" s="16"/>
      <c r="CJ35" s="16"/>
      <c r="CK35" s="16"/>
      <c r="CL35" s="16"/>
      <c r="CM35" s="16"/>
      <c r="CN35" s="16"/>
      <c r="CO35" s="16"/>
      <c r="CP35" s="16"/>
      <c r="CQ35" s="16"/>
      <c r="CR35" s="16"/>
      <c r="CS35" s="16"/>
      <c r="CT35" s="16"/>
      <c r="CU35" s="16"/>
      <c r="CV35" s="16"/>
      <c r="CW35" s="16"/>
      <c r="CX35" s="16"/>
      <c r="CY35" s="16"/>
      <c r="CZ35" s="16"/>
      <c r="DA35" s="16"/>
      <c r="DB35" s="16"/>
      <c r="DC35" s="16"/>
      <c r="DD35" s="16"/>
      <c r="DE35" s="16"/>
      <c r="DF35" s="16"/>
      <c r="DG35" s="16"/>
      <c r="DH35" s="16"/>
      <c r="DI35" s="16"/>
      <c r="DJ35" s="16"/>
      <c r="DK35" s="16"/>
      <c r="DL35" s="16"/>
      <c r="DM35" s="16"/>
      <c r="DN35" s="16"/>
      <c r="DO35" s="16"/>
      <c r="DP35" s="16"/>
      <c r="DQ35" s="16"/>
      <c r="DR35" s="16"/>
      <c r="DS35" s="16"/>
      <c r="DT35" s="16"/>
      <c r="DU35" s="16"/>
      <c r="DV35" s="16"/>
      <c r="DW35" s="16"/>
      <c r="DX35" s="16"/>
      <c r="DY35" s="16"/>
      <c r="DZ35" s="16"/>
      <c r="EA35" s="16"/>
      <c r="EB35" s="16"/>
      <c r="EC35" s="16"/>
      <c r="ED35" s="16"/>
      <c r="EE35" s="16"/>
      <c r="EF35" s="16"/>
      <c r="EG35" s="16"/>
      <c r="EH35" s="16"/>
      <c r="EI35" s="16"/>
      <c r="EJ35" s="16"/>
      <c r="EK35" s="16"/>
      <c r="EL35" s="16"/>
      <c r="EM35" s="16"/>
      <c r="EN35" s="16"/>
    </row>
    <row r="36" spans="1:144" s="15" customFormat="1">
      <c r="A36" s="18" t="s">
        <v>96</v>
      </c>
      <c r="B36" s="175">
        <v>6</v>
      </c>
      <c r="C36" s="169">
        <v>0.56288300000000002</v>
      </c>
      <c r="D36" s="254">
        <v>857.49599999999998</v>
      </c>
      <c r="E36" s="124" t="s">
        <v>213</v>
      </c>
      <c r="F36" s="49" t="s">
        <v>60</v>
      </c>
      <c r="G36" s="128">
        <v>154.69999999999999</v>
      </c>
      <c r="H36" s="49">
        <v>0.28999999999999998</v>
      </c>
      <c r="I36" s="49">
        <v>0</v>
      </c>
      <c r="J36" s="49">
        <v>0.08</v>
      </c>
      <c r="K36" s="49">
        <v>0.26</v>
      </c>
      <c r="L36" s="49">
        <v>0.02</v>
      </c>
      <c r="M36" s="49">
        <v>7.0000000000000007E-2</v>
      </c>
      <c r="N36" s="78">
        <v>0.72</v>
      </c>
      <c r="O36" s="49">
        <v>0.25</v>
      </c>
      <c r="P36" s="49">
        <v>0</v>
      </c>
      <c r="Q36" s="49">
        <v>0</v>
      </c>
      <c r="R36" s="49">
        <v>0.05</v>
      </c>
      <c r="S36" s="49">
        <v>7.0000000000000007E-2</v>
      </c>
      <c r="T36" s="103">
        <v>0.38</v>
      </c>
      <c r="U36" s="104">
        <v>-0.35</v>
      </c>
      <c r="V36" s="104">
        <v>0.42</v>
      </c>
      <c r="W36" s="104">
        <v>1.92</v>
      </c>
      <c r="X36" s="127"/>
      <c r="Y36" s="127"/>
      <c r="Z36" s="127"/>
      <c r="AA36" s="127"/>
      <c r="AB36" s="127"/>
      <c r="AC36" s="127"/>
      <c r="AD36" s="127"/>
      <c r="AE36" s="16"/>
      <c r="AF36" s="16"/>
      <c r="AG36" s="16"/>
      <c r="AH36" s="16"/>
      <c r="AI36" s="16"/>
      <c r="AJ36" s="16"/>
      <c r="AK36" s="16"/>
      <c r="AL36" s="16"/>
      <c r="AM36" s="16"/>
      <c r="AN36" s="16"/>
      <c r="AO36" s="16"/>
      <c r="AP36" s="16"/>
      <c r="AQ36" s="16"/>
      <c r="AR36" s="16"/>
      <c r="AS36" s="16"/>
      <c r="AT36" s="16"/>
      <c r="AU36" s="16"/>
      <c r="AV36" s="16"/>
      <c r="AW36" s="16"/>
      <c r="AX36" s="16"/>
      <c r="AY36" s="16"/>
      <c r="AZ36" s="16"/>
      <c r="BA36" s="16"/>
      <c r="BB36" s="16"/>
      <c r="BC36" s="16"/>
      <c r="BD36" s="16"/>
      <c r="BE36" s="16"/>
      <c r="BF36" s="16"/>
      <c r="BG36" s="16"/>
      <c r="BH36" s="16"/>
      <c r="BI36" s="16"/>
      <c r="BJ36" s="16"/>
      <c r="BK36" s="16"/>
      <c r="BL36" s="16"/>
      <c r="BM36" s="16"/>
      <c r="BN36" s="16"/>
      <c r="BO36" s="16"/>
      <c r="BP36" s="16"/>
      <c r="BQ36" s="16"/>
      <c r="BR36" s="16"/>
      <c r="BS36" s="16"/>
      <c r="BT36" s="16"/>
      <c r="BU36" s="16"/>
      <c r="BV36" s="16"/>
      <c r="BW36" s="16"/>
      <c r="BX36" s="16"/>
      <c r="BY36" s="16"/>
      <c r="BZ36" s="16"/>
      <c r="CA36" s="16"/>
      <c r="CB36" s="16"/>
      <c r="CC36" s="16"/>
      <c r="CD36" s="16"/>
      <c r="CE36" s="16"/>
      <c r="CF36" s="16"/>
      <c r="CG36" s="16"/>
      <c r="CH36" s="16"/>
      <c r="CI36" s="16"/>
      <c r="CJ36" s="16"/>
      <c r="CK36" s="16"/>
      <c r="CL36" s="16"/>
      <c r="CM36" s="16"/>
      <c r="CN36" s="16"/>
      <c r="CO36" s="16"/>
      <c r="CP36" s="16"/>
      <c r="CQ36" s="16"/>
      <c r="CR36" s="16"/>
      <c r="CS36" s="16"/>
      <c r="CT36" s="16"/>
      <c r="CU36" s="16"/>
      <c r="CV36" s="16"/>
      <c r="CW36" s="16"/>
      <c r="CX36" s="16"/>
      <c r="CY36" s="16"/>
      <c r="CZ36" s="16"/>
      <c r="DA36" s="16"/>
      <c r="DB36" s="16"/>
      <c r="DC36" s="16"/>
      <c r="DD36" s="16"/>
      <c r="DE36" s="16"/>
      <c r="DF36" s="16"/>
      <c r="DG36" s="16"/>
      <c r="DH36" s="16"/>
      <c r="DI36" s="16"/>
      <c r="DJ36" s="16"/>
      <c r="DK36" s="16"/>
      <c r="DL36" s="16"/>
      <c r="DM36" s="16"/>
      <c r="DN36" s="16"/>
      <c r="DO36" s="16"/>
      <c r="DP36" s="16"/>
      <c r="DQ36" s="16"/>
      <c r="DR36" s="16"/>
      <c r="DS36" s="16"/>
      <c r="DT36" s="16"/>
      <c r="DU36" s="16"/>
      <c r="DV36" s="16"/>
      <c r="DW36" s="16"/>
      <c r="DX36" s="16"/>
      <c r="DY36" s="16"/>
      <c r="DZ36" s="16"/>
      <c r="EA36" s="16"/>
      <c r="EB36" s="16"/>
      <c r="EC36" s="16"/>
      <c r="ED36" s="16"/>
      <c r="EE36" s="16"/>
      <c r="EF36" s="16"/>
      <c r="EG36" s="16"/>
      <c r="EH36" s="16"/>
      <c r="EI36" s="16"/>
      <c r="EJ36" s="16"/>
      <c r="EK36" s="16"/>
      <c r="EL36" s="16"/>
      <c r="EM36" s="16"/>
      <c r="EN36" s="16"/>
    </row>
    <row r="37" spans="1:144" s="15" customFormat="1">
      <c r="A37" s="18" t="s">
        <v>228</v>
      </c>
      <c r="B37" s="175">
        <v>5</v>
      </c>
      <c r="C37" s="169">
        <v>0.79332800000000003</v>
      </c>
      <c r="D37" s="254">
        <v>15722.8</v>
      </c>
      <c r="E37" s="124" t="s">
        <v>215</v>
      </c>
      <c r="F37" s="49" t="s">
        <v>16</v>
      </c>
      <c r="G37" s="128">
        <v>0.28000000000000003</v>
      </c>
      <c r="H37" s="49">
        <v>0.56000000000000005</v>
      </c>
      <c r="I37" s="49">
        <v>0.24</v>
      </c>
      <c r="J37" s="49">
        <v>0.14000000000000001</v>
      </c>
      <c r="K37" s="49">
        <v>3.28</v>
      </c>
      <c r="L37" s="49">
        <v>0.22</v>
      </c>
      <c r="M37" s="49">
        <v>0.04</v>
      </c>
      <c r="N37" s="78">
        <v>4.4800000000000004</v>
      </c>
      <c r="O37" s="49">
        <v>0.08</v>
      </c>
      <c r="P37" s="49">
        <v>0</v>
      </c>
      <c r="Q37" s="49">
        <v>0.02</v>
      </c>
      <c r="R37" s="49">
        <v>0.04</v>
      </c>
      <c r="S37" s="49">
        <v>0.04</v>
      </c>
      <c r="T37" s="103">
        <v>0.19</v>
      </c>
      <c r="U37" s="104">
        <v>-4.29</v>
      </c>
      <c r="V37" s="104">
        <v>2.58</v>
      </c>
      <c r="W37" s="104">
        <v>23.79</v>
      </c>
      <c r="X37" s="127"/>
      <c r="Y37" s="127"/>
      <c r="Z37" s="127"/>
      <c r="AA37" s="127"/>
      <c r="AB37" s="127"/>
      <c r="AC37" s="127"/>
      <c r="AD37" s="127"/>
      <c r="AE37" s="16"/>
      <c r="AF37" s="16"/>
      <c r="AG37" s="16"/>
      <c r="AH37" s="16"/>
      <c r="AI37" s="16"/>
      <c r="AJ37" s="16"/>
      <c r="AK37" s="16"/>
      <c r="AL37" s="16"/>
      <c r="AM37" s="16"/>
      <c r="AN37" s="16"/>
      <c r="AO37" s="16"/>
      <c r="AP37" s="16"/>
      <c r="AQ37" s="16"/>
      <c r="AR37" s="16"/>
      <c r="AS37" s="16"/>
      <c r="AT37" s="16"/>
      <c r="AU37" s="16"/>
      <c r="AV37" s="16"/>
      <c r="AW37" s="16"/>
      <c r="AX37" s="16"/>
      <c r="AY37" s="16"/>
      <c r="AZ37" s="16"/>
      <c r="BA37" s="16"/>
      <c r="BB37" s="16"/>
      <c r="BC37" s="16"/>
      <c r="BD37" s="16"/>
      <c r="BE37" s="16"/>
      <c r="BF37" s="16"/>
      <c r="BG37" s="16"/>
      <c r="BH37" s="16"/>
      <c r="BI37" s="16"/>
      <c r="BJ37" s="16"/>
      <c r="BK37" s="16"/>
      <c r="BL37" s="16"/>
      <c r="BM37" s="16"/>
      <c r="BN37" s="16"/>
      <c r="BO37" s="16"/>
      <c r="BP37" s="16"/>
      <c r="BQ37" s="16"/>
      <c r="BR37" s="16"/>
      <c r="BS37" s="16"/>
      <c r="BT37" s="16"/>
      <c r="BU37" s="16"/>
      <c r="BV37" s="16"/>
      <c r="BW37" s="16"/>
      <c r="BX37" s="16"/>
      <c r="BY37" s="16"/>
      <c r="BZ37" s="16"/>
      <c r="CA37" s="16"/>
      <c r="CB37" s="16"/>
      <c r="CC37" s="16"/>
      <c r="CD37" s="16"/>
      <c r="CE37" s="16"/>
      <c r="CF37" s="16"/>
      <c r="CG37" s="16"/>
      <c r="CH37" s="16"/>
      <c r="CI37" s="16"/>
      <c r="CJ37" s="16"/>
      <c r="CK37" s="16"/>
      <c r="CL37" s="16"/>
      <c r="CM37" s="16"/>
      <c r="CN37" s="16"/>
      <c r="CO37" s="16"/>
      <c r="CP37" s="16"/>
      <c r="CQ37" s="16"/>
      <c r="CR37" s="16"/>
      <c r="CS37" s="16"/>
      <c r="CT37" s="16"/>
      <c r="CU37" s="16"/>
      <c r="CV37" s="16"/>
      <c r="CW37" s="16"/>
      <c r="CX37" s="16"/>
      <c r="CY37" s="16"/>
      <c r="CZ37" s="16"/>
      <c r="DA37" s="16"/>
      <c r="DB37" s="16"/>
      <c r="DC37" s="16"/>
      <c r="DD37" s="16"/>
      <c r="DE37" s="16"/>
      <c r="DF37" s="16"/>
      <c r="DG37" s="16"/>
      <c r="DH37" s="16"/>
      <c r="DI37" s="16"/>
      <c r="DJ37" s="16"/>
      <c r="DK37" s="16"/>
      <c r="DL37" s="16"/>
      <c r="DM37" s="16"/>
      <c r="DN37" s="16"/>
      <c r="DO37" s="16"/>
      <c r="DP37" s="16"/>
      <c r="DQ37" s="16"/>
      <c r="DR37" s="16"/>
      <c r="DS37" s="16"/>
      <c r="DT37" s="16"/>
      <c r="DU37" s="16"/>
      <c r="DV37" s="16"/>
      <c r="DW37" s="16"/>
      <c r="DX37" s="16"/>
      <c r="DY37" s="16"/>
      <c r="DZ37" s="16"/>
      <c r="EA37" s="16"/>
      <c r="EB37" s="16"/>
      <c r="EC37" s="16"/>
      <c r="ED37" s="16"/>
      <c r="EE37" s="16"/>
      <c r="EF37" s="16"/>
      <c r="EG37" s="16"/>
      <c r="EH37" s="16"/>
      <c r="EI37" s="16"/>
      <c r="EJ37" s="16"/>
      <c r="EK37" s="16"/>
      <c r="EL37" s="16"/>
      <c r="EM37" s="16"/>
      <c r="EN37" s="16"/>
    </row>
    <row r="38" spans="1:144" s="15" customFormat="1">
      <c r="A38" s="20" t="s">
        <v>25</v>
      </c>
      <c r="B38" s="176">
        <v>6</v>
      </c>
      <c r="C38" s="170">
        <v>0.79612899999999998</v>
      </c>
      <c r="D38" s="255">
        <v>6300.45</v>
      </c>
      <c r="E38" s="123" t="s">
        <v>218</v>
      </c>
      <c r="F38" s="50" t="s">
        <v>18</v>
      </c>
      <c r="G38" s="129">
        <v>9.4</v>
      </c>
      <c r="H38" s="50">
        <v>1.32</v>
      </c>
      <c r="I38" s="50">
        <v>0.12</v>
      </c>
      <c r="J38" s="50">
        <v>0.91</v>
      </c>
      <c r="K38" s="50">
        <v>2.57</v>
      </c>
      <c r="L38" s="50">
        <v>0.08</v>
      </c>
      <c r="M38" s="50">
        <v>0.09</v>
      </c>
      <c r="N38" s="78">
        <v>5.09</v>
      </c>
      <c r="O38" s="50">
        <v>1.52</v>
      </c>
      <c r="P38" s="50">
        <v>0.3</v>
      </c>
      <c r="Q38" s="50">
        <v>1.71</v>
      </c>
      <c r="R38" s="50">
        <v>0.02</v>
      </c>
      <c r="S38" s="50">
        <v>0.09</v>
      </c>
      <c r="T38" s="103">
        <v>3.64</v>
      </c>
      <c r="U38" s="105">
        <v>-1.45</v>
      </c>
      <c r="V38" s="105">
        <v>2.94</v>
      </c>
      <c r="W38" s="105">
        <v>1.4</v>
      </c>
      <c r="X38" s="127"/>
      <c r="Y38" s="127"/>
      <c r="Z38" s="127"/>
      <c r="AA38" s="127"/>
      <c r="AB38" s="127"/>
      <c r="AC38" s="127"/>
      <c r="AD38" s="127"/>
      <c r="AE38" s="16"/>
      <c r="AF38" s="16"/>
      <c r="AG38" s="16"/>
      <c r="AH38" s="16"/>
      <c r="AI38" s="16"/>
      <c r="AJ38" s="16"/>
      <c r="AK38" s="16"/>
      <c r="AL38" s="16"/>
      <c r="AM38" s="16"/>
      <c r="AN38" s="16"/>
      <c r="AO38" s="16"/>
      <c r="AP38" s="16"/>
      <c r="AQ38" s="16"/>
      <c r="AR38" s="16"/>
      <c r="AS38" s="16"/>
      <c r="AT38" s="16"/>
      <c r="AU38" s="16"/>
      <c r="AV38" s="16"/>
      <c r="AW38" s="16"/>
      <c r="AX38" s="16"/>
      <c r="AY38" s="16"/>
      <c r="AZ38" s="16"/>
      <c r="BA38" s="16"/>
      <c r="BB38" s="16"/>
      <c r="BC38" s="16"/>
      <c r="BD38" s="16"/>
      <c r="BE38" s="16"/>
      <c r="BF38" s="16"/>
      <c r="BG38" s="16"/>
      <c r="BH38" s="16"/>
      <c r="BI38" s="16"/>
      <c r="BJ38" s="16"/>
      <c r="BK38" s="16"/>
      <c r="BL38" s="16"/>
      <c r="BM38" s="16"/>
      <c r="BN38" s="16"/>
      <c r="BO38" s="16"/>
      <c r="BP38" s="16"/>
      <c r="BQ38" s="16"/>
      <c r="BR38" s="16"/>
      <c r="BS38" s="16"/>
      <c r="BT38" s="16"/>
      <c r="BU38" s="16"/>
      <c r="BV38" s="16"/>
      <c r="BW38" s="16"/>
      <c r="BX38" s="16"/>
      <c r="BY38" s="16"/>
      <c r="BZ38" s="16"/>
      <c r="CA38" s="16"/>
      <c r="CB38" s="16"/>
      <c r="CC38" s="16"/>
      <c r="CD38" s="16"/>
      <c r="CE38" s="16"/>
      <c r="CF38" s="16"/>
      <c r="CG38" s="16"/>
      <c r="CH38" s="16"/>
      <c r="CI38" s="16"/>
      <c r="CJ38" s="16"/>
      <c r="CK38" s="16"/>
      <c r="CL38" s="16"/>
      <c r="CM38" s="16"/>
      <c r="CN38" s="16"/>
      <c r="CO38" s="16"/>
      <c r="CP38" s="16"/>
      <c r="CQ38" s="16"/>
      <c r="CR38" s="16"/>
      <c r="CS38" s="16"/>
      <c r="CT38" s="16"/>
      <c r="CU38" s="16"/>
      <c r="CV38" s="16"/>
      <c r="CW38" s="16"/>
      <c r="CX38" s="16"/>
      <c r="CY38" s="16"/>
      <c r="CZ38" s="16"/>
      <c r="DA38" s="16"/>
      <c r="DB38" s="16"/>
      <c r="DC38" s="16"/>
      <c r="DD38" s="16"/>
      <c r="DE38" s="16"/>
      <c r="DF38" s="16"/>
      <c r="DG38" s="16"/>
      <c r="DH38" s="16"/>
      <c r="DI38" s="16"/>
      <c r="DJ38" s="16"/>
      <c r="DK38" s="16"/>
      <c r="DL38" s="16"/>
      <c r="DM38" s="16"/>
      <c r="DN38" s="16"/>
      <c r="DO38" s="16"/>
      <c r="DP38" s="16"/>
      <c r="DQ38" s="16"/>
      <c r="DR38" s="16"/>
      <c r="DS38" s="16"/>
      <c r="DT38" s="16"/>
      <c r="DU38" s="16"/>
      <c r="DV38" s="16"/>
      <c r="DW38" s="16"/>
      <c r="DX38" s="16"/>
      <c r="DY38" s="16"/>
      <c r="DZ38" s="16"/>
      <c r="EA38" s="16"/>
      <c r="EB38" s="16"/>
      <c r="EC38" s="16"/>
      <c r="ED38" s="16"/>
      <c r="EE38" s="16"/>
      <c r="EF38" s="16"/>
      <c r="EG38" s="16"/>
      <c r="EH38" s="16"/>
      <c r="EI38" s="16"/>
      <c r="EJ38" s="16"/>
      <c r="EK38" s="16"/>
      <c r="EL38" s="16"/>
      <c r="EM38" s="16"/>
      <c r="EN38" s="16"/>
    </row>
    <row r="39" spans="1:144" s="15" customFormat="1">
      <c r="A39" s="18" t="s">
        <v>50</v>
      </c>
      <c r="B39" s="175">
        <v>6</v>
      </c>
      <c r="C39" s="169">
        <v>0.888567</v>
      </c>
      <c r="D39" s="254">
        <v>48053.3</v>
      </c>
      <c r="E39" s="124" t="s">
        <v>322</v>
      </c>
      <c r="F39" s="49" t="s">
        <v>16</v>
      </c>
      <c r="G39" s="128">
        <v>11.06</v>
      </c>
      <c r="H39" s="49">
        <v>1.1499999999999999</v>
      </c>
      <c r="I39" s="49">
        <v>0.48</v>
      </c>
      <c r="J39" s="49">
        <v>0.99</v>
      </c>
      <c r="K39" s="49">
        <v>4.43</v>
      </c>
      <c r="L39" s="49">
        <v>0.12</v>
      </c>
      <c r="M39" s="49">
        <v>0.27</v>
      </c>
      <c r="N39" s="78">
        <v>7.44</v>
      </c>
      <c r="O39" s="49">
        <v>0.56000000000000005</v>
      </c>
      <c r="P39" s="49">
        <v>0.03</v>
      </c>
      <c r="Q39" s="49">
        <v>0.28000000000000003</v>
      </c>
      <c r="R39" s="49">
        <v>0.04</v>
      </c>
      <c r="S39" s="49">
        <v>0.27</v>
      </c>
      <c r="T39" s="103">
        <v>1.19</v>
      </c>
      <c r="U39" s="104">
        <v>-6.25</v>
      </c>
      <c r="V39" s="104">
        <v>4.3</v>
      </c>
      <c r="W39" s="104">
        <v>6.27</v>
      </c>
      <c r="X39" s="127"/>
      <c r="Y39" s="127"/>
      <c r="Z39" s="127"/>
      <c r="AA39" s="127"/>
      <c r="AB39" s="127"/>
      <c r="AC39" s="127"/>
      <c r="AD39" s="127"/>
      <c r="AE39" s="16"/>
      <c r="AF39" s="16"/>
      <c r="AG39" s="16"/>
      <c r="AH39" s="16"/>
      <c r="AI39" s="16"/>
      <c r="AJ39" s="16"/>
      <c r="AK39" s="16"/>
      <c r="AL39" s="16"/>
      <c r="AM39" s="16"/>
      <c r="AN39" s="16"/>
      <c r="AO39" s="16"/>
      <c r="AP39" s="16"/>
      <c r="AQ39" s="16"/>
      <c r="AR39" s="16"/>
      <c r="AS39" s="16"/>
      <c r="AT39" s="16"/>
      <c r="AU39" s="16"/>
      <c r="AV39" s="16"/>
      <c r="AW39" s="16"/>
      <c r="AX39" s="16"/>
      <c r="AY39" s="16"/>
      <c r="AZ39" s="16"/>
      <c r="BA39" s="16"/>
      <c r="BB39" s="16"/>
      <c r="BC39" s="16"/>
      <c r="BD39" s="16"/>
      <c r="BE39" s="16"/>
      <c r="BF39" s="16"/>
      <c r="BG39" s="16"/>
      <c r="BH39" s="16"/>
      <c r="BI39" s="16"/>
      <c r="BJ39" s="16"/>
      <c r="BK39" s="16"/>
      <c r="BL39" s="16"/>
      <c r="BM39" s="16"/>
      <c r="BN39" s="16"/>
      <c r="BO39" s="16"/>
      <c r="BP39" s="16"/>
      <c r="BQ39" s="16"/>
      <c r="BR39" s="16"/>
      <c r="BS39" s="16"/>
      <c r="BT39" s="16"/>
      <c r="BU39" s="16"/>
      <c r="BV39" s="16"/>
      <c r="BW39" s="16"/>
      <c r="BX39" s="16"/>
      <c r="BY39" s="16"/>
      <c r="BZ39" s="16"/>
      <c r="CA39" s="16"/>
      <c r="CB39" s="16"/>
      <c r="CC39" s="16"/>
      <c r="CD39" s="16"/>
      <c r="CE39" s="16"/>
      <c r="CF39" s="16"/>
      <c r="CG39" s="16"/>
      <c r="CH39" s="16"/>
      <c r="CI39" s="16"/>
      <c r="CJ39" s="16"/>
      <c r="CK39" s="16"/>
      <c r="CL39" s="16"/>
      <c r="CM39" s="16"/>
      <c r="CN39" s="16"/>
      <c r="CO39" s="16"/>
      <c r="CP39" s="16"/>
      <c r="CQ39" s="16"/>
      <c r="CR39" s="16"/>
      <c r="CS39" s="16"/>
      <c r="CT39" s="16"/>
      <c r="CU39" s="16"/>
      <c r="CV39" s="16"/>
      <c r="CW39" s="16"/>
      <c r="CX39" s="16"/>
      <c r="CY39" s="16"/>
      <c r="CZ39" s="16"/>
      <c r="DA39" s="16"/>
      <c r="DB39" s="16"/>
      <c r="DC39" s="16"/>
      <c r="DD39" s="16"/>
      <c r="DE39" s="16"/>
      <c r="DF39" s="16"/>
      <c r="DG39" s="16"/>
      <c r="DH39" s="16"/>
      <c r="DI39" s="16"/>
      <c r="DJ39" s="16"/>
      <c r="DK39" s="16"/>
      <c r="DL39" s="16"/>
      <c r="DM39" s="16"/>
      <c r="DN39" s="16"/>
      <c r="DO39" s="16"/>
      <c r="DP39" s="16"/>
      <c r="DQ39" s="16"/>
      <c r="DR39" s="16"/>
      <c r="DS39" s="16"/>
      <c r="DT39" s="16"/>
      <c r="DU39" s="16"/>
      <c r="DV39" s="16"/>
      <c r="DW39" s="16"/>
      <c r="DX39" s="16"/>
      <c r="DY39" s="16"/>
      <c r="DZ39" s="16"/>
      <c r="EA39" s="16"/>
      <c r="EB39" s="16"/>
      <c r="EC39" s="16"/>
      <c r="ED39" s="16"/>
      <c r="EE39" s="16"/>
      <c r="EF39" s="16"/>
      <c r="EG39" s="16"/>
      <c r="EH39" s="16"/>
      <c r="EI39" s="16"/>
      <c r="EJ39" s="16"/>
      <c r="EK39" s="16"/>
      <c r="EL39" s="16"/>
      <c r="EM39" s="16"/>
      <c r="EN39" s="16"/>
    </row>
    <row r="40" spans="1:144" s="15" customFormat="1">
      <c r="A40" s="18" t="s">
        <v>159</v>
      </c>
      <c r="B40" s="175">
        <v>6</v>
      </c>
      <c r="C40" s="169">
        <v>0.47503400000000001</v>
      </c>
      <c r="D40" s="254">
        <v>746.83399999999995</v>
      </c>
      <c r="E40" s="124" t="s">
        <v>212</v>
      </c>
      <c r="F40" s="49" t="s">
        <v>60</v>
      </c>
      <c r="G40" s="128">
        <v>10.050000000000001</v>
      </c>
      <c r="H40" s="49">
        <v>0.49</v>
      </c>
      <c r="I40" s="49">
        <v>0.04</v>
      </c>
      <c r="J40" s="49">
        <v>0.26</v>
      </c>
      <c r="K40" s="49">
        <v>0.51</v>
      </c>
      <c r="L40" s="49">
        <v>0.08</v>
      </c>
      <c r="M40" s="49">
        <v>0.04</v>
      </c>
      <c r="N40" s="78">
        <v>1.41</v>
      </c>
      <c r="O40" s="49">
        <v>0.44</v>
      </c>
      <c r="P40" s="49">
        <v>0.04</v>
      </c>
      <c r="Q40" s="49">
        <v>0.34</v>
      </c>
      <c r="R40" s="49">
        <v>0.02</v>
      </c>
      <c r="S40" s="49">
        <v>0.04</v>
      </c>
      <c r="T40" s="103">
        <v>0.88</v>
      </c>
      <c r="U40" s="104">
        <v>-0.53</v>
      </c>
      <c r="V40" s="104">
        <v>0.81</v>
      </c>
      <c r="W40" s="104">
        <v>1.61</v>
      </c>
      <c r="X40" s="127"/>
      <c r="Y40" s="127"/>
      <c r="Z40" s="127"/>
      <c r="AA40" s="127"/>
      <c r="AB40" s="127"/>
      <c r="AC40" s="127"/>
      <c r="AD40" s="127"/>
      <c r="AE40" s="16"/>
      <c r="AF40" s="16"/>
      <c r="AG40" s="16"/>
      <c r="AH40" s="16"/>
      <c r="AI40" s="16"/>
      <c r="AJ40" s="16"/>
      <c r="AK40" s="16"/>
      <c r="AL40" s="16"/>
      <c r="AM40" s="16"/>
      <c r="AN40" s="16"/>
      <c r="AO40" s="16"/>
      <c r="AP40" s="16"/>
      <c r="AQ40" s="16"/>
      <c r="AR40" s="16"/>
      <c r="AS40" s="16"/>
      <c r="AT40" s="16"/>
      <c r="AU40" s="16"/>
      <c r="AV40" s="16"/>
      <c r="AW40" s="16"/>
      <c r="AX40" s="16"/>
      <c r="AY40" s="16"/>
      <c r="AZ40" s="16"/>
      <c r="BA40" s="16"/>
      <c r="BB40" s="16"/>
      <c r="BC40" s="16"/>
      <c r="BD40" s="16"/>
      <c r="BE40" s="16"/>
      <c r="BF40" s="16"/>
      <c r="BG40" s="16"/>
      <c r="BH40" s="16"/>
      <c r="BI40" s="16"/>
      <c r="BJ40" s="16"/>
      <c r="BK40" s="16"/>
      <c r="BL40" s="16"/>
      <c r="BM40" s="16"/>
      <c r="BN40" s="16"/>
      <c r="BO40" s="16"/>
      <c r="BP40" s="16"/>
      <c r="BQ40" s="16"/>
      <c r="BR40" s="16"/>
      <c r="BS40" s="16"/>
      <c r="BT40" s="16"/>
      <c r="BU40" s="16"/>
      <c r="BV40" s="16"/>
      <c r="BW40" s="16"/>
      <c r="BX40" s="16"/>
      <c r="BY40" s="16"/>
      <c r="BZ40" s="16"/>
      <c r="CA40" s="16"/>
      <c r="CB40" s="16"/>
      <c r="CC40" s="16"/>
      <c r="CD40" s="16"/>
      <c r="CE40" s="16"/>
      <c r="CF40" s="16"/>
      <c r="CG40" s="16"/>
      <c r="CH40" s="16"/>
      <c r="CI40" s="16"/>
      <c r="CJ40" s="16"/>
      <c r="CK40" s="16"/>
      <c r="CL40" s="16"/>
      <c r="CM40" s="16"/>
      <c r="CN40" s="16"/>
      <c r="CO40" s="16"/>
      <c r="CP40" s="16"/>
      <c r="CQ40" s="16"/>
      <c r="CR40" s="16"/>
      <c r="CS40" s="16"/>
      <c r="CT40" s="16"/>
      <c r="CU40" s="16"/>
      <c r="CV40" s="16"/>
      <c r="CW40" s="16"/>
      <c r="CX40" s="16"/>
      <c r="CY40" s="16"/>
      <c r="CZ40" s="16"/>
      <c r="DA40" s="16"/>
      <c r="DB40" s="16"/>
      <c r="DC40" s="16"/>
      <c r="DD40" s="16"/>
      <c r="DE40" s="16"/>
      <c r="DF40" s="16"/>
      <c r="DG40" s="16"/>
      <c r="DH40" s="16"/>
      <c r="DI40" s="16"/>
      <c r="DJ40" s="16"/>
      <c r="DK40" s="16"/>
      <c r="DL40" s="16"/>
      <c r="DM40" s="16"/>
      <c r="DN40" s="16"/>
      <c r="DO40" s="16"/>
      <c r="DP40" s="16"/>
      <c r="DQ40" s="16"/>
      <c r="DR40" s="16"/>
      <c r="DS40" s="16"/>
      <c r="DT40" s="16"/>
      <c r="DU40" s="16"/>
      <c r="DV40" s="16"/>
      <c r="DW40" s="16"/>
      <c r="DX40" s="16"/>
      <c r="DY40" s="16"/>
      <c r="DZ40" s="16"/>
      <c r="EA40" s="16"/>
      <c r="EB40" s="16"/>
      <c r="EC40" s="16"/>
      <c r="ED40" s="16"/>
      <c r="EE40" s="16"/>
      <c r="EF40" s="16"/>
      <c r="EG40" s="16"/>
      <c r="EH40" s="16"/>
      <c r="EI40" s="16"/>
      <c r="EJ40" s="16"/>
      <c r="EK40" s="16"/>
      <c r="EL40" s="16"/>
      <c r="EM40" s="16"/>
      <c r="EN40" s="16"/>
    </row>
    <row r="41" spans="1:144" s="15" customFormat="1">
      <c r="A41" s="18" t="s">
        <v>229</v>
      </c>
      <c r="B41" s="175" t="s">
        <v>257</v>
      </c>
      <c r="C41" s="169" t="s">
        <v>348</v>
      </c>
      <c r="D41" s="254">
        <v>70626.3</v>
      </c>
      <c r="E41" s="124" t="s">
        <v>217</v>
      </c>
      <c r="F41" s="49" t="s">
        <v>16</v>
      </c>
      <c r="G41" s="128">
        <v>0.06</v>
      </c>
      <c r="H41" s="49"/>
      <c r="I41" s="49"/>
      <c r="J41" s="49"/>
      <c r="K41" s="49"/>
      <c r="L41" s="49"/>
      <c r="M41" s="49"/>
      <c r="N41" s="78">
        <v>5.77</v>
      </c>
      <c r="O41" s="49"/>
      <c r="P41" s="49"/>
      <c r="Q41" s="49"/>
      <c r="R41" s="49"/>
      <c r="S41" s="49"/>
      <c r="T41" s="103">
        <v>0.13</v>
      </c>
      <c r="U41" s="104">
        <v>-5.64</v>
      </c>
      <c r="V41" s="104">
        <v>3.33</v>
      </c>
      <c r="W41" s="104">
        <v>44.05</v>
      </c>
      <c r="X41" s="127"/>
      <c r="Y41" s="127"/>
      <c r="Z41" s="127"/>
      <c r="AA41" s="127"/>
      <c r="AB41" s="127"/>
      <c r="AC41" s="127"/>
      <c r="AD41" s="127"/>
      <c r="AE41" s="16"/>
      <c r="AF41" s="16"/>
      <c r="AG41" s="16"/>
      <c r="AH41" s="16"/>
      <c r="AI41" s="16"/>
      <c r="AJ41" s="16"/>
      <c r="AK41" s="16"/>
      <c r="AL41" s="16"/>
      <c r="AM41" s="16"/>
      <c r="AN41" s="16"/>
      <c r="AO41" s="16"/>
      <c r="AP41" s="16"/>
      <c r="AQ41" s="16"/>
      <c r="AR41" s="16"/>
      <c r="AS41" s="16"/>
      <c r="AT41" s="16"/>
      <c r="AU41" s="16"/>
      <c r="AV41" s="16"/>
      <c r="AW41" s="16"/>
      <c r="AX41" s="16"/>
      <c r="AY41" s="16"/>
      <c r="AZ41" s="16"/>
      <c r="BA41" s="16"/>
      <c r="BB41" s="16"/>
      <c r="BC41" s="16"/>
      <c r="BD41" s="16"/>
      <c r="BE41" s="16"/>
      <c r="BF41" s="16"/>
      <c r="BG41" s="16"/>
      <c r="BH41" s="16"/>
      <c r="BI41" s="16"/>
      <c r="BJ41" s="16"/>
      <c r="BK41" s="16"/>
      <c r="BL41" s="16"/>
      <c r="BM41" s="16"/>
      <c r="BN41" s="16"/>
      <c r="BO41" s="16"/>
      <c r="BP41" s="16"/>
      <c r="BQ41" s="16"/>
      <c r="BR41" s="16"/>
      <c r="BS41" s="16"/>
      <c r="BT41" s="16"/>
      <c r="BU41" s="16"/>
      <c r="BV41" s="16"/>
      <c r="BW41" s="16"/>
      <c r="BX41" s="16"/>
      <c r="BY41" s="16"/>
      <c r="BZ41" s="16"/>
      <c r="CA41" s="16"/>
      <c r="CB41" s="16"/>
      <c r="CC41" s="16"/>
      <c r="CD41" s="16"/>
      <c r="CE41" s="16"/>
      <c r="CF41" s="16"/>
      <c r="CG41" s="16"/>
      <c r="CH41" s="16"/>
      <c r="CI41" s="16"/>
      <c r="CJ41" s="16"/>
      <c r="CK41" s="16"/>
      <c r="CL41" s="16"/>
      <c r="CM41" s="16"/>
      <c r="CN41" s="16"/>
      <c r="CO41" s="16"/>
      <c r="CP41" s="16"/>
      <c r="CQ41" s="16"/>
      <c r="CR41" s="16"/>
      <c r="CS41" s="16"/>
      <c r="CT41" s="16"/>
      <c r="CU41" s="16"/>
      <c r="CV41" s="16"/>
      <c r="CW41" s="16"/>
      <c r="CX41" s="16"/>
      <c r="CY41" s="16"/>
      <c r="CZ41" s="16"/>
      <c r="DA41" s="16"/>
      <c r="DB41" s="16"/>
      <c r="DC41" s="16"/>
      <c r="DD41" s="16"/>
      <c r="DE41" s="16"/>
      <c r="DF41" s="16"/>
      <c r="DG41" s="16"/>
      <c r="DH41" s="16"/>
      <c r="DI41" s="16"/>
      <c r="DJ41" s="16"/>
      <c r="DK41" s="16"/>
      <c r="DL41" s="16"/>
      <c r="DM41" s="16"/>
      <c r="DN41" s="16"/>
      <c r="DO41" s="16"/>
      <c r="DP41" s="16"/>
      <c r="DQ41" s="16"/>
      <c r="DR41" s="16"/>
      <c r="DS41" s="16"/>
      <c r="DT41" s="16"/>
      <c r="DU41" s="16"/>
      <c r="DV41" s="16"/>
      <c r="DW41" s="16"/>
      <c r="DX41" s="16"/>
      <c r="DY41" s="16"/>
      <c r="DZ41" s="16"/>
      <c r="EA41" s="16"/>
      <c r="EB41" s="16"/>
      <c r="EC41" s="16"/>
      <c r="ED41" s="16"/>
      <c r="EE41" s="16"/>
      <c r="EF41" s="16"/>
      <c r="EG41" s="16"/>
      <c r="EH41" s="16"/>
      <c r="EI41" s="16"/>
      <c r="EJ41" s="16"/>
      <c r="EK41" s="16"/>
      <c r="EL41" s="16"/>
      <c r="EM41" s="16"/>
      <c r="EN41" s="16"/>
    </row>
    <row r="42" spans="1:144" s="15" customFormat="1">
      <c r="A42" s="20" t="s">
        <v>230</v>
      </c>
      <c r="B42" s="176" t="s">
        <v>256</v>
      </c>
      <c r="C42" s="170">
        <v>0.58866300000000005</v>
      </c>
      <c r="D42" s="255">
        <v>2395</v>
      </c>
      <c r="E42" s="123" t="s">
        <v>213</v>
      </c>
      <c r="F42" s="50" t="s">
        <v>14</v>
      </c>
      <c r="G42" s="129">
        <v>0.74</v>
      </c>
      <c r="H42" s="50">
        <v>0.5</v>
      </c>
      <c r="I42" s="50">
        <v>0.42</v>
      </c>
      <c r="J42" s="50">
        <v>3.03</v>
      </c>
      <c r="K42" s="50">
        <v>0.63</v>
      </c>
      <c r="L42" s="50">
        <v>0.02</v>
      </c>
      <c r="M42" s="50">
        <v>0.25</v>
      </c>
      <c r="N42" s="78">
        <v>4.84</v>
      </c>
      <c r="O42" s="50">
        <v>0.28000000000000003</v>
      </c>
      <c r="P42" s="50">
        <v>0.34</v>
      </c>
      <c r="Q42" s="50">
        <v>4.38</v>
      </c>
      <c r="R42" s="50">
        <v>0.01</v>
      </c>
      <c r="S42" s="50">
        <v>0.25</v>
      </c>
      <c r="T42" s="103">
        <v>5.27</v>
      </c>
      <c r="U42" s="105">
        <v>0.43</v>
      </c>
      <c r="V42" s="105">
        <v>2.8</v>
      </c>
      <c r="W42" s="105">
        <v>0.92</v>
      </c>
      <c r="X42" s="127"/>
      <c r="Y42" s="127"/>
      <c r="Z42" s="127"/>
      <c r="AA42" s="127"/>
      <c r="AB42" s="127"/>
      <c r="AC42" s="127"/>
      <c r="AD42" s="127"/>
      <c r="AE42" s="16"/>
      <c r="AF42" s="16"/>
      <c r="AG42" s="16"/>
      <c r="AH42" s="16"/>
      <c r="AI42" s="16"/>
      <c r="AJ42" s="16"/>
      <c r="AK42" s="16"/>
      <c r="AL42" s="16"/>
      <c r="AM42" s="16"/>
      <c r="AN42" s="16"/>
      <c r="AO42" s="16"/>
      <c r="AP42" s="16"/>
      <c r="AQ42" s="16"/>
      <c r="AR42" s="16"/>
      <c r="AS42" s="16"/>
      <c r="AT42" s="16"/>
      <c r="AU42" s="16"/>
      <c r="AV42" s="16"/>
      <c r="AW42" s="16"/>
      <c r="AX42" s="16"/>
      <c r="AY42" s="16"/>
      <c r="AZ42" s="16"/>
      <c r="BA42" s="16"/>
      <c r="BB42" s="16"/>
      <c r="BC42" s="16"/>
      <c r="BD42" s="16"/>
      <c r="BE42" s="16"/>
      <c r="BF42" s="16"/>
      <c r="BG42" s="16"/>
      <c r="BH42" s="16"/>
      <c r="BI42" s="16"/>
      <c r="BJ42" s="16"/>
      <c r="BK42" s="16"/>
      <c r="BL42" s="16"/>
      <c r="BM42" s="16"/>
      <c r="BN42" s="16"/>
      <c r="BO42" s="16"/>
      <c r="BP42" s="16"/>
      <c r="BQ42" s="16"/>
      <c r="BR42" s="16"/>
      <c r="BS42" s="16"/>
      <c r="BT42" s="16"/>
      <c r="BU42" s="16"/>
      <c r="BV42" s="16"/>
      <c r="BW42" s="16"/>
      <c r="BX42" s="16"/>
      <c r="BY42" s="16"/>
      <c r="BZ42" s="16"/>
      <c r="CA42" s="16"/>
      <c r="CB42" s="16"/>
      <c r="CC42" s="16"/>
      <c r="CD42" s="16"/>
      <c r="CE42" s="16"/>
      <c r="CF42" s="16"/>
      <c r="CG42" s="16"/>
      <c r="CH42" s="16"/>
      <c r="CI42" s="16"/>
      <c r="CJ42" s="16"/>
      <c r="CK42" s="16"/>
      <c r="CL42" s="16"/>
      <c r="CM42" s="16"/>
      <c r="CN42" s="16"/>
      <c r="CO42" s="16"/>
      <c r="CP42" s="16"/>
      <c r="CQ42" s="16"/>
      <c r="CR42" s="16"/>
      <c r="CS42" s="16"/>
      <c r="CT42" s="16"/>
      <c r="CU42" s="16"/>
      <c r="CV42" s="16"/>
      <c r="CW42" s="16"/>
      <c r="CX42" s="16"/>
      <c r="CY42" s="16"/>
      <c r="CZ42" s="16"/>
      <c r="DA42" s="16"/>
      <c r="DB42" s="16"/>
      <c r="DC42" s="16"/>
      <c r="DD42" s="16"/>
      <c r="DE42" s="16"/>
      <c r="DF42" s="16"/>
      <c r="DG42" s="16"/>
      <c r="DH42" s="16"/>
      <c r="DI42" s="16"/>
      <c r="DJ42" s="16"/>
      <c r="DK42" s="16"/>
      <c r="DL42" s="16"/>
      <c r="DM42" s="16"/>
      <c r="DN42" s="16"/>
      <c r="DO42" s="16"/>
      <c r="DP42" s="16"/>
      <c r="DQ42" s="16"/>
      <c r="DR42" s="16"/>
      <c r="DS42" s="16"/>
      <c r="DT42" s="16"/>
      <c r="DU42" s="16"/>
      <c r="DV42" s="16"/>
      <c r="DW42" s="16"/>
      <c r="DX42" s="16"/>
      <c r="DY42" s="16"/>
      <c r="DZ42" s="16"/>
      <c r="EA42" s="16"/>
      <c r="EB42" s="16"/>
      <c r="EC42" s="16"/>
      <c r="ED42" s="16"/>
      <c r="EE42" s="16"/>
      <c r="EF42" s="16"/>
      <c r="EG42" s="16"/>
      <c r="EH42" s="16"/>
      <c r="EI42" s="16"/>
      <c r="EJ42" s="16"/>
      <c r="EK42" s="16"/>
      <c r="EL42" s="16"/>
      <c r="EM42" s="16"/>
      <c r="EN42" s="16"/>
    </row>
    <row r="43" spans="1:144" s="15" customFormat="1">
      <c r="A43" s="18" t="s">
        <v>76</v>
      </c>
      <c r="B43" s="175">
        <v>5</v>
      </c>
      <c r="C43" s="169">
        <v>0.66300000000000003</v>
      </c>
      <c r="D43" s="254">
        <v>2253.09</v>
      </c>
      <c r="E43" s="124" t="s">
        <v>215</v>
      </c>
      <c r="F43" s="49" t="s">
        <v>14</v>
      </c>
      <c r="G43" s="128">
        <v>10.5</v>
      </c>
      <c r="H43" s="49">
        <v>0.37</v>
      </c>
      <c r="I43" s="49">
        <v>1.69</v>
      </c>
      <c r="J43" s="49">
        <v>0.17</v>
      </c>
      <c r="K43" s="49">
        <v>0.67</v>
      </c>
      <c r="L43" s="49">
        <v>0.01</v>
      </c>
      <c r="M43" s="49">
        <v>0.06</v>
      </c>
      <c r="N43" s="78">
        <v>2.96</v>
      </c>
      <c r="O43" s="49">
        <v>0.59</v>
      </c>
      <c r="P43" s="49">
        <v>2.1800000000000002</v>
      </c>
      <c r="Q43" s="49">
        <v>13.86</v>
      </c>
      <c r="R43" s="49">
        <v>0.05</v>
      </c>
      <c r="S43" s="49">
        <v>0.06</v>
      </c>
      <c r="T43" s="103">
        <v>16.73</v>
      </c>
      <c r="U43" s="104">
        <v>13.77</v>
      </c>
      <c r="V43" s="104">
        <v>1.71</v>
      </c>
      <c r="W43" s="104">
        <v>0.18</v>
      </c>
      <c r="X43" s="127"/>
      <c r="Y43" s="127"/>
      <c r="Z43" s="127"/>
      <c r="AA43" s="127"/>
      <c r="AB43" s="127"/>
      <c r="AC43" s="127"/>
      <c r="AD43" s="127"/>
      <c r="AE43" s="16"/>
      <c r="AF43" s="16"/>
      <c r="AG43" s="16"/>
      <c r="AH43" s="16"/>
      <c r="AI43" s="16"/>
      <c r="AJ43" s="16"/>
      <c r="AK43" s="16"/>
      <c r="AL43" s="16"/>
      <c r="AM43" s="16"/>
      <c r="AN43" s="16"/>
      <c r="AO43" s="16"/>
      <c r="AP43" s="16"/>
      <c r="AQ43" s="16"/>
      <c r="AR43" s="16"/>
      <c r="AS43" s="16"/>
      <c r="AT43" s="16"/>
      <c r="AU43" s="16"/>
      <c r="AV43" s="16"/>
      <c r="AW43" s="16"/>
      <c r="AX43" s="16"/>
      <c r="AY43" s="16"/>
      <c r="AZ43" s="16"/>
      <c r="BA43" s="16"/>
      <c r="BB43" s="16"/>
      <c r="BC43" s="16"/>
      <c r="BD43" s="16"/>
      <c r="BE43" s="16"/>
      <c r="BF43" s="16"/>
      <c r="BG43" s="16"/>
      <c r="BH43" s="16"/>
      <c r="BI43" s="16"/>
      <c r="BJ43" s="16"/>
      <c r="BK43" s="16"/>
      <c r="BL43" s="16"/>
      <c r="BM43" s="16"/>
      <c r="BN43" s="16"/>
      <c r="BO43" s="16"/>
      <c r="BP43" s="16"/>
      <c r="BQ43" s="16"/>
      <c r="BR43" s="16"/>
      <c r="BS43" s="16"/>
      <c r="BT43" s="16"/>
      <c r="BU43" s="16"/>
      <c r="BV43" s="16"/>
      <c r="BW43" s="16"/>
      <c r="BX43" s="16"/>
      <c r="BY43" s="16"/>
      <c r="BZ43" s="16"/>
      <c r="CA43" s="16"/>
      <c r="CB43" s="16"/>
      <c r="CC43" s="16"/>
      <c r="CD43" s="16"/>
      <c r="CE43" s="16"/>
      <c r="CF43" s="16"/>
      <c r="CG43" s="16"/>
      <c r="CH43" s="16"/>
      <c r="CI43" s="16"/>
      <c r="CJ43" s="16"/>
      <c r="CK43" s="16"/>
      <c r="CL43" s="16"/>
      <c r="CM43" s="16"/>
      <c r="CN43" s="16"/>
      <c r="CO43" s="16"/>
      <c r="CP43" s="16"/>
      <c r="CQ43" s="16"/>
      <c r="CR43" s="16"/>
      <c r="CS43" s="16"/>
      <c r="CT43" s="16"/>
      <c r="CU43" s="16"/>
      <c r="CV43" s="16"/>
      <c r="CW43" s="16"/>
      <c r="CX43" s="16"/>
      <c r="CY43" s="16"/>
      <c r="CZ43" s="16"/>
      <c r="DA43" s="16"/>
      <c r="DB43" s="16"/>
      <c r="DC43" s="16"/>
      <c r="DD43" s="16"/>
      <c r="DE43" s="16"/>
      <c r="DF43" s="16"/>
      <c r="DG43" s="16"/>
      <c r="DH43" s="16"/>
      <c r="DI43" s="16"/>
      <c r="DJ43" s="16"/>
      <c r="DK43" s="16"/>
      <c r="DL43" s="16"/>
      <c r="DM43" s="16"/>
      <c r="DN43" s="16"/>
      <c r="DO43" s="16"/>
      <c r="DP43" s="16"/>
      <c r="DQ43" s="16"/>
      <c r="DR43" s="16"/>
      <c r="DS43" s="16"/>
      <c r="DT43" s="16"/>
      <c r="DU43" s="16"/>
      <c r="DV43" s="16"/>
      <c r="DW43" s="16"/>
      <c r="DX43" s="16"/>
      <c r="DY43" s="16"/>
      <c r="DZ43" s="16"/>
      <c r="EA43" s="16"/>
      <c r="EB43" s="16"/>
      <c r="EC43" s="16"/>
      <c r="ED43" s="16"/>
      <c r="EE43" s="16"/>
      <c r="EF43" s="16"/>
      <c r="EG43" s="16"/>
      <c r="EH43" s="16"/>
      <c r="EI43" s="16"/>
      <c r="EJ43" s="16"/>
      <c r="EK43" s="16"/>
      <c r="EL43" s="16"/>
      <c r="EM43" s="16"/>
      <c r="EN43" s="16"/>
    </row>
    <row r="44" spans="1:144" s="15" customFormat="1">
      <c r="A44" s="18" t="s">
        <v>24</v>
      </c>
      <c r="B44" s="175">
        <v>5</v>
      </c>
      <c r="C44" s="169">
        <v>0.725661</v>
      </c>
      <c r="D44" s="254">
        <v>4708.8500000000004</v>
      </c>
      <c r="E44" s="124" t="s">
        <v>218</v>
      </c>
      <c r="F44" s="49" t="s">
        <v>18</v>
      </c>
      <c r="G44" s="128">
        <v>3.83</v>
      </c>
      <c r="H44" s="49">
        <v>0.63</v>
      </c>
      <c r="I44" s="49">
        <v>0.27</v>
      </c>
      <c r="J44" s="49">
        <v>0.44</v>
      </c>
      <c r="K44" s="49">
        <v>1.74</v>
      </c>
      <c r="L44" s="49">
        <v>0.02</v>
      </c>
      <c r="M44" s="49">
        <v>0.02</v>
      </c>
      <c r="N44" s="78">
        <v>3.12</v>
      </c>
      <c r="O44" s="49">
        <v>0.3</v>
      </c>
      <c r="P44" s="49">
        <v>0.19</v>
      </c>
      <c r="Q44" s="49">
        <v>1.1299999999999999</v>
      </c>
      <c r="R44" s="49">
        <v>0</v>
      </c>
      <c r="S44" s="49">
        <v>0.02</v>
      </c>
      <c r="T44" s="103">
        <v>1.63</v>
      </c>
      <c r="U44" s="104">
        <v>-1.49</v>
      </c>
      <c r="V44" s="104">
        <v>1.8</v>
      </c>
      <c r="W44" s="104">
        <v>1.91</v>
      </c>
      <c r="X44" s="127"/>
      <c r="Y44" s="127"/>
      <c r="Z44" s="127"/>
      <c r="AA44" s="127"/>
      <c r="AB44" s="127"/>
      <c r="AC44" s="127"/>
      <c r="AD44" s="127"/>
      <c r="AE44" s="16"/>
      <c r="AF44" s="16"/>
      <c r="AG44" s="16"/>
      <c r="AH44" s="16"/>
      <c r="AI44" s="16"/>
      <c r="AJ44" s="16"/>
      <c r="AK44" s="16"/>
      <c r="AL44" s="16"/>
      <c r="AM44" s="16"/>
      <c r="AN44" s="16"/>
      <c r="AO44" s="16"/>
      <c r="AP44" s="16"/>
      <c r="AQ44" s="16"/>
      <c r="AR44" s="16"/>
      <c r="AS44" s="16"/>
      <c r="AT44" s="16"/>
      <c r="AU44" s="16"/>
      <c r="AV44" s="16"/>
      <c r="AW44" s="16"/>
      <c r="AX44" s="16"/>
      <c r="AY44" s="16"/>
      <c r="AZ44" s="16"/>
      <c r="BA44" s="16"/>
      <c r="BB44" s="16"/>
      <c r="BC44" s="16"/>
      <c r="BD44" s="16"/>
      <c r="BE44" s="16"/>
      <c r="BF44" s="16"/>
      <c r="BG44" s="16"/>
      <c r="BH44" s="16"/>
      <c r="BI44" s="16"/>
      <c r="BJ44" s="16"/>
      <c r="BK44" s="16"/>
      <c r="BL44" s="16"/>
      <c r="BM44" s="16"/>
      <c r="BN44" s="16"/>
      <c r="BO44" s="16"/>
      <c r="BP44" s="16"/>
      <c r="BQ44" s="16"/>
      <c r="BR44" s="16"/>
      <c r="BS44" s="16"/>
      <c r="BT44" s="16"/>
      <c r="BU44" s="16"/>
      <c r="BV44" s="16"/>
      <c r="BW44" s="16"/>
      <c r="BX44" s="16"/>
      <c r="BY44" s="16"/>
      <c r="BZ44" s="16"/>
      <c r="CA44" s="16"/>
      <c r="CB44" s="16"/>
      <c r="CC44" s="16"/>
      <c r="CD44" s="16"/>
      <c r="CE44" s="16"/>
      <c r="CF44" s="16"/>
      <c r="CG44" s="16"/>
      <c r="CH44" s="16"/>
      <c r="CI44" s="16"/>
      <c r="CJ44" s="16"/>
      <c r="CK44" s="16"/>
      <c r="CL44" s="16"/>
      <c r="CM44" s="16"/>
      <c r="CN44" s="16"/>
      <c r="CO44" s="16"/>
      <c r="CP44" s="16"/>
      <c r="CQ44" s="16"/>
      <c r="CR44" s="16"/>
      <c r="CS44" s="16"/>
      <c r="CT44" s="16"/>
      <c r="CU44" s="16"/>
      <c r="CV44" s="16"/>
      <c r="CW44" s="16"/>
      <c r="CX44" s="16"/>
      <c r="CY44" s="16"/>
      <c r="CZ44" s="16"/>
      <c r="DA44" s="16"/>
      <c r="DB44" s="16"/>
      <c r="DC44" s="16"/>
      <c r="DD44" s="16"/>
      <c r="DE44" s="16"/>
      <c r="DF44" s="16"/>
      <c r="DG44" s="16"/>
      <c r="DH44" s="16"/>
      <c r="DI44" s="16"/>
      <c r="DJ44" s="16"/>
      <c r="DK44" s="16"/>
      <c r="DL44" s="16"/>
      <c r="DM44" s="16"/>
      <c r="DN44" s="16"/>
      <c r="DO44" s="16"/>
      <c r="DP44" s="16"/>
      <c r="DQ44" s="16"/>
      <c r="DR44" s="16"/>
      <c r="DS44" s="16"/>
      <c r="DT44" s="16"/>
      <c r="DU44" s="16"/>
      <c r="DV44" s="16"/>
      <c r="DW44" s="16"/>
      <c r="DX44" s="16"/>
      <c r="DY44" s="16"/>
      <c r="DZ44" s="16"/>
      <c r="EA44" s="16"/>
      <c r="EB44" s="16"/>
      <c r="EC44" s="16"/>
      <c r="ED44" s="16"/>
      <c r="EE44" s="16"/>
      <c r="EF44" s="16"/>
      <c r="EG44" s="16"/>
      <c r="EH44" s="16"/>
      <c r="EI44" s="16"/>
      <c r="EJ44" s="16"/>
      <c r="EK44" s="16"/>
      <c r="EL44" s="16"/>
      <c r="EM44" s="16"/>
      <c r="EN44" s="16"/>
    </row>
    <row r="45" spans="1:144" s="15" customFormat="1">
      <c r="A45" s="18" t="s">
        <v>158</v>
      </c>
      <c r="B45" s="175" t="s">
        <v>256</v>
      </c>
      <c r="C45" s="169">
        <v>0.69135999999999997</v>
      </c>
      <c r="D45" s="254">
        <v>7743.5</v>
      </c>
      <c r="E45" s="124" t="s">
        <v>212</v>
      </c>
      <c r="F45" s="49" t="s">
        <v>18</v>
      </c>
      <c r="G45" s="128">
        <v>2</v>
      </c>
      <c r="H45" s="49">
        <v>0.3</v>
      </c>
      <c r="I45" s="49">
        <v>0.89</v>
      </c>
      <c r="J45" s="49">
        <v>0.24</v>
      </c>
      <c r="K45" s="49">
        <v>2.36</v>
      </c>
      <c r="L45" s="49">
        <v>0.01</v>
      </c>
      <c r="M45" s="49">
        <v>0.02</v>
      </c>
      <c r="N45" s="78">
        <v>3.83</v>
      </c>
      <c r="O45" s="49">
        <v>0.06</v>
      </c>
      <c r="P45" s="49">
        <v>2.4900000000000002</v>
      </c>
      <c r="Q45" s="49">
        <v>0.63</v>
      </c>
      <c r="R45" s="49">
        <v>0.27</v>
      </c>
      <c r="S45" s="49">
        <v>0.02</v>
      </c>
      <c r="T45" s="103">
        <v>3.47</v>
      </c>
      <c r="U45" s="104">
        <v>-0.35</v>
      </c>
      <c r="V45" s="104">
        <v>2.21</v>
      </c>
      <c r="W45" s="104">
        <v>1.1000000000000001</v>
      </c>
      <c r="X45" s="127"/>
      <c r="Y45" s="127"/>
      <c r="Z45" s="127"/>
      <c r="AA45" s="127"/>
      <c r="AB45" s="127"/>
      <c r="AC45" s="127"/>
      <c r="AD45" s="127"/>
      <c r="AE45" s="16"/>
      <c r="AF45" s="16"/>
      <c r="AG45" s="16"/>
      <c r="AH45" s="16"/>
      <c r="AI45" s="16"/>
      <c r="AJ45" s="16"/>
      <c r="AK45" s="16"/>
      <c r="AL45" s="16"/>
      <c r="AM45" s="16"/>
      <c r="AN45" s="16"/>
      <c r="AO45" s="16"/>
      <c r="AP45" s="16"/>
      <c r="AQ45" s="16"/>
      <c r="AR45" s="16"/>
      <c r="AS45" s="16"/>
      <c r="AT45" s="16"/>
      <c r="AU45" s="16"/>
      <c r="AV45" s="16"/>
      <c r="AW45" s="16"/>
      <c r="AX45" s="16"/>
      <c r="AY45" s="16"/>
      <c r="AZ45" s="16"/>
      <c r="BA45" s="16"/>
      <c r="BB45" s="16"/>
      <c r="BC45" s="16"/>
      <c r="BD45" s="16"/>
      <c r="BE45" s="16"/>
      <c r="BF45" s="16"/>
      <c r="BG45" s="16"/>
      <c r="BH45" s="16"/>
      <c r="BI45" s="16"/>
      <c r="BJ45" s="16"/>
      <c r="BK45" s="16"/>
      <c r="BL45" s="16"/>
      <c r="BM45" s="16"/>
      <c r="BN45" s="16"/>
      <c r="BO45" s="16"/>
      <c r="BP45" s="16"/>
      <c r="BQ45" s="16"/>
      <c r="BR45" s="16"/>
      <c r="BS45" s="16"/>
      <c r="BT45" s="16"/>
      <c r="BU45" s="16"/>
      <c r="BV45" s="16"/>
      <c r="BW45" s="16"/>
      <c r="BX45" s="16"/>
      <c r="BY45" s="16"/>
      <c r="BZ45" s="16"/>
      <c r="CA45" s="16"/>
      <c r="CB45" s="16"/>
      <c r="CC45" s="16"/>
      <c r="CD45" s="16"/>
      <c r="CE45" s="16"/>
      <c r="CF45" s="16"/>
      <c r="CG45" s="16"/>
      <c r="CH45" s="16"/>
      <c r="CI45" s="16"/>
      <c r="CJ45" s="16"/>
      <c r="CK45" s="16"/>
      <c r="CL45" s="16"/>
      <c r="CM45" s="16"/>
      <c r="CN45" s="16"/>
      <c r="CO45" s="16"/>
      <c r="CP45" s="16"/>
      <c r="CQ45" s="16"/>
      <c r="CR45" s="16"/>
      <c r="CS45" s="16"/>
      <c r="CT45" s="16"/>
      <c r="CU45" s="16"/>
      <c r="CV45" s="16"/>
      <c r="CW45" s="16"/>
      <c r="CX45" s="16"/>
      <c r="CY45" s="16"/>
      <c r="CZ45" s="16"/>
      <c r="DA45" s="16"/>
      <c r="DB45" s="16"/>
      <c r="DC45" s="16"/>
      <c r="DD45" s="16"/>
      <c r="DE45" s="16"/>
      <c r="DF45" s="16"/>
      <c r="DG45" s="16"/>
      <c r="DH45" s="16"/>
      <c r="DI45" s="16"/>
      <c r="DJ45" s="16"/>
      <c r="DK45" s="16"/>
      <c r="DL45" s="16"/>
      <c r="DM45" s="16"/>
      <c r="DN45" s="16"/>
      <c r="DO45" s="16"/>
      <c r="DP45" s="16"/>
      <c r="DQ45" s="16"/>
      <c r="DR45" s="16"/>
      <c r="DS45" s="16"/>
      <c r="DT45" s="16"/>
      <c r="DU45" s="16"/>
      <c r="DV45" s="16"/>
      <c r="DW45" s="16"/>
      <c r="DX45" s="16"/>
      <c r="DY45" s="16"/>
      <c r="DZ45" s="16"/>
      <c r="EA45" s="16"/>
      <c r="EB45" s="16"/>
      <c r="EC45" s="16"/>
      <c r="ED45" s="16"/>
      <c r="EE45" s="16"/>
      <c r="EF45" s="16"/>
      <c r="EG45" s="16"/>
      <c r="EH45" s="16"/>
      <c r="EI45" s="16"/>
      <c r="EJ45" s="16"/>
      <c r="EK45" s="16"/>
      <c r="EL45" s="16"/>
      <c r="EM45" s="16"/>
      <c r="EN45" s="16"/>
    </row>
    <row r="46" spans="1:144" s="15" customFormat="1">
      <c r="A46" s="20" t="s">
        <v>75</v>
      </c>
      <c r="B46" s="246">
        <v>5</v>
      </c>
      <c r="C46" s="170">
        <v>0.74648800000000004</v>
      </c>
      <c r="D46" s="255">
        <v>13237.6</v>
      </c>
      <c r="E46" s="123" t="s">
        <v>215</v>
      </c>
      <c r="F46" s="50" t="s">
        <v>18</v>
      </c>
      <c r="G46" s="129">
        <v>198.66</v>
      </c>
      <c r="H46" s="50">
        <v>0.62</v>
      </c>
      <c r="I46" s="50">
        <v>0.85</v>
      </c>
      <c r="J46" s="50">
        <v>0.6</v>
      </c>
      <c r="K46" s="50">
        <v>0.91</v>
      </c>
      <c r="L46" s="50">
        <v>0.04</v>
      </c>
      <c r="M46" s="50">
        <v>0.09</v>
      </c>
      <c r="N46" s="78">
        <v>3.11</v>
      </c>
      <c r="O46" s="50">
        <v>1</v>
      </c>
      <c r="P46" s="50">
        <v>1</v>
      </c>
      <c r="Q46" s="50">
        <v>6.82</v>
      </c>
      <c r="R46" s="50">
        <v>0.17</v>
      </c>
      <c r="S46" s="50">
        <v>0.09</v>
      </c>
      <c r="T46" s="103">
        <v>9.08</v>
      </c>
      <c r="U46" s="105">
        <v>5.97</v>
      </c>
      <c r="V46" s="105">
        <v>1.8</v>
      </c>
      <c r="W46" s="105">
        <v>0.34</v>
      </c>
      <c r="X46" s="127"/>
      <c r="Y46" s="127"/>
      <c r="Z46" s="127"/>
      <c r="AA46" s="127"/>
      <c r="AB46" s="127"/>
      <c r="AC46" s="127"/>
      <c r="AD46" s="127"/>
      <c r="AE46" s="16"/>
      <c r="AF46" s="16"/>
      <c r="AG46" s="16"/>
      <c r="AH46" s="16"/>
      <c r="AI46" s="16"/>
      <c r="AJ46" s="16"/>
      <c r="AK46" s="16"/>
      <c r="AL46" s="16"/>
      <c r="AM46" s="16"/>
      <c r="AN46" s="16"/>
      <c r="AO46" s="16"/>
      <c r="AP46" s="16"/>
      <c r="AQ46" s="16"/>
      <c r="AR46" s="16"/>
      <c r="AS46" s="16"/>
      <c r="AT46" s="16"/>
      <c r="AU46" s="16"/>
      <c r="AV46" s="16"/>
      <c r="AW46" s="16"/>
      <c r="AX46" s="16"/>
      <c r="AY46" s="16"/>
      <c r="AZ46" s="16"/>
      <c r="BA46" s="16"/>
      <c r="BB46" s="16"/>
      <c r="BC46" s="16"/>
      <c r="BD46" s="16"/>
      <c r="BE46" s="16"/>
      <c r="BF46" s="16"/>
      <c r="BG46" s="16"/>
      <c r="BH46" s="16"/>
      <c r="BI46" s="16"/>
      <c r="BJ46" s="16"/>
      <c r="BK46" s="16"/>
      <c r="BL46" s="16"/>
      <c r="BM46" s="16"/>
      <c r="BN46" s="16"/>
      <c r="BO46" s="16"/>
      <c r="BP46" s="16"/>
      <c r="BQ46" s="16"/>
      <c r="BR46" s="16"/>
      <c r="BS46" s="16"/>
      <c r="BT46" s="16"/>
      <c r="BU46" s="16"/>
      <c r="BV46" s="16"/>
      <c r="BW46" s="16"/>
      <c r="BX46" s="16"/>
      <c r="BY46" s="16"/>
      <c r="BZ46" s="16"/>
      <c r="CA46" s="16"/>
      <c r="CB46" s="16"/>
      <c r="CC46" s="16"/>
      <c r="CD46" s="16"/>
      <c r="CE46" s="16"/>
      <c r="CF46" s="16"/>
      <c r="CG46" s="16"/>
      <c r="CH46" s="16"/>
      <c r="CI46" s="16"/>
      <c r="CJ46" s="16"/>
      <c r="CK46" s="16"/>
      <c r="CL46" s="16"/>
      <c r="CM46" s="16"/>
      <c r="CN46" s="16"/>
      <c r="CO46" s="16"/>
      <c r="CP46" s="16"/>
      <c r="CQ46" s="16"/>
      <c r="CR46" s="16"/>
      <c r="CS46" s="16"/>
      <c r="CT46" s="16"/>
      <c r="CU46" s="16"/>
      <c r="CV46" s="16"/>
      <c r="CW46" s="16"/>
      <c r="CX46" s="16"/>
      <c r="CY46" s="16"/>
      <c r="CZ46" s="16"/>
      <c r="DA46" s="16"/>
      <c r="DB46" s="16"/>
      <c r="DC46" s="16"/>
      <c r="DD46" s="16"/>
      <c r="DE46" s="16"/>
      <c r="DF46" s="16"/>
      <c r="DG46" s="16"/>
      <c r="DH46" s="16"/>
      <c r="DI46" s="16"/>
      <c r="DJ46" s="16"/>
      <c r="DK46" s="16"/>
      <c r="DL46" s="16"/>
      <c r="DM46" s="16"/>
      <c r="DN46" s="16"/>
      <c r="DO46" s="16"/>
      <c r="DP46" s="16"/>
      <c r="DQ46" s="16"/>
      <c r="DR46" s="16"/>
      <c r="DS46" s="16"/>
      <c r="DT46" s="16"/>
      <c r="DU46" s="16"/>
      <c r="DV46" s="16"/>
      <c r="DW46" s="16"/>
      <c r="DX46" s="16"/>
      <c r="DY46" s="16"/>
      <c r="DZ46" s="16"/>
      <c r="EA46" s="16"/>
      <c r="EB46" s="16"/>
      <c r="EC46" s="16"/>
      <c r="ED46" s="16"/>
      <c r="EE46" s="16"/>
      <c r="EF46" s="16"/>
      <c r="EG46" s="16"/>
      <c r="EH46" s="16"/>
      <c r="EI46" s="16"/>
      <c r="EJ46" s="16"/>
      <c r="EK46" s="16"/>
      <c r="EL46" s="16"/>
      <c r="EM46" s="16"/>
      <c r="EN46" s="16"/>
    </row>
    <row r="47" spans="1:144" s="15" customFormat="1">
      <c r="A47" s="18" t="s">
        <v>231</v>
      </c>
      <c r="B47" s="175" t="s">
        <v>257</v>
      </c>
      <c r="C47" s="169" t="s">
        <v>348</v>
      </c>
      <c r="D47" s="254" t="s">
        <v>348</v>
      </c>
      <c r="E47" s="124" t="s">
        <v>215</v>
      </c>
      <c r="F47" s="49"/>
      <c r="G47" s="128">
        <v>0.03</v>
      </c>
      <c r="H47" s="49"/>
      <c r="I47" s="49"/>
      <c r="J47" s="49"/>
      <c r="K47" s="49"/>
      <c r="L47" s="49"/>
      <c r="M47" s="49"/>
      <c r="N47" s="78">
        <v>2.86</v>
      </c>
      <c r="O47" s="49"/>
      <c r="P47" s="49"/>
      <c r="Q47" s="49"/>
      <c r="R47" s="49"/>
      <c r="S47" s="49"/>
      <c r="T47" s="103">
        <v>2.0499999999999998</v>
      </c>
      <c r="U47" s="104">
        <v>-0.81</v>
      </c>
      <c r="V47" s="104">
        <v>1.65</v>
      </c>
      <c r="W47" s="104">
        <v>1.4</v>
      </c>
      <c r="X47" s="127"/>
      <c r="Y47" s="127"/>
      <c r="Z47" s="127"/>
      <c r="AA47" s="127"/>
      <c r="AB47" s="127"/>
      <c r="AC47" s="127"/>
      <c r="AD47" s="127"/>
      <c r="AE47" s="16"/>
      <c r="AF47" s="16"/>
      <c r="AG47" s="16"/>
      <c r="AH47" s="16"/>
      <c r="AI47" s="16"/>
      <c r="AJ47" s="16"/>
      <c r="AK47" s="16"/>
      <c r="AL47" s="16"/>
      <c r="AM47" s="16"/>
      <c r="AN47" s="16"/>
      <c r="AO47" s="16"/>
      <c r="AP47" s="16"/>
      <c r="AQ47" s="16"/>
      <c r="AR47" s="16"/>
      <c r="AS47" s="16"/>
      <c r="AT47" s="16"/>
      <c r="AU47" s="16"/>
      <c r="AV47" s="16"/>
      <c r="AW47" s="16"/>
      <c r="AX47" s="16"/>
      <c r="AY47" s="16"/>
      <c r="AZ47" s="16"/>
      <c r="BA47" s="16"/>
      <c r="BB47" s="16"/>
      <c r="BC47" s="16"/>
      <c r="BD47" s="16"/>
      <c r="BE47" s="16"/>
      <c r="BF47" s="16"/>
      <c r="BG47" s="16"/>
      <c r="BH47" s="16"/>
      <c r="BI47" s="16"/>
      <c r="BJ47" s="16"/>
      <c r="BK47" s="16"/>
      <c r="BL47" s="16"/>
      <c r="BM47" s="16"/>
      <c r="BN47" s="16"/>
      <c r="BO47" s="16"/>
      <c r="BP47" s="16"/>
      <c r="BQ47" s="16"/>
      <c r="BR47" s="16"/>
      <c r="BS47" s="16"/>
      <c r="BT47" s="16"/>
      <c r="BU47" s="16"/>
      <c r="BV47" s="16"/>
      <c r="BW47" s="16"/>
      <c r="BX47" s="16"/>
      <c r="BY47" s="16"/>
      <c r="BZ47" s="16"/>
      <c r="CA47" s="16"/>
      <c r="CB47" s="16"/>
      <c r="CC47" s="16"/>
      <c r="CD47" s="16"/>
      <c r="CE47" s="16"/>
      <c r="CF47" s="16"/>
      <c r="CG47" s="16"/>
      <c r="CH47" s="16"/>
      <c r="CI47" s="16"/>
      <c r="CJ47" s="16"/>
      <c r="CK47" s="16"/>
      <c r="CL47" s="16"/>
      <c r="CM47" s="16"/>
      <c r="CN47" s="16"/>
      <c r="CO47" s="16"/>
      <c r="CP47" s="16"/>
      <c r="CQ47" s="16"/>
      <c r="CR47" s="16"/>
      <c r="CS47" s="16"/>
      <c r="CT47" s="16"/>
      <c r="CU47" s="16"/>
      <c r="CV47" s="16"/>
      <c r="CW47" s="16"/>
      <c r="CX47" s="16"/>
      <c r="CY47" s="16"/>
      <c r="CZ47" s="16"/>
      <c r="DA47" s="16"/>
      <c r="DB47" s="16"/>
      <c r="DC47" s="16"/>
      <c r="DD47" s="16"/>
      <c r="DE47" s="16"/>
      <c r="DF47" s="16"/>
      <c r="DG47" s="16"/>
      <c r="DH47" s="16"/>
      <c r="DI47" s="16"/>
      <c r="DJ47" s="16"/>
      <c r="DK47" s="16"/>
      <c r="DL47" s="16"/>
      <c r="DM47" s="16"/>
      <c r="DN47" s="16"/>
      <c r="DO47" s="16"/>
      <c r="DP47" s="16"/>
      <c r="DQ47" s="16"/>
      <c r="DR47" s="16"/>
      <c r="DS47" s="16"/>
      <c r="DT47" s="16"/>
      <c r="DU47" s="16"/>
      <c r="DV47" s="16"/>
      <c r="DW47" s="16"/>
      <c r="DX47" s="16"/>
      <c r="DY47" s="16"/>
      <c r="DZ47" s="16"/>
      <c r="EA47" s="16"/>
      <c r="EB47" s="16"/>
      <c r="EC47" s="16"/>
      <c r="ED47" s="16"/>
      <c r="EE47" s="16"/>
      <c r="EF47" s="16"/>
      <c r="EG47" s="16"/>
      <c r="EH47" s="16"/>
      <c r="EI47" s="16"/>
      <c r="EJ47" s="16"/>
      <c r="EK47" s="16"/>
      <c r="EL47" s="16"/>
      <c r="EM47" s="16"/>
      <c r="EN47" s="16"/>
    </row>
    <row r="48" spans="1:144" s="15" customFormat="1">
      <c r="A48" s="18" t="s">
        <v>232</v>
      </c>
      <c r="B48" s="175" t="s">
        <v>255</v>
      </c>
      <c r="C48" s="169">
        <v>0.85236299999999998</v>
      </c>
      <c r="D48" s="254">
        <v>47097.4</v>
      </c>
      <c r="E48" s="124" t="s">
        <v>213</v>
      </c>
      <c r="F48" s="49" t="s">
        <v>16</v>
      </c>
      <c r="G48" s="128">
        <v>0.41</v>
      </c>
      <c r="H48" s="49">
        <v>0.31</v>
      </c>
      <c r="I48" s="49">
        <v>0.13</v>
      </c>
      <c r="J48" s="49">
        <v>0.26</v>
      </c>
      <c r="K48" s="49">
        <v>3.24</v>
      </c>
      <c r="L48" s="49">
        <v>0.09</v>
      </c>
      <c r="M48" s="49">
        <v>0.03</v>
      </c>
      <c r="N48" s="78">
        <v>4.0599999999999996</v>
      </c>
      <c r="O48" s="49">
        <v>0.02</v>
      </c>
      <c r="P48" s="49">
        <v>0.01</v>
      </c>
      <c r="Q48" s="49">
        <v>1.57</v>
      </c>
      <c r="R48" s="49">
        <v>1.24</v>
      </c>
      <c r="S48" s="49">
        <v>0.03</v>
      </c>
      <c r="T48" s="103">
        <v>2.87</v>
      </c>
      <c r="U48" s="104">
        <v>-1.19</v>
      </c>
      <c r="V48" s="104">
        <v>2.34</v>
      </c>
      <c r="W48" s="104">
        <v>1.41</v>
      </c>
      <c r="X48" s="127"/>
      <c r="Y48" s="127"/>
      <c r="Z48" s="127"/>
      <c r="AA48" s="127"/>
      <c r="AB48" s="127"/>
      <c r="AC48" s="127"/>
      <c r="AD48" s="127"/>
      <c r="AE48" s="16"/>
      <c r="AF48" s="16"/>
      <c r="AG48" s="16"/>
      <c r="AH48" s="16"/>
      <c r="AI48" s="16"/>
      <c r="AJ48" s="16"/>
      <c r="AK48" s="16"/>
      <c r="AL48" s="16"/>
      <c r="AM48" s="16"/>
      <c r="AN48" s="16"/>
      <c r="AO48" s="16"/>
      <c r="AP48" s="16"/>
      <c r="AQ48" s="16"/>
      <c r="AR48" s="16"/>
      <c r="AS48" s="16"/>
      <c r="AT48" s="16"/>
      <c r="AU48" s="16"/>
      <c r="AV48" s="16"/>
      <c r="AW48" s="16"/>
      <c r="AX48" s="16"/>
      <c r="AY48" s="16"/>
      <c r="AZ48" s="16"/>
      <c r="BA48" s="16"/>
      <c r="BB48" s="16"/>
      <c r="BC48" s="16"/>
      <c r="BD48" s="16"/>
      <c r="BE48" s="16"/>
      <c r="BF48" s="16"/>
      <c r="BG48" s="16"/>
      <c r="BH48" s="16"/>
      <c r="BI48" s="16"/>
      <c r="BJ48" s="16"/>
      <c r="BK48" s="16"/>
      <c r="BL48" s="16"/>
      <c r="BM48" s="16"/>
      <c r="BN48" s="16"/>
      <c r="BO48" s="16"/>
      <c r="BP48" s="16"/>
      <c r="BQ48" s="16"/>
      <c r="BR48" s="16"/>
      <c r="BS48" s="16"/>
      <c r="BT48" s="16"/>
      <c r="BU48" s="16"/>
      <c r="BV48" s="16"/>
      <c r="BW48" s="16"/>
      <c r="BX48" s="16"/>
      <c r="BY48" s="16"/>
      <c r="BZ48" s="16"/>
      <c r="CA48" s="16"/>
      <c r="CB48" s="16"/>
      <c r="CC48" s="16"/>
      <c r="CD48" s="16"/>
      <c r="CE48" s="16"/>
      <c r="CF48" s="16"/>
      <c r="CG48" s="16"/>
      <c r="CH48" s="16"/>
      <c r="CI48" s="16"/>
      <c r="CJ48" s="16"/>
      <c r="CK48" s="16"/>
      <c r="CL48" s="16"/>
      <c r="CM48" s="16"/>
      <c r="CN48" s="16"/>
      <c r="CO48" s="16"/>
      <c r="CP48" s="16"/>
      <c r="CQ48" s="16"/>
      <c r="CR48" s="16"/>
      <c r="CS48" s="16"/>
      <c r="CT48" s="16"/>
      <c r="CU48" s="16"/>
      <c r="CV48" s="16"/>
      <c r="CW48" s="16"/>
      <c r="CX48" s="16"/>
      <c r="CY48" s="16"/>
      <c r="CZ48" s="16"/>
      <c r="DA48" s="16"/>
      <c r="DB48" s="16"/>
      <c r="DC48" s="16"/>
      <c r="DD48" s="16"/>
      <c r="DE48" s="16"/>
      <c r="DF48" s="16"/>
      <c r="DG48" s="16"/>
      <c r="DH48" s="16"/>
      <c r="DI48" s="16"/>
      <c r="DJ48" s="16"/>
      <c r="DK48" s="16"/>
      <c r="DL48" s="16"/>
      <c r="DM48" s="16"/>
      <c r="DN48" s="16"/>
      <c r="DO48" s="16"/>
      <c r="DP48" s="16"/>
      <c r="DQ48" s="16"/>
      <c r="DR48" s="16"/>
      <c r="DS48" s="16"/>
      <c r="DT48" s="16"/>
      <c r="DU48" s="16"/>
      <c r="DV48" s="16"/>
      <c r="DW48" s="16"/>
      <c r="DX48" s="16"/>
      <c r="DY48" s="16"/>
      <c r="DZ48" s="16"/>
      <c r="EA48" s="16"/>
      <c r="EB48" s="16"/>
      <c r="EC48" s="16"/>
      <c r="ED48" s="16"/>
      <c r="EE48" s="16"/>
      <c r="EF48" s="16"/>
      <c r="EG48" s="16"/>
      <c r="EH48" s="16"/>
      <c r="EI48" s="16"/>
      <c r="EJ48" s="16"/>
      <c r="EK48" s="16"/>
      <c r="EL48" s="16"/>
      <c r="EM48" s="16"/>
      <c r="EN48" s="16"/>
    </row>
    <row r="49" spans="1:144" s="15" customFormat="1">
      <c r="A49" s="18" t="s">
        <v>49</v>
      </c>
      <c r="B49" s="175">
        <v>5</v>
      </c>
      <c r="C49" s="169">
        <v>0.77805599999999997</v>
      </c>
      <c r="D49" s="254">
        <v>7615.28</v>
      </c>
      <c r="E49" s="124" t="s">
        <v>322</v>
      </c>
      <c r="F49" s="49" t="s">
        <v>18</v>
      </c>
      <c r="G49" s="128">
        <v>7.28</v>
      </c>
      <c r="H49" s="49">
        <v>0.6</v>
      </c>
      <c r="I49" s="49">
        <v>0.13</v>
      </c>
      <c r="J49" s="49">
        <v>0.35</v>
      </c>
      <c r="K49" s="49">
        <v>2.08</v>
      </c>
      <c r="L49" s="49">
        <v>0.03</v>
      </c>
      <c r="M49" s="49">
        <v>0.13</v>
      </c>
      <c r="N49" s="78">
        <v>3.32</v>
      </c>
      <c r="O49" s="49">
        <v>1.33</v>
      </c>
      <c r="P49" s="49">
        <v>0.08</v>
      </c>
      <c r="Q49" s="49">
        <v>1.2</v>
      </c>
      <c r="R49" s="49">
        <v>0.12</v>
      </c>
      <c r="S49" s="49">
        <v>0.13</v>
      </c>
      <c r="T49" s="103">
        <v>2.86</v>
      </c>
      <c r="U49" s="104">
        <v>-0.46</v>
      </c>
      <c r="V49" s="104">
        <v>1.92</v>
      </c>
      <c r="W49" s="104">
        <v>1.1599999999999999</v>
      </c>
      <c r="X49" s="127"/>
      <c r="Y49" s="127"/>
      <c r="Z49" s="127"/>
      <c r="AA49" s="127"/>
      <c r="AB49" s="127"/>
      <c r="AC49" s="127"/>
      <c r="AD49" s="127"/>
      <c r="AE49" s="16"/>
      <c r="AF49" s="16"/>
      <c r="AG49" s="16"/>
      <c r="AH49" s="16"/>
      <c r="AI49" s="16"/>
      <c r="AJ49" s="16"/>
      <c r="AK49" s="16"/>
      <c r="AL49" s="16"/>
      <c r="AM49" s="16"/>
      <c r="AN49" s="16"/>
      <c r="AO49" s="16"/>
      <c r="AP49" s="16"/>
      <c r="AQ49" s="16"/>
      <c r="AR49" s="16"/>
      <c r="AS49" s="16"/>
      <c r="AT49" s="16"/>
      <c r="AU49" s="16"/>
      <c r="AV49" s="16"/>
      <c r="AW49" s="16"/>
      <c r="AX49" s="16"/>
      <c r="AY49" s="16"/>
      <c r="AZ49" s="16"/>
      <c r="BA49" s="16"/>
      <c r="BB49" s="16"/>
      <c r="BC49" s="16"/>
      <c r="BD49" s="16"/>
      <c r="BE49" s="16"/>
      <c r="BF49" s="16"/>
      <c r="BG49" s="16"/>
      <c r="BH49" s="16"/>
      <c r="BI49" s="16"/>
      <c r="BJ49" s="16"/>
      <c r="BK49" s="16"/>
      <c r="BL49" s="16"/>
      <c r="BM49" s="16"/>
      <c r="BN49" s="16"/>
      <c r="BO49" s="16"/>
      <c r="BP49" s="16"/>
      <c r="BQ49" s="16"/>
      <c r="BR49" s="16"/>
      <c r="BS49" s="16"/>
      <c r="BT49" s="16"/>
      <c r="BU49" s="16"/>
      <c r="BV49" s="16"/>
      <c r="BW49" s="16"/>
      <c r="BX49" s="16"/>
      <c r="BY49" s="16"/>
      <c r="BZ49" s="16"/>
      <c r="CA49" s="16"/>
      <c r="CB49" s="16"/>
      <c r="CC49" s="16"/>
      <c r="CD49" s="16"/>
      <c r="CE49" s="16"/>
      <c r="CF49" s="16"/>
      <c r="CG49" s="16"/>
      <c r="CH49" s="16"/>
      <c r="CI49" s="16"/>
      <c r="CJ49" s="16"/>
      <c r="CK49" s="16"/>
      <c r="CL49" s="16"/>
      <c r="CM49" s="16"/>
      <c r="CN49" s="16"/>
      <c r="CO49" s="16"/>
      <c r="CP49" s="16"/>
      <c r="CQ49" s="16"/>
      <c r="CR49" s="16"/>
      <c r="CS49" s="16"/>
      <c r="CT49" s="16"/>
      <c r="CU49" s="16"/>
      <c r="CV49" s="16"/>
      <c r="CW49" s="16"/>
      <c r="CX49" s="16"/>
      <c r="CY49" s="16"/>
      <c r="CZ49" s="16"/>
      <c r="DA49" s="16"/>
      <c r="DB49" s="16"/>
      <c r="DC49" s="16"/>
      <c r="DD49" s="16"/>
      <c r="DE49" s="16"/>
      <c r="DF49" s="16"/>
      <c r="DG49" s="16"/>
      <c r="DH49" s="16"/>
      <c r="DI49" s="16"/>
      <c r="DJ49" s="16"/>
      <c r="DK49" s="16"/>
      <c r="DL49" s="16"/>
      <c r="DM49" s="16"/>
      <c r="DN49" s="16"/>
      <c r="DO49" s="16"/>
      <c r="DP49" s="16"/>
      <c r="DQ49" s="16"/>
      <c r="DR49" s="16"/>
      <c r="DS49" s="16"/>
      <c r="DT49" s="16"/>
      <c r="DU49" s="16"/>
      <c r="DV49" s="16"/>
      <c r="DW49" s="16"/>
      <c r="DX49" s="16"/>
      <c r="DY49" s="16"/>
      <c r="DZ49" s="16"/>
      <c r="EA49" s="16"/>
      <c r="EB49" s="16"/>
      <c r="EC49" s="16"/>
      <c r="ED49" s="16"/>
      <c r="EE49" s="16"/>
      <c r="EF49" s="16"/>
      <c r="EG49" s="16"/>
      <c r="EH49" s="16"/>
      <c r="EI49" s="16"/>
      <c r="EJ49" s="16"/>
      <c r="EK49" s="16"/>
      <c r="EL49" s="16"/>
      <c r="EM49" s="16"/>
      <c r="EN49" s="16"/>
    </row>
    <row r="50" spans="1:144" s="15" customFormat="1">
      <c r="A50" s="20" t="s">
        <v>157</v>
      </c>
      <c r="B50" s="176">
        <v>5</v>
      </c>
      <c r="C50" s="170">
        <v>0.392513</v>
      </c>
      <c r="D50" s="255">
        <v>671.06500000000005</v>
      </c>
      <c r="E50" s="123" t="s">
        <v>212</v>
      </c>
      <c r="F50" s="50" t="s">
        <v>60</v>
      </c>
      <c r="G50" s="129">
        <v>16.46</v>
      </c>
      <c r="H50" s="50">
        <v>0.47</v>
      </c>
      <c r="I50" s="50">
        <v>0.17</v>
      </c>
      <c r="J50" s="50">
        <v>0.36</v>
      </c>
      <c r="K50" s="50">
        <v>0.12</v>
      </c>
      <c r="L50" s="50">
        <v>0.03</v>
      </c>
      <c r="M50" s="50">
        <v>0.05</v>
      </c>
      <c r="N50" s="78">
        <v>1.21</v>
      </c>
      <c r="O50" s="50">
        <v>0.5</v>
      </c>
      <c r="P50" s="50">
        <v>0.17</v>
      </c>
      <c r="Q50" s="50">
        <v>0.25</v>
      </c>
      <c r="R50" s="50">
        <v>0</v>
      </c>
      <c r="S50" s="50">
        <v>0.05</v>
      </c>
      <c r="T50" s="103">
        <v>0.98</v>
      </c>
      <c r="U50" s="105">
        <v>-0.22</v>
      </c>
      <c r="V50" s="105">
        <v>0.7</v>
      </c>
      <c r="W50" s="105">
        <v>1.23</v>
      </c>
      <c r="X50" s="127"/>
      <c r="Y50" s="127"/>
      <c r="Z50" s="127"/>
      <c r="AA50" s="127"/>
      <c r="AB50" s="127"/>
      <c r="AC50" s="127"/>
      <c r="AD50" s="127"/>
      <c r="AE50" s="16"/>
      <c r="AF50" s="16"/>
      <c r="AG50" s="16"/>
      <c r="AH50" s="16"/>
      <c r="AI50" s="16"/>
      <c r="AJ50" s="16"/>
      <c r="AK50" s="16"/>
      <c r="AL50" s="16"/>
      <c r="AM50" s="16"/>
      <c r="AN50" s="16"/>
      <c r="AO50" s="16"/>
      <c r="AP50" s="16"/>
      <c r="AQ50" s="16"/>
      <c r="AR50" s="16"/>
      <c r="AS50" s="16"/>
      <c r="AT50" s="16"/>
      <c r="AU50" s="16"/>
      <c r="AV50" s="16"/>
      <c r="AW50" s="16"/>
      <c r="AX50" s="16"/>
      <c r="AY50" s="16"/>
      <c r="AZ50" s="16"/>
      <c r="BA50" s="16"/>
      <c r="BB50" s="16"/>
      <c r="BC50" s="16"/>
      <c r="BD50" s="16"/>
      <c r="BE50" s="16"/>
      <c r="BF50" s="16"/>
      <c r="BG50" s="16"/>
      <c r="BH50" s="16"/>
      <c r="BI50" s="16"/>
      <c r="BJ50" s="16"/>
      <c r="BK50" s="16"/>
      <c r="BL50" s="16"/>
      <c r="BM50" s="16"/>
      <c r="BN50" s="16"/>
      <c r="BO50" s="16"/>
      <c r="BP50" s="16"/>
      <c r="BQ50" s="16"/>
      <c r="BR50" s="16"/>
      <c r="BS50" s="16"/>
      <c r="BT50" s="16"/>
      <c r="BU50" s="16"/>
      <c r="BV50" s="16"/>
      <c r="BW50" s="16"/>
      <c r="BX50" s="16"/>
      <c r="BY50" s="16"/>
      <c r="BZ50" s="16"/>
      <c r="CA50" s="16"/>
      <c r="CB50" s="16"/>
      <c r="CC50" s="16"/>
      <c r="CD50" s="16"/>
      <c r="CE50" s="16"/>
      <c r="CF50" s="16"/>
      <c r="CG50" s="16"/>
      <c r="CH50" s="16"/>
      <c r="CI50" s="16"/>
      <c r="CJ50" s="16"/>
      <c r="CK50" s="16"/>
      <c r="CL50" s="16"/>
      <c r="CM50" s="16"/>
      <c r="CN50" s="16"/>
      <c r="CO50" s="16"/>
      <c r="CP50" s="16"/>
      <c r="CQ50" s="16"/>
      <c r="CR50" s="16"/>
      <c r="CS50" s="16"/>
      <c r="CT50" s="16"/>
      <c r="CU50" s="16"/>
      <c r="CV50" s="16"/>
      <c r="CW50" s="16"/>
      <c r="CX50" s="16"/>
      <c r="CY50" s="16"/>
      <c r="CZ50" s="16"/>
      <c r="DA50" s="16"/>
      <c r="DB50" s="16"/>
      <c r="DC50" s="16"/>
      <c r="DD50" s="16"/>
      <c r="DE50" s="16"/>
      <c r="DF50" s="16"/>
      <c r="DG50" s="16"/>
      <c r="DH50" s="16"/>
      <c r="DI50" s="16"/>
      <c r="DJ50" s="16"/>
      <c r="DK50" s="16"/>
      <c r="DL50" s="16"/>
      <c r="DM50" s="16"/>
      <c r="DN50" s="16"/>
      <c r="DO50" s="16"/>
      <c r="DP50" s="16"/>
      <c r="DQ50" s="16"/>
      <c r="DR50" s="16"/>
      <c r="DS50" s="16"/>
      <c r="DT50" s="16"/>
      <c r="DU50" s="16"/>
      <c r="DV50" s="16"/>
      <c r="DW50" s="16"/>
      <c r="DX50" s="16"/>
      <c r="DY50" s="16"/>
      <c r="DZ50" s="16"/>
      <c r="EA50" s="16"/>
      <c r="EB50" s="16"/>
      <c r="EC50" s="16"/>
      <c r="ED50" s="16"/>
      <c r="EE50" s="16"/>
      <c r="EF50" s="16"/>
      <c r="EG50" s="16"/>
      <c r="EH50" s="16"/>
      <c r="EI50" s="16"/>
      <c r="EJ50" s="16"/>
      <c r="EK50" s="16"/>
      <c r="EL50" s="16"/>
      <c r="EM50" s="16"/>
      <c r="EN50" s="16"/>
    </row>
    <row r="51" spans="1:144" s="15" customFormat="1">
      <c r="A51" s="18" t="s">
        <v>156</v>
      </c>
      <c r="B51" s="175">
        <v>4</v>
      </c>
      <c r="C51" s="169">
        <v>0.39452799999999999</v>
      </c>
      <c r="D51" s="254">
        <v>276.68799999999999</v>
      </c>
      <c r="E51" s="124" t="s">
        <v>212</v>
      </c>
      <c r="F51" s="49" t="s">
        <v>60</v>
      </c>
      <c r="G51" s="128">
        <v>9.85</v>
      </c>
      <c r="H51" s="49">
        <v>0.21</v>
      </c>
      <c r="I51" s="49">
        <v>7.0000000000000007E-2</v>
      </c>
      <c r="J51" s="49">
        <v>0.45</v>
      </c>
      <c r="K51" s="49">
        <v>0.04</v>
      </c>
      <c r="L51" s="49">
        <v>0</v>
      </c>
      <c r="M51" s="49">
        <v>0.03</v>
      </c>
      <c r="N51" s="78">
        <v>0.8</v>
      </c>
      <c r="O51" s="49">
        <v>0.2</v>
      </c>
      <c r="P51" s="49">
        <v>7.0000000000000007E-2</v>
      </c>
      <c r="Q51" s="49">
        <v>0.01</v>
      </c>
      <c r="R51" s="49">
        <v>0.01</v>
      </c>
      <c r="S51" s="49">
        <v>0.03</v>
      </c>
      <c r="T51" s="103">
        <v>0.32</v>
      </c>
      <c r="U51" s="104">
        <v>-0.48</v>
      </c>
      <c r="V51" s="104">
        <v>0.46</v>
      </c>
      <c r="W51" s="104">
        <v>2.48</v>
      </c>
      <c r="X51" s="127"/>
      <c r="Y51" s="127"/>
      <c r="Z51" s="127"/>
      <c r="AA51" s="127"/>
      <c r="AB51" s="127"/>
      <c r="AC51" s="127"/>
      <c r="AD51" s="127"/>
      <c r="AE51" s="16"/>
      <c r="AF51" s="16"/>
      <c r="AG51" s="16"/>
      <c r="AH51" s="16"/>
      <c r="AI51" s="16"/>
      <c r="AJ51" s="16"/>
      <c r="AK51" s="16"/>
      <c r="AL51" s="16"/>
      <c r="AM51" s="16"/>
      <c r="AN51" s="16"/>
      <c r="AO51" s="16"/>
      <c r="AP51" s="16"/>
      <c r="AQ51" s="16"/>
      <c r="AR51" s="16"/>
      <c r="AS51" s="16"/>
      <c r="AT51" s="16"/>
      <c r="AU51" s="16"/>
      <c r="AV51" s="16"/>
      <c r="AW51" s="16"/>
      <c r="AX51" s="16"/>
      <c r="AY51" s="16"/>
      <c r="AZ51" s="16"/>
      <c r="BA51" s="16"/>
      <c r="BB51" s="16"/>
      <c r="BC51" s="16"/>
      <c r="BD51" s="16"/>
      <c r="BE51" s="16"/>
      <c r="BF51" s="16"/>
      <c r="BG51" s="16"/>
      <c r="BH51" s="16"/>
      <c r="BI51" s="16"/>
      <c r="BJ51" s="16"/>
      <c r="BK51" s="16"/>
      <c r="BL51" s="16"/>
      <c r="BM51" s="16"/>
      <c r="BN51" s="16"/>
      <c r="BO51" s="16"/>
      <c r="BP51" s="16"/>
      <c r="BQ51" s="16"/>
      <c r="BR51" s="16"/>
      <c r="BS51" s="16"/>
      <c r="BT51" s="16"/>
      <c r="BU51" s="16"/>
      <c r="BV51" s="16"/>
      <c r="BW51" s="16"/>
      <c r="BX51" s="16"/>
      <c r="BY51" s="16"/>
      <c r="BZ51" s="16"/>
      <c r="CA51" s="16"/>
      <c r="CB51" s="16"/>
      <c r="CC51" s="16"/>
      <c r="CD51" s="16"/>
      <c r="CE51" s="16"/>
      <c r="CF51" s="16"/>
      <c r="CG51" s="16"/>
      <c r="CH51" s="16"/>
      <c r="CI51" s="16"/>
      <c r="CJ51" s="16"/>
      <c r="CK51" s="16"/>
      <c r="CL51" s="16"/>
      <c r="CM51" s="16"/>
      <c r="CN51" s="16"/>
      <c r="CO51" s="16"/>
      <c r="CP51" s="16"/>
      <c r="CQ51" s="16"/>
      <c r="CR51" s="16"/>
      <c r="CS51" s="16"/>
      <c r="CT51" s="16"/>
      <c r="CU51" s="16"/>
      <c r="CV51" s="16"/>
      <c r="CW51" s="16"/>
      <c r="CX51" s="16"/>
      <c r="CY51" s="16"/>
      <c r="CZ51" s="16"/>
      <c r="DA51" s="16"/>
      <c r="DB51" s="16"/>
      <c r="DC51" s="16"/>
      <c r="DD51" s="16"/>
      <c r="DE51" s="16"/>
      <c r="DF51" s="16"/>
      <c r="DG51" s="16"/>
      <c r="DH51" s="16"/>
      <c r="DI51" s="16"/>
      <c r="DJ51" s="16"/>
      <c r="DK51" s="16"/>
      <c r="DL51" s="16"/>
      <c r="DM51" s="16"/>
      <c r="DN51" s="16"/>
      <c r="DO51" s="16"/>
      <c r="DP51" s="16"/>
      <c r="DQ51" s="16"/>
      <c r="DR51" s="16"/>
      <c r="DS51" s="16"/>
      <c r="DT51" s="16"/>
      <c r="DU51" s="16"/>
      <c r="DV51" s="16"/>
      <c r="DW51" s="16"/>
      <c r="DX51" s="16"/>
      <c r="DY51" s="16"/>
      <c r="DZ51" s="16"/>
      <c r="EA51" s="16"/>
      <c r="EB51" s="16"/>
      <c r="EC51" s="16"/>
      <c r="ED51" s="16"/>
      <c r="EE51" s="16"/>
      <c r="EF51" s="16"/>
      <c r="EG51" s="16"/>
      <c r="EH51" s="16"/>
      <c r="EI51" s="16"/>
      <c r="EJ51" s="16"/>
      <c r="EK51" s="16"/>
      <c r="EL51" s="16"/>
      <c r="EM51" s="16"/>
      <c r="EN51" s="16"/>
    </row>
    <row r="52" spans="1:144" s="15" customFormat="1">
      <c r="A52" s="18" t="s">
        <v>323</v>
      </c>
      <c r="B52" s="175" t="s">
        <v>257</v>
      </c>
      <c r="C52" s="169">
        <v>0.63913200000000003</v>
      </c>
      <c r="D52" s="254">
        <v>3801.45</v>
      </c>
      <c r="E52" s="124" t="s">
        <v>212</v>
      </c>
      <c r="F52" s="49" t="s">
        <v>14</v>
      </c>
      <c r="G52" s="128">
        <v>0.49</v>
      </c>
      <c r="H52" s="49"/>
      <c r="I52" s="49"/>
      <c r="J52" s="49"/>
      <c r="K52" s="49"/>
      <c r="L52" s="49"/>
      <c r="M52" s="49"/>
      <c r="N52" s="78">
        <v>2.52</v>
      </c>
      <c r="O52" s="49"/>
      <c r="P52" s="49"/>
      <c r="Q52" s="49"/>
      <c r="R52" s="49"/>
      <c r="S52" s="49"/>
      <c r="T52" s="103">
        <v>0.62</v>
      </c>
      <c r="U52" s="104">
        <v>-1.9</v>
      </c>
      <c r="V52" s="104">
        <v>1.46</v>
      </c>
      <c r="W52" s="104">
        <v>4.0599999999999996</v>
      </c>
      <c r="X52" s="127"/>
      <c r="Y52" s="127"/>
      <c r="Z52" s="127"/>
      <c r="AA52" s="127"/>
      <c r="AB52" s="127"/>
      <c r="AC52" s="127"/>
      <c r="AD52" s="127"/>
      <c r="AE52" s="16"/>
      <c r="AF52" s="16"/>
      <c r="AG52" s="16"/>
      <c r="AH52" s="16"/>
      <c r="AI52" s="16"/>
      <c r="AJ52" s="16"/>
      <c r="AK52" s="16"/>
      <c r="AL52" s="16"/>
      <c r="AM52" s="16"/>
      <c r="AN52" s="16"/>
      <c r="AO52" s="16"/>
      <c r="AP52" s="16"/>
      <c r="AQ52" s="16"/>
      <c r="AR52" s="16"/>
      <c r="AS52" s="16"/>
      <c r="AT52" s="16"/>
      <c r="AU52" s="16"/>
      <c r="AV52" s="16"/>
      <c r="AW52" s="16"/>
      <c r="AX52" s="16"/>
      <c r="AY52" s="16"/>
      <c r="AZ52" s="16"/>
      <c r="BA52" s="16"/>
      <c r="BB52" s="16"/>
      <c r="BC52" s="16"/>
      <c r="BD52" s="16"/>
      <c r="BE52" s="16"/>
      <c r="BF52" s="16"/>
      <c r="BG52" s="16"/>
      <c r="BH52" s="16"/>
      <c r="BI52" s="16"/>
      <c r="BJ52" s="16"/>
      <c r="BK52" s="16"/>
      <c r="BL52" s="16"/>
      <c r="BM52" s="16"/>
      <c r="BN52" s="16"/>
      <c r="BO52" s="16"/>
      <c r="BP52" s="16"/>
      <c r="BQ52" s="16"/>
      <c r="BR52" s="16"/>
      <c r="BS52" s="16"/>
      <c r="BT52" s="16"/>
      <c r="BU52" s="16"/>
      <c r="BV52" s="16"/>
      <c r="BW52" s="16"/>
      <c r="BX52" s="16"/>
      <c r="BY52" s="16"/>
      <c r="BZ52" s="16"/>
      <c r="CA52" s="16"/>
      <c r="CB52" s="16"/>
      <c r="CC52" s="16"/>
      <c r="CD52" s="16"/>
      <c r="CE52" s="16"/>
      <c r="CF52" s="16"/>
      <c r="CG52" s="16"/>
      <c r="CH52" s="16"/>
      <c r="CI52" s="16"/>
      <c r="CJ52" s="16"/>
      <c r="CK52" s="16"/>
      <c r="CL52" s="16"/>
      <c r="CM52" s="16"/>
      <c r="CN52" s="16"/>
      <c r="CO52" s="16"/>
      <c r="CP52" s="16"/>
      <c r="CQ52" s="16"/>
      <c r="CR52" s="16"/>
      <c r="CS52" s="16"/>
      <c r="CT52" s="16"/>
      <c r="CU52" s="16"/>
      <c r="CV52" s="16"/>
      <c r="CW52" s="16"/>
      <c r="CX52" s="16"/>
      <c r="CY52" s="16"/>
      <c r="CZ52" s="16"/>
      <c r="DA52" s="16"/>
      <c r="DB52" s="16"/>
      <c r="DC52" s="16"/>
      <c r="DD52" s="16"/>
      <c r="DE52" s="16"/>
      <c r="DF52" s="16"/>
      <c r="DG52" s="16"/>
      <c r="DH52" s="16"/>
      <c r="DI52" s="16"/>
      <c r="DJ52" s="16"/>
      <c r="DK52" s="16"/>
      <c r="DL52" s="16"/>
      <c r="DM52" s="16"/>
      <c r="DN52" s="16"/>
      <c r="DO52" s="16"/>
      <c r="DP52" s="16"/>
      <c r="DQ52" s="16"/>
      <c r="DR52" s="16"/>
      <c r="DS52" s="16"/>
      <c r="DT52" s="16"/>
      <c r="DU52" s="16"/>
      <c r="DV52" s="16"/>
      <c r="DW52" s="16"/>
      <c r="DX52" s="16"/>
      <c r="DY52" s="16"/>
      <c r="DZ52" s="16"/>
      <c r="EA52" s="16"/>
      <c r="EB52" s="16"/>
      <c r="EC52" s="16"/>
      <c r="ED52" s="16"/>
      <c r="EE52" s="16"/>
      <c r="EF52" s="16"/>
      <c r="EG52" s="16"/>
      <c r="EH52" s="16"/>
      <c r="EI52" s="16"/>
      <c r="EJ52" s="16"/>
      <c r="EK52" s="16"/>
      <c r="EL52" s="16"/>
      <c r="EM52" s="16"/>
      <c r="EN52" s="16"/>
    </row>
    <row r="53" spans="1:144" s="15" customFormat="1">
      <c r="A53" s="18" t="s">
        <v>95</v>
      </c>
      <c r="B53" s="175" t="s">
        <v>257</v>
      </c>
      <c r="C53" s="169">
        <v>0.54597499999999999</v>
      </c>
      <c r="D53" s="254">
        <v>877.63499999999999</v>
      </c>
      <c r="E53" s="124" t="s">
        <v>213</v>
      </c>
      <c r="F53" s="49" t="s">
        <v>60</v>
      </c>
      <c r="G53" s="128">
        <v>14.86</v>
      </c>
      <c r="H53" s="49"/>
      <c r="I53" s="49"/>
      <c r="J53" s="49"/>
      <c r="K53" s="49"/>
      <c r="L53" s="49"/>
      <c r="M53" s="49"/>
      <c r="N53" s="78">
        <v>1.21</v>
      </c>
      <c r="O53" s="49"/>
      <c r="P53" s="49"/>
      <c r="Q53" s="49"/>
      <c r="R53" s="49"/>
      <c r="S53" s="49"/>
      <c r="T53" s="103">
        <v>1.0900000000000001</v>
      </c>
      <c r="U53" s="104">
        <v>-0.11</v>
      </c>
      <c r="V53" s="104">
        <v>0.7</v>
      </c>
      <c r="W53" s="104">
        <v>1.1100000000000001</v>
      </c>
      <c r="X53" s="127"/>
      <c r="Y53" s="127"/>
      <c r="Z53" s="127"/>
      <c r="AA53" s="127"/>
      <c r="AB53" s="127"/>
      <c r="AC53" s="127"/>
      <c r="AD53" s="127"/>
      <c r="AE53" s="16"/>
      <c r="AF53" s="16"/>
      <c r="AG53" s="16"/>
      <c r="AH53" s="16"/>
      <c r="AI53" s="16"/>
      <c r="AJ53" s="16"/>
      <c r="AK53" s="16"/>
      <c r="AL53" s="16"/>
      <c r="AM53" s="16"/>
      <c r="AN53" s="16"/>
      <c r="AO53" s="16"/>
      <c r="AP53" s="16"/>
      <c r="AQ53" s="16"/>
      <c r="AR53" s="16"/>
      <c r="AS53" s="16"/>
      <c r="AT53" s="16"/>
      <c r="AU53" s="16"/>
      <c r="AV53" s="16"/>
      <c r="AW53" s="16"/>
      <c r="AX53" s="16"/>
      <c r="AY53" s="16"/>
      <c r="AZ53" s="16"/>
      <c r="BA53" s="16"/>
      <c r="BB53" s="16"/>
      <c r="BC53" s="16"/>
      <c r="BD53" s="16"/>
      <c r="BE53" s="16"/>
      <c r="BF53" s="16"/>
      <c r="BG53" s="16"/>
      <c r="BH53" s="16"/>
      <c r="BI53" s="16"/>
      <c r="BJ53" s="16"/>
      <c r="BK53" s="16"/>
      <c r="BL53" s="16"/>
      <c r="BM53" s="16"/>
      <c r="BN53" s="16"/>
      <c r="BO53" s="16"/>
      <c r="BP53" s="16"/>
      <c r="BQ53" s="16"/>
      <c r="BR53" s="16"/>
      <c r="BS53" s="16"/>
      <c r="BT53" s="16"/>
      <c r="BU53" s="16"/>
      <c r="BV53" s="16"/>
      <c r="BW53" s="16"/>
      <c r="BX53" s="16"/>
      <c r="BY53" s="16"/>
      <c r="BZ53" s="16"/>
      <c r="CA53" s="16"/>
      <c r="CB53" s="16"/>
      <c r="CC53" s="16"/>
      <c r="CD53" s="16"/>
      <c r="CE53" s="16"/>
      <c r="CF53" s="16"/>
      <c r="CG53" s="16"/>
      <c r="CH53" s="16"/>
      <c r="CI53" s="16"/>
      <c r="CJ53" s="16"/>
      <c r="CK53" s="16"/>
      <c r="CL53" s="16"/>
      <c r="CM53" s="16"/>
      <c r="CN53" s="16"/>
      <c r="CO53" s="16"/>
      <c r="CP53" s="16"/>
      <c r="CQ53" s="16"/>
      <c r="CR53" s="16"/>
      <c r="CS53" s="16"/>
      <c r="CT53" s="16"/>
      <c r="CU53" s="16"/>
      <c r="CV53" s="16"/>
      <c r="CW53" s="16"/>
      <c r="CX53" s="16"/>
      <c r="CY53" s="16"/>
      <c r="CZ53" s="16"/>
      <c r="DA53" s="16"/>
      <c r="DB53" s="16"/>
      <c r="DC53" s="16"/>
      <c r="DD53" s="16"/>
      <c r="DE53" s="16"/>
      <c r="DF53" s="16"/>
      <c r="DG53" s="16"/>
      <c r="DH53" s="16"/>
      <c r="DI53" s="16"/>
      <c r="DJ53" s="16"/>
      <c r="DK53" s="16"/>
      <c r="DL53" s="16"/>
      <c r="DM53" s="16"/>
      <c r="DN53" s="16"/>
      <c r="DO53" s="16"/>
      <c r="DP53" s="16"/>
      <c r="DQ53" s="16"/>
      <c r="DR53" s="16"/>
      <c r="DS53" s="16"/>
      <c r="DT53" s="16"/>
      <c r="DU53" s="16"/>
      <c r="DV53" s="16"/>
      <c r="DW53" s="16"/>
      <c r="DX53" s="16"/>
      <c r="DY53" s="16"/>
      <c r="DZ53" s="16"/>
      <c r="EA53" s="16"/>
      <c r="EB53" s="16"/>
      <c r="EC53" s="16"/>
      <c r="ED53" s="16"/>
      <c r="EE53" s="16"/>
      <c r="EF53" s="16"/>
      <c r="EG53" s="16"/>
      <c r="EH53" s="16"/>
      <c r="EI53" s="16"/>
      <c r="EJ53" s="16"/>
      <c r="EK53" s="16"/>
      <c r="EL53" s="16"/>
      <c r="EM53" s="16"/>
      <c r="EN53" s="16"/>
    </row>
    <row r="54" spans="1:144" s="15" customFormat="1">
      <c r="A54" s="20" t="s">
        <v>155</v>
      </c>
      <c r="B54" s="246">
        <v>6</v>
      </c>
      <c r="C54" s="170">
        <v>0.50094399999999994</v>
      </c>
      <c r="D54" s="255">
        <v>1271.21</v>
      </c>
      <c r="E54" s="123" t="s">
        <v>212</v>
      </c>
      <c r="F54" s="50" t="s">
        <v>14</v>
      </c>
      <c r="G54" s="129">
        <v>21.7</v>
      </c>
      <c r="H54" s="50">
        <v>0.54</v>
      </c>
      <c r="I54" s="50">
        <v>0.1</v>
      </c>
      <c r="J54" s="50">
        <v>0.21</v>
      </c>
      <c r="K54" s="50">
        <v>0.19</v>
      </c>
      <c r="L54" s="50">
        <v>0.08</v>
      </c>
      <c r="M54" s="50">
        <v>0.05</v>
      </c>
      <c r="N54" s="78">
        <v>1.17</v>
      </c>
      <c r="O54" s="50">
        <v>0.55000000000000004</v>
      </c>
      <c r="P54" s="50">
        <v>0.1</v>
      </c>
      <c r="Q54" s="50">
        <v>0.92</v>
      </c>
      <c r="R54" s="50">
        <v>0.08</v>
      </c>
      <c r="S54" s="50">
        <v>0.05</v>
      </c>
      <c r="T54" s="103">
        <v>1.69</v>
      </c>
      <c r="U54" s="105">
        <v>0.52</v>
      </c>
      <c r="V54" s="105">
        <v>0.68</v>
      </c>
      <c r="W54" s="105">
        <v>0.69</v>
      </c>
      <c r="X54" s="127"/>
      <c r="Y54" s="127"/>
      <c r="Z54" s="127"/>
      <c r="AA54" s="127"/>
      <c r="AB54" s="127"/>
      <c r="AC54" s="127"/>
      <c r="AD54" s="127"/>
      <c r="AE54" s="16"/>
      <c r="AF54" s="16"/>
      <c r="AG54" s="16"/>
      <c r="AH54" s="16"/>
      <c r="AI54" s="16"/>
      <c r="AJ54" s="16"/>
      <c r="AK54" s="16"/>
      <c r="AL54" s="16"/>
      <c r="AM54" s="16"/>
      <c r="AN54" s="16"/>
      <c r="AO54" s="16"/>
      <c r="AP54" s="16"/>
      <c r="AQ54" s="16"/>
      <c r="AR54" s="16"/>
      <c r="AS54" s="16"/>
      <c r="AT54" s="16"/>
      <c r="AU54" s="16"/>
      <c r="AV54" s="16"/>
      <c r="AW54" s="16"/>
      <c r="AX54" s="16"/>
      <c r="AY54" s="16"/>
      <c r="AZ54" s="16"/>
      <c r="BA54" s="16"/>
      <c r="BB54" s="16"/>
      <c r="BC54" s="16"/>
      <c r="BD54" s="16"/>
      <c r="BE54" s="16"/>
      <c r="BF54" s="16"/>
      <c r="BG54" s="16"/>
      <c r="BH54" s="16"/>
      <c r="BI54" s="16"/>
      <c r="BJ54" s="16"/>
      <c r="BK54" s="16"/>
      <c r="BL54" s="16"/>
      <c r="BM54" s="16"/>
      <c r="BN54" s="16"/>
      <c r="BO54" s="16"/>
      <c r="BP54" s="16"/>
      <c r="BQ54" s="16"/>
      <c r="BR54" s="16"/>
      <c r="BS54" s="16"/>
      <c r="BT54" s="16"/>
      <c r="BU54" s="16"/>
      <c r="BV54" s="16"/>
      <c r="BW54" s="16"/>
      <c r="BX54" s="16"/>
      <c r="BY54" s="16"/>
      <c r="BZ54" s="16"/>
      <c r="CA54" s="16"/>
      <c r="CB54" s="16"/>
      <c r="CC54" s="16"/>
      <c r="CD54" s="16"/>
      <c r="CE54" s="16"/>
      <c r="CF54" s="16"/>
      <c r="CG54" s="16"/>
      <c r="CH54" s="16"/>
      <c r="CI54" s="16"/>
      <c r="CJ54" s="16"/>
      <c r="CK54" s="16"/>
      <c r="CL54" s="16"/>
      <c r="CM54" s="16"/>
      <c r="CN54" s="16"/>
      <c r="CO54" s="16"/>
      <c r="CP54" s="16"/>
      <c r="CQ54" s="16"/>
      <c r="CR54" s="16"/>
      <c r="CS54" s="16"/>
      <c r="CT54" s="16"/>
      <c r="CU54" s="16"/>
      <c r="CV54" s="16"/>
      <c r="CW54" s="16"/>
      <c r="CX54" s="16"/>
      <c r="CY54" s="16"/>
      <c r="CZ54" s="16"/>
      <c r="DA54" s="16"/>
      <c r="DB54" s="16"/>
      <c r="DC54" s="16"/>
      <c r="DD54" s="16"/>
      <c r="DE54" s="16"/>
      <c r="DF54" s="16"/>
      <c r="DG54" s="16"/>
      <c r="DH54" s="16"/>
      <c r="DI54" s="16"/>
      <c r="DJ54" s="16"/>
      <c r="DK54" s="16"/>
      <c r="DL54" s="16"/>
      <c r="DM54" s="16"/>
      <c r="DN54" s="16"/>
      <c r="DO54" s="16"/>
      <c r="DP54" s="16"/>
      <c r="DQ54" s="16"/>
      <c r="DR54" s="16"/>
      <c r="DS54" s="16"/>
      <c r="DT54" s="16"/>
      <c r="DU54" s="16"/>
      <c r="DV54" s="16"/>
      <c r="DW54" s="16"/>
      <c r="DX54" s="16"/>
      <c r="DY54" s="16"/>
      <c r="DZ54" s="16"/>
      <c r="EA54" s="16"/>
      <c r="EB54" s="16"/>
      <c r="EC54" s="16"/>
      <c r="ED54" s="16"/>
      <c r="EE54" s="16"/>
      <c r="EF54" s="16"/>
      <c r="EG54" s="16"/>
      <c r="EH54" s="16"/>
      <c r="EI54" s="16"/>
      <c r="EJ54" s="16"/>
      <c r="EK54" s="16"/>
      <c r="EL54" s="16"/>
      <c r="EM54" s="16"/>
      <c r="EN54" s="16"/>
    </row>
    <row r="55" spans="1:144" s="15" customFormat="1">
      <c r="A55" s="18" t="s">
        <v>55</v>
      </c>
      <c r="B55" s="175">
        <v>5</v>
      </c>
      <c r="C55" s="169">
        <v>0.91043099999999999</v>
      </c>
      <c r="D55" s="254">
        <v>52145.4</v>
      </c>
      <c r="E55" s="124" t="s">
        <v>217</v>
      </c>
      <c r="F55" s="49" t="s">
        <v>16</v>
      </c>
      <c r="G55" s="128">
        <v>34.840000000000003</v>
      </c>
      <c r="H55" s="49">
        <v>1.46</v>
      </c>
      <c r="I55" s="49">
        <v>0.33</v>
      </c>
      <c r="J55" s="49">
        <v>1.2</v>
      </c>
      <c r="K55" s="49">
        <v>5</v>
      </c>
      <c r="L55" s="49">
        <v>0.12</v>
      </c>
      <c r="M55" s="49">
        <v>7.0000000000000007E-2</v>
      </c>
      <c r="N55" s="78">
        <v>8.17</v>
      </c>
      <c r="O55" s="49">
        <v>3.11</v>
      </c>
      <c r="P55" s="49">
        <v>0.28999999999999998</v>
      </c>
      <c r="Q55" s="49">
        <v>9.1199999999999992</v>
      </c>
      <c r="R55" s="49">
        <v>3.41</v>
      </c>
      <c r="S55" s="49">
        <v>7.0000000000000007E-2</v>
      </c>
      <c r="T55" s="103">
        <v>16.010000000000002</v>
      </c>
      <c r="U55" s="104">
        <v>7.83</v>
      </c>
      <c r="V55" s="104">
        <v>4.72</v>
      </c>
      <c r="W55" s="104">
        <v>0.51</v>
      </c>
      <c r="X55" s="127"/>
      <c r="Y55" s="127"/>
      <c r="Z55" s="127"/>
      <c r="AA55" s="127"/>
      <c r="AB55" s="127"/>
      <c r="AC55" s="127"/>
      <c r="AD55" s="127"/>
      <c r="AE55" s="16"/>
      <c r="AF55" s="16"/>
      <c r="AG55" s="16"/>
      <c r="AH55" s="16"/>
      <c r="AI55" s="16"/>
      <c r="AJ55" s="16"/>
      <c r="AK55" s="16"/>
      <c r="AL55" s="16"/>
      <c r="AM55" s="16"/>
      <c r="AN55" s="16"/>
      <c r="AO55" s="16"/>
      <c r="AP55" s="16"/>
      <c r="AQ55" s="16"/>
      <c r="AR55" s="16"/>
      <c r="AS55" s="16"/>
      <c r="AT55" s="16"/>
      <c r="AU55" s="16"/>
      <c r="AV55" s="16"/>
      <c r="AW55" s="16"/>
      <c r="AX55" s="16"/>
      <c r="AY55" s="16"/>
      <c r="AZ55" s="16"/>
      <c r="BA55" s="16"/>
      <c r="BB55" s="16"/>
      <c r="BC55" s="16"/>
      <c r="BD55" s="16"/>
      <c r="BE55" s="16"/>
      <c r="BF55" s="16"/>
      <c r="BG55" s="16"/>
      <c r="BH55" s="16"/>
      <c r="BI55" s="16"/>
      <c r="BJ55" s="16"/>
      <c r="BK55" s="16"/>
      <c r="BL55" s="16"/>
      <c r="BM55" s="16"/>
      <c r="BN55" s="16"/>
      <c r="BO55" s="16"/>
      <c r="BP55" s="16"/>
      <c r="BQ55" s="16"/>
      <c r="BR55" s="16"/>
      <c r="BS55" s="16"/>
      <c r="BT55" s="16"/>
      <c r="BU55" s="16"/>
      <c r="BV55" s="16"/>
      <c r="BW55" s="16"/>
      <c r="BX55" s="16"/>
      <c r="BY55" s="16"/>
      <c r="BZ55" s="16"/>
      <c r="CA55" s="16"/>
      <c r="CB55" s="16"/>
      <c r="CC55" s="16"/>
      <c r="CD55" s="16"/>
      <c r="CE55" s="16"/>
      <c r="CF55" s="16"/>
      <c r="CG55" s="16"/>
      <c r="CH55" s="16"/>
      <c r="CI55" s="16"/>
      <c r="CJ55" s="16"/>
      <c r="CK55" s="16"/>
      <c r="CL55" s="16"/>
      <c r="CM55" s="16"/>
      <c r="CN55" s="16"/>
      <c r="CO55" s="16"/>
      <c r="CP55" s="16"/>
      <c r="CQ55" s="16"/>
      <c r="CR55" s="16"/>
      <c r="CS55" s="16"/>
      <c r="CT55" s="16"/>
      <c r="CU55" s="16"/>
      <c r="CV55" s="16"/>
      <c r="CW55" s="16"/>
      <c r="CX55" s="16"/>
      <c r="CY55" s="16"/>
      <c r="CZ55" s="16"/>
      <c r="DA55" s="16"/>
      <c r="DB55" s="16"/>
      <c r="DC55" s="16"/>
      <c r="DD55" s="16"/>
      <c r="DE55" s="16"/>
      <c r="DF55" s="16"/>
      <c r="DG55" s="16"/>
      <c r="DH55" s="16"/>
      <c r="DI55" s="16"/>
      <c r="DJ55" s="16"/>
      <c r="DK55" s="16"/>
      <c r="DL55" s="16"/>
      <c r="DM55" s="16"/>
      <c r="DN55" s="16"/>
      <c r="DO55" s="16"/>
      <c r="DP55" s="16"/>
      <c r="DQ55" s="16"/>
      <c r="DR55" s="16"/>
      <c r="DS55" s="16"/>
      <c r="DT55" s="16"/>
      <c r="DU55" s="16"/>
      <c r="DV55" s="16"/>
      <c r="DW55" s="16"/>
      <c r="DX55" s="16"/>
      <c r="DY55" s="16"/>
      <c r="DZ55" s="16"/>
      <c r="EA55" s="16"/>
      <c r="EB55" s="16"/>
      <c r="EC55" s="16"/>
      <c r="ED55" s="16"/>
      <c r="EE55" s="16"/>
      <c r="EF55" s="16"/>
      <c r="EG55" s="16"/>
      <c r="EH55" s="16"/>
      <c r="EI55" s="16"/>
      <c r="EJ55" s="16"/>
      <c r="EK55" s="16"/>
      <c r="EL55" s="16"/>
      <c r="EM55" s="16"/>
      <c r="EN55" s="16"/>
    </row>
    <row r="56" spans="1:144" s="15" customFormat="1">
      <c r="A56" s="18" t="s">
        <v>233</v>
      </c>
      <c r="B56" s="175" t="s">
        <v>255</v>
      </c>
      <c r="C56" s="169" t="s">
        <v>348</v>
      </c>
      <c r="D56" s="254" t="s">
        <v>348</v>
      </c>
      <c r="E56" s="124" t="s">
        <v>215</v>
      </c>
      <c r="F56" s="49" t="s">
        <v>16</v>
      </c>
      <c r="G56" s="128">
        <v>0.06</v>
      </c>
      <c r="H56" s="49">
        <v>0.36</v>
      </c>
      <c r="I56" s="49">
        <v>0.45</v>
      </c>
      <c r="J56" s="49">
        <v>1.23</v>
      </c>
      <c r="K56" s="49">
        <v>3.56</v>
      </c>
      <c r="L56" s="49">
        <v>0.05</v>
      </c>
      <c r="M56" s="49">
        <v>0</v>
      </c>
      <c r="N56" s="78">
        <v>5.65</v>
      </c>
      <c r="O56" s="49">
        <v>0</v>
      </c>
      <c r="P56" s="49">
        <v>0.02</v>
      </c>
      <c r="Q56" s="49">
        <v>0.19</v>
      </c>
      <c r="R56" s="49">
        <v>0.11</v>
      </c>
      <c r="S56" s="49">
        <v>0</v>
      </c>
      <c r="T56" s="103">
        <v>0.32</v>
      </c>
      <c r="U56" s="104">
        <v>-5.33</v>
      </c>
      <c r="V56" s="104">
        <v>3.26</v>
      </c>
      <c r="W56" s="104">
        <v>17.91</v>
      </c>
      <c r="X56" s="127"/>
      <c r="Y56" s="127"/>
      <c r="Z56" s="127"/>
      <c r="AA56" s="127"/>
      <c r="AB56" s="127"/>
      <c r="AC56" s="127"/>
      <c r="AD56" s="127"/>
      <c r="AE56" s="16"/>
      <c r="AF56" s="16"/>
      <c r="AG56" s="16"/>
      <c r="AH56" s="16"/>
      <c r="AI56" s="16"/>
      <c r="AJ56" s="16"/>
      <c r="AK56" s="16"/>
      <c r="AL56" s="16"/>
      <c r="AM56" s="16"/>
      <c r="AN56" s="16"/>
      <c r="AO56" s="16"/>
      <c r="AP56" s="16"/>
      <c r="AQ56" s="16"/>
      <c r="AR56" s="16"/>
      <c r="AS56" s="16"/>
      <c r="AT56" s="16"/>
      <c r="AU56" s="16"/>
      <c r="AV56" s="16"/>
      <c r="AW56" s="16"/>
      <c r="AX56" s="16"/>
      <c r="AY56" s="16"/>
      <c r="AZ56" s="16"/>
      <c r="BA56" s="16"/>
      <c r="BB56" s="16"/>
      <c r="BC56" s="16"/>
      <c r="BD56" s="16"/>
      <c r="BE56" s="16"/>
      <c r="BF56" s="16"/>
      <c r="BG56" s="16"/>
      <c r="BH56" s="16"/>
      <c r="BI56" s="16"/>
      <c r="BJ56" s="16"/>
      <c r="BK56" s="16"/>
      <c r="BL56" s="16"/>
      <c r="BM56" s="16"/>
      <c r="BN56" s="16"/>
      <c r="BO56" s="16"/>
      <c r="BP56" s="16"/>
      <c r="BQ56" s="16"/>
      <c r="BR56" s="16"/>
      <c r="BS56" s="16"/>
      <c r="BT56" s="16"/>
      <c r="BU56" s="16"/>
      <c r="BV56" s="16"/>
      <c r="BW56" s="16"/>
      <c r="BX56" s="16"/>
      <c r="BY56" s="16"/>
      <c r="BZ56" s="16"/>
      <c r="CA56" s="16"/>
      <c r="CB56" s="16"/>
      <c r="CC56" s="16"/>
      <c r="CD56" s="16"/>
      <c r="CE56" s="16"/>
      <c r="CF56" s="16"/>
      <c r="CG56" s="16"/>
      <c r="CH56" s="16"/>
      <c r="CI56" s="16"/>
      <c r="CJ56" s="16"/>
      <c r="CK56" s="16"/>
      <c r="CL56" s="16"/>
      <c r="CM56" s="16"/>
      <c r="CN56" s="16"/>
      <c r="CO56" s="16"/>
      <c r="CP56" s="16"/>
      <c r="CQ56" s="16"/>
      <c r="CR56" s="16"/>
      <c r="CS56" s="16"/>
      <c r="CT56" s="16"/>
      <c r="CU56" s="16"/>
      <c r="CV56" s="16"/>
      <c r="CW56" s="16"/>
      <c r="CX56" s="16"/>
      <c r="CY56" s="16"/>
      <c r="CZ56" s="16"/>
      <c r="DA56" s="16"/>
      <c r="DB56" s="16"/>
      <c r="DC56" s="16"/>
      <c r="DD56" s="16"/>
      <c r="DE56" s="16"/>
      <c r="DF56" s="16"/>
      <c r="DG56" s="16"/>
      <c r="DH56" s="16"/>
      <c r="DI56" s="16"/>
      <c r="DJ56" s="16"/>
      <c r="DK56" s="16"/>
      <c r="DL56" s="16"/>
      <c r="DM56" s="16"/>
      <c r="DN56" s="16"/>
      <c r="DO56" s="16"/>
      <c r="DP56" s="16"/>
      <c r="DQ56" s="16"/>
      <c r="DR56" s="16"/>
      <c r="DS56" s="16"/>
      <c r="DT56" s="16"/>
      <c r="DU56" s="16"/>
      <c r="DV56" s="16"/>
      <c r="DW56" s="16"/>
      <c r="DX56" s="16"/>
      <c r="DY56" s="16"/>
      <c r="DZ56" s="16"/>
      <c r="EA56" s="16"/>
      <c r="EB56" s="16"/>
      <c r="EC56" s="16"/>
      <c r="ED56" s="16"/>
      <c r="EE56" s="16"/>
      <c r="EF56" s="16"/>
      <c r="EG56" s="16"/>
      <c r="EH56" s="16"/>
      <c r="EI56" s="16"/>
      <c r="EJ56" s="16"/>
      <c r="EK56" s="16"/>
      <c r="EL56" s="16"/>
      <c r="EM56" s="16"/>
      <c r="EN56" s="16"/>
    </row>
    <row r="57" spans="1:144" s="15" customFormat="1">
      <c r="A57" s="18" t="s">
        <v>154</v>
      </c>
      <c r="B57" s="175">
        <v>6</v>
      </c>
      <c r="C57" s="169">
        <v>0.37262499999999998</v>
      </c>
      <c r="D57" s="254">
        <v>495.03500000000003</v>
      </c>
      <c r="E57" s="124" t="s">
        <v>212</v>
      </c>
      <c r="F57" s="49" t="s">
        <v>60</v>
      </c>
      <c r="G57" s="128">
        <v>4.53</v>
      </c>
      <c r="H57" s="49">
        <v>0.3</v>
      </c>
      <c r="I57" s="49">
        <v>0.55000000000000004</v>
      </c>
      <c r="J57" s="49">
        <v>0.26</v>
      </c>
      <c r="K57" s="49">
        <v>0.08</v>
      </c>
      <c r="L57" s="49">
        <v>0.02</v>
      </c>
      <c r="M57" s="49">
        <v>0.04</v>
      </c>
      <c r="N57" s="78">
        <v>1.24</v>
      </c>
      <c r="O57" s="49">
        <v>0.28999999999999998</v>
      </c>
      <c r="P57" s="49">
        <v>0.56999999999999995</v>
      </c>
      <c r="Q57" s="49">
        <v>6.98</v>
      </c>
      <c r="R57" s="49">
        <v>0</v>
      </c>
      <c r="S57" s="49">
        <v>0.04</v>
      </c>
      <c r="T57" s="103">
        <v>7.87</v>
      </c>
      <c r="U57" s="104">
        <v>6.62</v>
      </c>
      <c r="V57" s="104">
        <v>0.72</v>
      </c>
      <c r="W57" s="104">
        <v>0.16</v>
      </c>
      <c r="X57" s="127"/>
      <c r="Y57" s="127"/>
      <c r="Z57" s="127"/>
      <c r="AA57" s="127"/>
      <c r="AB57" s="127"/>
      <c r="AC57" s="127"/>
      <c r="AD57" s="127"/>
      <c r="AE57" s="16"/>
      <c r="AF57" s="16"/>
      <c r="AG57" s="16"/>
      <c r="AH57" s="16"/>
      <c r="AI57" s="16"/>
      <c r="AJ57" s="16"/>
      <c r="AK57" s="16"/>
      <c r="AL57" s="16"/>
      <c r="AM57" s="16"/>
      <c r="AN57" s="16"/>
      <c r="AO57" s="16"/>
      <c r="AP57" s="16"/>
      <c r="AQ57" s="16"/>
      <c r="AR57" s="16"/>
      <c r="AS57" s="16"/>
      <c r="AT57" s="16"/>
      <c r="AU57" s="16"/>
      <c r="AV57" s="16"/>
      <c r="AW57" s="16"/>
      <c r="AX57" s="16"/>
      <c r="AY57" s="16"/>
      <c r="AZ57" s="16"/>
      <c r="BA57" s="16"/>
      <c r="BB57" s="16"/>
      <c r="BC57" s="16"/>
      <c r="BD57" s="16"/>
      <c r="BE57" s="16"/>
      <c r="BF57" s="16"/>
      <c r="BG57" s="16"/>
      <c r="BH57" s="16"/>
      <c r="BI57" s="16"/>
      <c r="BJ57" s="16"/>
      <c r="BK57" s="16"/>
      <c r="BL57" s="16"/>
      <c r="BM57" s="16"/>
      <c r="BN57" s="16"/>
      <c r="BO57" s="16"/>
      <c r="BP57" s="16"/>
      <c r="BQ57" s="16"/>
      <c r="BR57" s="16"/>
      <c r="BS57" s="16"/>
      <c r="BT57" s="16"/>
      <c r="BU57" s="16"/>
      <c r="BV57" s="16"/>
      <c r="BW57" s="16"/>
      <c r="BX57" s="16"/>
      <c r="BY57" s="16"/>
      <c r="BZ57" s="16"/>
      <c r="CA57" s="16"/>
      <c r="CB57" s="16"/>
      <c r="CC57" s="16"/>
      <c r="CD57" s="16"/>
      <c r="CE57" s="16"/>
      <c r="CF57" s="16"/>
      <c r="CG57" s="16"/>
      <c r="CH57" s="16"/>
      <c r="CI57" s="16"/>
      <c r="CJ57" s="16"/>
      <c r="CK57" s="16"/>
      <c r="CL57" s="16"/>
      <c r="CM57" s="16"/>
      <c r="CN57" s="16"/>
      <c r="CO57" s="16"/>
      <c r="CP57" s="16"/>
      <c r="CQ57" s="16"/>
      <c r="CR57" s="16"/>
      <c r="CS57" s="16"/>
      <c r="CT57" s="16"/>
      <c r="CU57" s="16"/>
      <c r="CV57" s="16"/>
      <c r="CW57" s="16"/>
      <c r="CX57" s="16"/>
      <c r="CY57" s="16"/>
      <c r="CZ57" s="16"/>
      <c r="DA57" s="16"/>
      <c r="DB57" s="16"/>
      <c r="DC57" s="16"/>
      <c r="DD57" s="16"/>
      <c r="DE57" s="16"/>
      <c r="DF57" s="16"/>
      <c r="DG57" s="16"/>
      <c r="DH57" s="16"/>
      <c r="DI57" s="16"/>
      <c r="DJ57" s="16"/>
      <c r="DK57" s="16"/>
      <c r="DL57" s="16"/>
      <c r="DM57" s="16"/>
      <c r="DN57" s="16"/>
      <c r="DO57" s="16"/>
      <c r="DP57" s="16"/>
      <c r="DQ57" s="16"/>
      <c r="DR57" s="16"/>
      <c r="DS57" s="16"/>
      <c r="DT57" s="16"/>
      <c r="DU57" s="16"/>
      <c r="DV57" s="16"/>
      <c r="DW57" s="16"/>
      <c r="DX57" s="16"/>
      <c r="DY57" s="16"/>
      <c r="DZ57" s="16"/>
      <c r="EA57" s="16"/>
      <c r="EB57" s="16"/>
      <c r="EC57" s="16"/>
      <c r="ED57" s="16"/>
      <c r="EE57" s="16"/>
      <c r="EF57" s="16"/>
      <c r="EG57" s="16"/>
      <c r="EH57" s="16"/>
      <c r="EI57" s="16"/>
      <c r="EJ57" s="16"/>
      <c r="EK57" s="16"/>
      <c r="EL57" s="16"/>
      <c r="EM57" s="16"/>
      <c r="EN57" s="16"/>
    </row>
    <row r="58" spans="1:144" s="15" customFormat="1">
      <c r="A58" s="20" t="s">
        <v>153</v>
      </c>
      <c r="B58" s="176">
        <v>6</v>
      </c>
      <c r="C58" s="170">
        <v>0.38571800000000001</v>
      </c>
      <c r="D58" s="255">
        <v>1161.22</v>
      </c>
      <c r="E58" s="123" t="s">
        <v>212</v>
      </c>
      <c r="F58" s="50" t="s">
        <v>60</v>
      </c>
      <c r="G58" s="129">
        <v>12.45</v>
      </c>
      <c r="H58" s="50">
        <v>0.36</v>
      </c>
      <c r="I58" s="50">
        <v>0.75</v>
      </c>
      <c r="J58" s="50">
        <v>0.27</v>
      </c>
      <c r="K58" s="50">
        <v>0.01</v>
      </c>
      <c r="L58" s="50">
        <v>0.01</v>
      </c>
      <c r="M58" s="50">
        <v>0.05</v>
      </c>
      <c r="N58" s="78">
        <v>1.46</v>
      </c>
      <c r="O58" s="50">
        <v>0.35</v>
      </c>
      <c r="P58" s="50">
        <v>1.1499999999999999</v>
      </c>
      <c r="Q58" s="50">
        <v>0.41</v>
      </c>
      <c r="R58" s="50">
        <v>7.0000000000000007E-2</v>
      </c>
      <c r="S58" s="50">
        <v>0.05</v>
      </c>
      <c r="T58" s="103">
        <v>2.0299999999999998</v>
      </c>
      <c r="U58" s="105">
        <v>0.56999999999999995</v>
      </c>
      <c r="V58" s="105">
        <v>0.84</v>
      </c>
      <c r="W58" s="105">
        <v>0.72</v>
      </c>
      <c r="X58" s="127"/>
      <c r="Y58" s="127"/>
      <c r="Z58" s="127"/>
      <c r="AA58" s="127"/>
      <c r="AB58" s="127"/>
      <c r="AC58" s="127"/>
      <c r="AD58" s="127"/>
      <c r="AE58" s="16"/>
      <c r="AF58" s="16"/>
      <c r="AG58" s="16"/>
      <c r="AH58" s="16"/>
      <c r="AI58" s="16"/>
      <c r="AJ58" s="16"/>
      <c r="AK58" s="16"/>
      <c r="AL58" s="16"/>
      <c r="AM58" s="16"/>
      <c r="AN58" s="16"/>
      <c r="AO58" s="16"/>
      <c r="AP58" s="16"/>
      <c r="AQ58" s="16"/>
      <c r="AR58" s="16"/>
      <c r="AS58" s="16"/>
      <c r="AT58" s="16"/>
      <c r="AU58" s="16"/>
      <c r="AV58" s="16"/>
      <c r="AW58" s="16"/>
      <c r="AX58" s="16"/>
      <c r="AY58" s="16"/>
      <c r="AZ58" s="16"/>
      <c r="BA58" s="16"/>
      <c r="BB58" s="16"/>
      <c r="BC58" s="16"/>
      <c r="BD58" s="16"/>
      <c r="BE58" s="16"/>
      <c r="BF58" s="16"/>
      <c r="BG58" s="16"/>
      <c r="BH58" s="16"/>
      <c r="BI58" s="16"/>
      <c r="BJ58" s="16"/>
      <c r="BK58" s="16"/>
      <c r="BL58" s="16"/>
      <c r="BM58" s="16"/>
      <c r="BN58" s="16"/>
      <c r="BO58" s="16"/>
      <c r="BP58" s="16"/>
      <c r="BQ58" s="16"/>
      <c r="BR58" s="16"/>
      <c r="BS58" s="16"/>
      <c r="BT58" s="16"/>
      <c r="BU58" s="16"/>
      <c r="BV58" s="16"/>
      <c r="BW58" s="16"/>
      <c r="BX58" s="16"/>
      <c r="BY58" s="16"/>
      <c r="BZ58" s="16"/>
      <c r="CA58" s="16"/>
      <c r="CB58" s="16"/>
      <c r="CC58" s="16"/>
      <c r="CD58" s="16"/>
      <c r="CE58" s="16"/>
      <c r="CF58" s="16"/>
      <c r="CG58" s="16"/>
      <c r="CH58" s="16"/>
      <c r="CI58" s="16"/>
      <c r="CJ58" s="16"/>
      <c r="CK58" s="16"/>
      <c r="CL58" s="16"/>
      <c r="CM58" s="16"/>
      <c r="CN58" s="16"/>
      <c r="CO58" s="16"/>
      <c r="CP58" s="16"/>
      <c r="CQ58" s="16"/>
      <c r="CR58" s="16"/>
      <c r="CS58" s="16"/>
      <c r="CT58" s="16"/>
      <c r="CU58" s="16"/>
      <c r="CV58" s="16"/>
      <c r="CW58" s="16"/>
      <c r="CX58" s="16"/>
      <c r="CY58" s="16"/>
      <c r="CZ58" s="16"/>
      <c r="DA58" s="16"/>
      <c r="DB58" s="16"/>
      <c r="DC58" s="16"/>
      <c r="DD58" s="16"/>
      <c r="DE58" s="16"/>
      <c r="DF58" s="16"/>
      <c r="DG58" s="16"/>
      <c r="DH58" s="16"/>
      <c r="DI58" s="16"/>
      <c r="DJ58" s="16"/>
      <c r="DK58" s="16"/>
      <c r="DL58" s="16"/>
      <c r="DM58" s="16"/>
      <c r="DN58" s="16"/>
      <c r="DO58" s="16"/>
      <c r="DP58" s="16"/>
      <c r="DQ58" s="16"/>
      <c r="DR58" s="16"/>
      <c r="DS58" s="16"/>
      <c r="DT58" s="16"/>
      <c r="DU58" s="16"/>
      <c r="DV58" s="16"/>
      <c r="DW58" s="16"/>
      <c r="DX58" s="16"/>
      <c r="DY58" s="16"/>
      <c r="DZ58" s="16"/>
      <c r="EA58" s="16"/>
      <c r="EB58" s="16"/>
      <c r="EC58" s="16"/>
      <c r="ED58" s="16"/>
      <c r="EE58" s="16"/>
      <c r="EF58" s="16"/>
      <c r="EG58" s="16"/>
      <c r="EH58" s="16"/>
      <c r="EI58" s="16"/>
      <c r="EJ58" s="16"/>
      <c r="EK58" s="16"/>
      <c r="EL58" s="16"/>
      <c r="EM58" s="16"/>
      <c r="EN58" s="16"/>
    </row>
    <row r="59" spans="1:144" s="15" customFormat="1">
      <c r="A59" s="18" t="s">
        <v>74</v>
      </c>
      <c r="B59" s="175">
        <v>6</v>
      </c>
      <c r="C59" s="169">
        <v>0.82674199999999998</v>
      </c>
      <c r="D59" s="254">
        <v>14525.8</v>
      </c>
      <c r="E59" s="124" t="s">
        <v>215</v>
      </c>
      <c r="F59" s="49" t="s">
        <v>18</v>
      </c>
      <c r="G59" s="128">
        <v>17.46</v>
      </c>
      <c r="H59" s="49">
        <v>0.61</v>
      </c>
      <c r="I59" s="49">
        <v>0.33</v>
      </c>
      <c r="J59" s="49">
        <v>0.99</v>
      </c>
      <c r="K59" s="49">
        <v>2.04</v>
      </c>
      <c r="L59" s="49">
        <v>0.25</v>
      </c>
      <c r="M59" s="49">
        <v>0.15</v>
      </c>
      <c r="N59" s="78">
        <v>4.3600000000000003</v>
      </c>
      <c r="O59" s="49">
        <v>0.47</v>
      </c>
      <c r="P59" s="49">
        <v>0.45</v>
      </c>
      <c r="Q59" s="49">
        <v>2.19</v>
      </c>
      <c r="R59" s="49">
        <v>0.38</v>
      </c>
      <c r="S59" s="49">
        <v>0.15</v>
      </c>
      <c r="T59" s="103">
        <v>3.63</v>
      </c>
      <c r="U59" s="104">
        <v>-0.73</v>
      </c>
      <c r="V59" s="104">
        <v>2.52</v>
      </c>
      <c r="W59" s="104">
        <v>1.2</v>
      </c>
      <c r="X59" s="127"/>
      <c r="Y59" s="127"/>
      <c r="Z59" s="127"/>
      <c r="AA59" s="127"/>
      <c r="AB59" s="127"/>
      <c r="AC59" s="127"/>
      <c r="AD59" s="127"/>
      <c r="AE59" s="16"/>
      <c r="AF59" s="16"/>
      <c r="AG59" s="16"/>
      <c r="AH59" s="16"/>
      <c r="AI59" s="16"/>
      <c r="AJ59" s="16"/>
      <c r="AK59" s="16"/>
      <c r="AL59" s="16"/>
      <c r="AM59" s="16"/>
      <c r="AN59" s="16"/>
      <c r="AO59" s="16"/>
      <c r="AP59" s="16"/>
      <c r="AQ59" s="16"/>
      <c r="AR59" s="16"/>
      <c r="AS59" s="16"/>
      <c r="AT59" s="16"/>
      <c r="AU59" s="16"/>
      <c r="AV59" s="16"/>
      <c r="AW59" s="16"/>
      <c r="AX59" s="16"/>
      <c r="AY59" s="16"/>
      <c r="AZ59" s="16"/>
      <c r="BA59" s="16"/>
      <c r="BB59" s="16"/>
      <c r="BC59" s="16"/>
      <c r="BD59" s="16"/>
      <c r="BE59" s="16"/>
      <c r="BF59" s="16"/>
      <c r="BG59" s="16"/>
      <c r="BH59" s="16"/>
      <c r="BI59" s="16"/>
      <c r="BJ59" s="16"/>
      <c r="BK59" s="16"/>
      <c r="BL59" s="16"/>
      <c r="BM59" s="16"/>
      <c r="BN59" s="16"/>
      <c r="BO59" s="16"/>
      <c r="BP59" s="16"/>
      <c r="BQ59" s="16"/>
      <c r="BR59" s="16"/>
      <c r="BS59" s="16"/>
      <c r="BT59" s="16"/>
      <c r="BU59" s="16"/>
      <c r="BV59" s="16"/>
      <c r="BW59" s="16"/>
      <c r="BX59" s="16"/>
      <c r="BY59" s="16"/>
      <c r="BZ59" s="16"/>
      <c r="CA59" s="16"/>
      <c r="CB59" s="16"/>
      <c r="CC59" s="16"/>
      <c r="CD59" s="16"/>
      <c r="CE59" s="16"/>
      <c r="CF59" s="16"/>
      <c r="CG59" s="16"/>
      <c r="CH59" s="16"/>
      <c r="CI59" s="16"/>
      <c r="CJ59" s="16"/>
      <c r="CK59" s="16"/>
      <c r="CL59" s="16"/>
      <c r="CM59" s="16"/>
      <c r="CN59" s="16"/>
      <c r="CO59" s="16"/>
      <c r="CP59" s="16"/>
      <c r="CQ59" s="16"/>
      <c r="CR59" s="16"/>
      <c r="CS59" s="16"/>
      <c r="CT59" s="16"/>
      <c r="CU59" s="16"/>
      <c r="CV59" s="16"/>
      <c r="CW59" s="16"/>
      <c r="CX59" s="16"/>
      <c r="CY59" s="16"/>
      <c r="CZ59" s="16"/>
      <c r="DA59" s="16"/>
      <c r="DB59" s="16"/>
      <c r="DC59" s="16"/>
      <c r="DD59" s="16"/>
      <c r="DE59" s="16"/>
      <c r="DF59" s="16"/>
      <c r="DG59" s="16"/>
      <c r="DH59" s="16"/>
      <c r="DI59" s="16"/>
      <c r="DJ59" s="16"/>
      <c r="DK59" s="16"/>
      <c r="DL59" s="16"/>
      <c r="DM59" s="16"/>
      <c r="DN59" s="16"/>
      <c r="DO59" s="16"/>
      <c r="DP59" s="16"/>
      <c r="DQ59" s="16"/>
      <c r="DR59" s="16"/>
      <c r="DS59" s="16"/>
      <c r="DT59" s="16"/>
      <c r="DU59" s="16"/>
      <c r="DV59" s="16"/>
      <c r="DW59" s="16"/>
      <c r="DX59" s="16"/>
      <c r="DY59" s="16"/>
      <c r="DZ59" s="16"/>
      <c r="EA59" s="16"/>
      <c r="EB59" s="16"/>
      <c r="EC59" s="16"/>
      <c r="ED59" s="16"/>
      <c r="EE59" s="16"/>
      <c r="EF59" s="16"/>
      <c r="EG59" s="16"/>
      <c r="EH59" s="16"/>
      <c r="EI59" s="16"/>
      <c r="EJ59" s="16"/>
      <c r="EK59" s="16"/>
      <c r="EL59" s="16"/>
      <c r="EM59" s="16"/>
      <c r="EN59" s="16"/>
    </row>
    <row r="60" spans="1:144" s="15" customFormat="1">
      <c r="A60" s="18" t="s">
        <v>94</v>
      </c>
      <c r="B60" s="175">
        <v>6</v>
      </c>
      <c r="C60" s="169">
        <v>0.71803399999999995</v>
      </c>
      <c r="D60" s="254">
        <v>5560.94</v>
      </c>
      <c r="E60" s="124" t="s">
        <v>213</v>
      </c>
      <c r="F60" s="49" t="s">
        <v>18</v>
      </c>
      <c r="G60" s="128">
        <v>1408.04</v>
      </c>
      <c r="H60" s="49">
        <v>0.55000000000000004</v>
      </c>
      <c r="I60" s="49">
        <v>0.13</v>
      </c>
      <c r="J60" s="49">
        <v>0.19</v>
      </c>
      <c r="K60" s="49">
        <v>2.3199999999999998</v>
      </c>
      <c r="L60" s="49">
        <v>0.08</v>
      </c>
      <c r="M60" s="49">
        <v>0.12</v>
      </c>
      <c r="N60" s="78">
        <v>3.38</v>
      </c>
      <c r="O60" s="49">
        <v>0.46</v>
      </c>
      <c r="P60" s="49">
        <v>0.1</v>
      </c>
      <c r="Q60" s="49">
        <v>0.22</v>
      </c>
      <c r="R60" s="49">
        <v>0.04</v>
      </c>
      <c r="S60" s="49">
        <v>0.12</v>
      </c>
      <c r="T60" s="103">
        <v>0.94</v>
      </c>
      <c r="U60" s="104">
        <v>-2.44</v>
      </c>
      <c r="V60" s="104">
        <v>1.95</v>
      </c>
      <c r="W60" s="104">
        <v>3.59</v>
      </c>
      <c r="X60" s="127"/>
      <c r="Y60" s="127"/>
      <c r="Z60" s="127"/>
      <c r="AA60" s="127"/>
      <c r="AB60" s="127"/>
      <c r="AC60" s="127"/>
      <c r="AD60" s="127"/>
      <c r="AE60" s="16"/>
      <c r="AF60" s="16"/>
      <c r="AG60" s="16"/>
      <c r="AH60" s="16"/>
      <c r="AI60" s="16"/>
      <c r="AJ60" s="16"/>
      <c r="AK60" s="16"/>
      <c r="AL60" s="16"/>
      <c r="AM60" s="16"/>
      <c r="AN60" s="16"/>
      <c r="AO60" s="16"/>
      <c r="AP60" s="16"/>
      <c r="AQ60" s="16"/>
      <c r="AR60" s="16"/>
      <c r="AS60" s="16"/>
      <c r="AT60" s="16"/>
      <c r="AU60" s="16"/>
      <c r="AV60" s="16"/>
      <c r="AW60" s="16"/>
      <c r="AX60" s="16"/>
      <c r="AY60" s="16"/>
      <c r="AZ60" s="16"/>
      <c r="BA60" s="16"/>
      <c r="BB60" s="16"/>
      <c r="BC60" s="16"/>
      <c r="BD60" s="16"/>
      <c r="BE60" s="16"/>
      <c r="BF60" s="16"/>
      <c r="BG60" s="16"/>
      <c r="BH60" s="16"/>
      <c r="BI60" s="16"/>
      <c r="BJ60" s="16"/>
      <c r="BK60" s="16"/>
      <c r="BL60" s="16"/>
      <c r="BM60" s="16"/>
      <c r="BN60" s="16"/>
      <c r="BO60" s="16"/>
      <c r="BP60" s="16"/>
      <c r="BQ60" s="16"/>
      <c r="BR60" s="16"/>
      <c r="BS60" s="16"/>
      <c r="BT60" s="16"/>
      <c r="BU60" s="16"/>
      <c r="BV60" s="16"/>
      <c r="BW60" s="16"/>
      <c r="BX60" s="16"/>
      <c r="BY60" s="16"/>
      <c r="BZ60" s="16"/>
      <c r="CA60" s="16"/>
      <c r="CB60" s="16"/>
      <c r="CC60" s="16"/>
      <c r="CD60" s="16"/>
      <c r="CE60" s="16"/>
      <c r="CF60" s="16"/>
      <c r="CG60" s="16"/>
      <c r="CH60" s="16"/>
      <c r="CI60" s="16"/>
      <c r="CJ60" s="16"/>
      <c r="CK60" s="16"/>
      <c r="CL60" s="16"/>
      <c r="CM60" s="16"/>
      <c r="CN60" s="16"/>
      <c r="CO60" s="16"/>
      <c r="CP60" s="16"/>
      <c r="CQ60" s="16"/>
      <c r="CR60" s="16"/>
      <c r="CS60" s="16"/>
      <c r="CT60" s="16"/>
      <c r="CU60" s="16"/>
      <c r="CV60" s="16"/>
      <c r="CW60" s="16"/>
      <c r="CX60" s="16"/>
      <c r="CY60" s="16"/>
      <c r="CZ60" s="16"/>
      <c r="DA60" s="16"/>
      <c r="DB60" s="16"/>
      <c r="DC60" s="16"/>
      <c r="DD60" s="16"/>
      <c r="DE60" s="16"/>
      <c r="DF60" s="16"/>
      <c r="DG60" s="16"/>
      <c r="DH60" s="16"/>
      <c r="DI60" s="16"/>
      <c r="DJ60" s="16"/>
      <c r="DK60" s="16"/>
      <c r="DL60" s="16"/>
      <c r="DM60" s="16"/>
      <c r="DN60" s="16"/>
      <c r="DO60" s="16"/>
      <c r="DP60" s="16"/>
      <c r="DQ60" s="16"/>
      <c r="DR60" s="16"/>
      <c r="DS60" s="16"/>
      <c r="DT60" s="16"/>
      <c r="DU60" s="16"/>
      <c r="DV60" s="16"/>
      <c r="DW60" s="16"/>
      <c r="DX60" s="16"/>
      <c r="DY60" s="16"/>
      <c r="DZ60" s="16"/>
      <c r="EA60" s="16"/>
      <c r="EB60" s="16"/>
      <c r="EC60" s="16"/>
      <c r="ED60" s="16"/>
      <c r="EE60" s="16"/>
      <c r="EF60" s="16"/>
      <c r="EG60" s="16"/>
      <c r="EH60" s="16"/>
      <c r="EI60" s="16"/>
      <c r="EJ60" s="16"/>
      <c r="EK60" s="16"/>
      <c r="EL60" s="16"/>
      <c r="EM60" s="16"/>
      <c r="EN60" s="16"/>
    </row>
    <row r="61" spans="1:144" s="15" customFormat="1">
      <c r="A61" s="18" t="s">
        <v>73</v>
      </c>
      <c r="B61" s="175">
        <v>6</v>
      </c>
      <c r="C61" s="169">
        <v>0.71504500000000004</v>
      </c>
      <c r="D61" s="254">
        <v>7305.22</v>
      </c>
      <c r="E61" s="124" t="s">
        <v>215</v>
      </c>
      <c r="F61" s="49" t="s">
        <v>18</v>
      </c>
      <c r="G61" s="128">
        <v>47.7</v>
      </c>
      <c r="H61" s="49">
        <v>0.35</v>
      </c>
      <c r="I61" s="49">
        <v>0.57999999999999996</v>
      </c>
      <c r="J61" s="49">
        <v>0.16</v>
      </c>
      <c r="K61" s="49">
        <v>0.67</v>
      </c>
      <c r="L61" s="49">
        <v>0.03</v>
      </c>
      <c r="M61" s="49">
        <v>0.09</v>
      </c>
      <c r="N61" s="78">
        <v>1.87</v>
      </c>
      <c r="O61" s="49">
        <v>0.22</v>
      </c>
      <c r="P61" s="49">
        <v>1.1299999999999999</v>
      </c>
      <c r="Q61" s="49">
        <v>2.09</v>
      </c>
      <c r="R61" s="49">
        <v>7.0000000000000007E-2</v>
      </c>
      <c r="S61" s="49">
        <v>0.09</v>
      </c>
      <c r="T61" s="103">
        <v>3.6</v>
      </c>
      <c r="U61" s="104">
        <v>1.72</v>
      </c>
      <c r="V61" s="104">
        <v>1.08</v>
      </c>
      <c r="W61" s="104">
        <v>0.52</v>
      </c>
      <c r="X61" s="127"/>
      <c r="Y61" s="127"/>
      <c r="Z61" s="127"/>
      <c r="AA61" s="127"/>
      <c r="AB61" s="127"/>
      <c r="AC61" s="127"/>
      <c r="AD61" s="127"/>
      <c r="AE61" s="16"/>
      <c r="AF61" s="16"/>
      <c r="AG61" s="16"/>
      <c r="AH61" s="16"/>
      <c r="AI61" s="16"/>
      <c r="AJ61" s="16"/>
      <c r="AK61" s="16"/>
      <c r="AL61" s="16"/>
      <c r="AM61" s="16"/>
      <c r="AN61" s="16"/>
      <c r="AO61" s="16"/>
      <c r="AP61" s="16"/>
      <c r="AQ61" s="16"/>
      <c r="AR61" s="16"/>
      <c r="AS61" s="16"/>
      <c r="AT61" s="16"/>
      <c r="AU61" s="16"/>
      <c r="AV61" s="16"/>
      <c r="AW61" s="16"/>
      <c r="AX61" s="16"/>
      <c r="AY61" s="16"/>
      <c r="AZ61" s="16"/>
      <c r="BA61" s="16"/>
      <c r="BB61" s="16"/>
      <c r="BC61" s="16"/>
      <c r="BD61" s="16"/>
      <c r="BE61" s="16"/>
      <c r="BF61" s="16"/>
      <c r="BG61" s="16"/>
      <c r="BH61" s="16"/>
      <c r="BI61" s="16"/>
      <c r="BJ61" s="16"/>
      <c r="BK61" s="16"/>
      <c r="BL61" s="16"/>
      <c r="BM61" s="16"/>
      <c r="BN61" s="16"/>
      <c r="BO61" s="16"/>
      <c r="BP61" s="16"/>
      <c r="BQ61" s="16"/>
      <c r="BR61" s="16"/>
      <c r="BS61" s="16"/>
      <c r="BT61" s="16"/>
      <c r="BU61" s="16"/>
      <c r="BV61" s="16"/>
      <c r="BW61" s="16"/>
      <c r="BX61" s="16"/>
      <c r="BY61" s="16"/>
      <c r="BZ61" s="16"/>
      <c r="CA61" s="16"/>
      <c r="CB61" s="16"/>
      <c r="CC61" s="16"/>
      <c r="CD61" s="16"/>
      <c r="CE61" s="16"/>
      <c r="CF61" s="16"/>
      <c r="CG61" s="16"/>
      <c r="CH61" s="16"/>
      <c r="CI61" s="16"/>
      <c r="CJ61" s="16"/>
      <c r="CK61" s="16"/>
      <c r="CL61" s="16"/>
      <c r="CM61" s="16"/>
      <c r="CN61" s="16"/>
      <c r="CO61" s="16"/>
      <c r="CP61" s="16"/>
      <c r="CQ61" s="16"/>
      <c r="CR61" s="16"/>
      <c r="CS61" s="16"/>
      <c r="CT61" s="16"/>
      <c r="CU61" s="16"/>
      <c r="CV61" s="16"/>
      <c r="CW61" s="16"/>
      <c r="CX61" s="16"/>
      <c r="CY61" s="16"/>
      <c r="CZ61" s="16"/>
      <c r="DA61" s="16"/>
      <c r="DB61" s="16"/>
      <c r="DC61" s="16"/>
      <c r="DD61" s="16"/>
      <c r="DE61" s="16"/>
      <c r="DF61" s="16"/>
      <c r="DG61" s="16"/>
      <c r="DH61" s="16"/>
      <c r="DI61" s="16"/>
      <c r="DJ61" s="16"/>
      <c r="DK61" s="16"/>
      <c r="DL61" s="16"/>
      <c r="DM61" s="16"/>
      <c r="DN61" s="16"/>
      <c r="DO61" s="16"/>
      <c r="DP61" s="16"/>
      <c r="DQ61" s="16"/>
      <c r="DR61" s="16"/>
      <c r="DS61" s="16"/>
      <c r="DT61" s="16"/>
      <c r="DU61" s="16"/>
      <c r="DV61" s="16"/>
      <c r="DW61" s="16"/>
      <c r="DX61" s="16"/>
      <c r="DY61" s="16"/>
      <c r="DZ61" s="16"/>
      <c r="EA61" s="16"/>
      <c r="EB61" s="16"/>
      <c r="EC61" s="16"/>
      <c r="ED61" s="16"/>
      <c r="EE61" s="16"/>
      <c r="EF61" s="16"/>
      <c r="EG61" s="16"/>
      <c r="EH61" s="16"/>
      <c r="EI61" s="16"/>
      <c r="EJ61" s="16"/>
      <c r="EK61" s="16"/>
      <c r="EL61" s="16"/>
      <c r="EM61" s="16"/>
      <c r="EN61" s="16"/>
    </row>
    <row r="62" spans="1:144" s="15" customFormat="1">
      <c r="A62" s="20" t="s">
        <v>219</v>
      </c>
      <c r="B62" s="176" t="s">
        <v>256</v>
      </c>
      <c r="C62" s="170">
        <v>0.49864900000000001</v>
      </c>
      <c r="D62" s="255">
        <v>860.24300000000005</v>
      </c>
      <c r="E62" s="123" t="s">
        <v>212</v>
      </c>
      <c r="F62" s="50" t="s">
        <v>60</v>
      </c>
      <c r="G62" s="129">
        <v>0.72</v>
      </c>
      <c r="H62" s="50">
        <v>0.33</v>
      </c>
      <c r="I62" s="50">
        <v>0.03</v>
      </c>
      <c r="J62" s="50">
        <v>0.18</v>
      </c>
      <c r="K62" s="50">
        <v>0.25</v>
      </c>
      <c r="L62" s="50">
        <v>0.25</v>
      </c>
      <c r="M62" s="50">
        <v>0</v>
      </c>
      <c r="N62" s="78">
        <v>1.03</v>
      </c>
      <c r="O62" s="50">
        <v>0.23</v>
      </c>
      <c r="P62" s="50">
        <v>0.01</v>
      </c>
      <c r="Q62" s="50">
        <v>0.02</v>
      </c>
      <c r="R62" s="50">
        <v>7.0000000000000007E-2</v>
      </c>
      <c r="S62" s="50">
        <v>0</v>
      </c>
      <c r="T62" s="103">
        <v>0.32</v>
      </c>
      <c r="U62" s="105">
        <v>-0.7</v>
      </c>
      <c r="V62" s="105">
        <v>0.59</v>
      </c>
      <c r="W62" s="105">
        <v>3.17</v>
      </c>
      <c r="X62" s="127"/>
      <c r="Y62" s="127"/>
      <c r="Z62" s="127"/>
      <c r="AA62" s="127"/>
      <c r="AB62" s="127"/>
      <c r="AC62" s="127"/>
      <c r="AD62" s="127"/>
      <c r="AE62" s="16"/>
      <c r="AF62" s="16"/>
      <c r="AG62" s="16"/>
      <c r="AH62" s="16"/>
      <c r="AI62" s="16"/>
      <c r="AJ62" s="16"/>
      <c r="AK62" s="16"/>
      <c r="AL62" s="16"/>
      <c r="AM62" s="16"/>
      <c r="AN62" s="16"/>
      <c r="AO62" s="16"/>
      <c r="AP62" s="16"/>
      <c r="AQ62" s="16"/>
      <c r="AR62" s="16"/>
      <c r="AS62" s="16"/>
      <c r="AT62" s="16"/>
      <c r="AU62" s="16"/>
      <c r="AV62" s="16"/>
      <c r="AW62" s="16"/>
      <c r="AX62" s="16"/>
      <c r="AY62" s="16"/>
      <c r="AZ62" s="16"/>
      <c r="BA62" s="16"/>
      <c r="BB62" s="16"/>
      <c r="BC62" s="16"/>
      <c r="BD62" s="16"/>
      <c r="BE62" s="16"/>
      <c r="BF62" s="16"/>
      <c r="BG62" s="16"/>
      <c r="BH62" s="16"/>
      <c r="BI62" s="16"/>
      <c r="BJ62" s="16"/>
      <c r="BK62" s="16"/>
      <c r="BL62" s="16"/>
      <c r="BM62" s="16"/>
      <c r="BN62" s="16"/>
      <c r="BO62" s="16"/>
      <c r="BP62" s="16"/>
      <c r="BQ62" s="16"/>
      <c r="BR62" s="16"/>
      <c r="BS62" s="16"/>
      <c r="BT62" s="16"/>
      <c r="BU62" s="16"/>
      <c r="BV62" s="16"/>
      <c r="BW62" s="16"/>
      <c r="BX62" s="16"/>
      <c r="BY62" s="16"/>
      <c r="BZ62" s="16"/>
      <c r="CA62" s="16"/>
      <c r="CB62" s="16"/>
      <c r="CC62" s="16"/>
      <c r="CD62" s="16"/>
      <c r="CE62" s="16"/>
      <c r="CF62" s="16"/>
      <c r="CG62" s="16"/>
      <c r="CH62" s="16"/>
      <c r="CI62" s="16"/>
      <c r="CJ62" s="16"/>
      <c r="CK62" s="16"/>
      <c r="CL62" s="16"/>
      <c r="CM62" s="16"/>
      <c r="CN62" s="16"/>
      <c r="CO62" s="16"/>
      <c r="CP62" s="16"/>
      <c r="CQ62" s="16"/>
      <c r="CR62" s="16"/>
      <c r="CS62" s="16"/>
      <c r="CT62" s="16"/>
      <c r="CU62" s="16"/>
      <c r="CV62" s="16"/>
      <c r="CW62" s="16"/>
      <c r="CX62" s="16"/>
      <c r="CY62" s="16"/>
      <c r="CZ62" s="16"/>
      <c r="DA62" s="16"/>
      <c r="DB62" s="16"/>
      <c r="DC62" s="16"/>
      <c r="DD62" s="16"/>
      <c r="DE62" s="16"/>
      <c r="DF62" s="16"/>
      <c r="DG62" s="16"/>
      <c r="DH62" s="16"/>
      <c r="DI62" s="16"/>
      <c r="DJ62" s="16"/>
      <c r="DK62" s="16"/>
      <c r="DL62" s="16"/>
      <c r="DM62" s="16"/>
      <c r="DN62" s="16"/>
      <c r="DO62" s="16"/>
      <c r="DP62" s="16"/>
      <c r="DQ62" s="16"/>
      <c r="DR62" s="16"/>
      <c r="DS62" s="16"/>
      <c r="DT62" s="16"/>
      <c r="DU62" s="16"/>
      <c r="DV62" s="16"/>
      <c r="DW62" s="16"/>
      <c r="DX62" s="16"/>
      <c r="DY62" s="16"/>
      <c r="DZ62" s="16"/>
      <c r="EA62" s="16"/>
      <c r="EB62" s="16"/>
      <c r="EC62" s="16"/>
      <c r="ED62" s="16"/>
      <c r="EE62" s="16"/>
      <c r="EF62" s="16"/>
      <c r="EG62" s="16"/>
      <c r="EH62" s="16"/>
      <c r="EI62" s="16"/>
      <c r="EJ62" s="16"/>
      <c r="EK62" s="16"/>
      <c r="EL62" s="16"/>
      <c r="EM62" s="16"/>
      <c r="EN62" s="16"/>
    </row>
    <row r="63" spans="1:144" s="15" customFormat="1">
      <c r="A63" s="18" t="s">
        <v>152</v>
      </c>
      <c r="B63" s="175">
        <v>5</v>
      </c>
      <c r="C63" s="169">
        <v>0.57493300000000003</v>
      </c>
      <c r="D63" s="254">
        <v>1943.691</v>
      </c>
      <c r="E63" s="124" t="s">
        <v>212</v>
      </c>
      <c r="F63" s="49" t="s">
        <v>14</v>
      </c>
      <c r="G63" s="128">
        <v>4.34</v>
      </c>
      <c r="H63" s="49">
        <v>0.22</v>
      </c>
      <c r="I63" s="49">
        <v>0.09</v>
      </c>
      <c r="J63" s="49">
        <v>0.38</v>
      </c>
      <c r="K63" s="49">
        <v>0.47</v>
      </c>
      <c r="L63" s="49">
        <v>0.1</v>
      </c>
      <c r="M63" s="49">
        <v>0.03</v>
      </c>
      <c r="N63" s="78">
        <v>1.29</v>
      </c>
      <c r="O63" s="49">
        <v>0.13</v>
      </c>
      <c r="P63" s="49">
        <v>3.06</v>
      </c>
      <c r="Q63" s="49">
        <v>7.33</v>
      </c>
      <c r="R63" s="49">
        <v>0.35</v>
      </c>
      <c r="S63" s="49">
        <v>0.03</v>
      </c>
      <c r="T63" s="103">
        <v>10.91</v>
      </c>
      <c r="U63" s="104">
        <v>9.6300000000000008</v>
      </c>
      <c r="V63" s="104">
        <v>0.74</v>
      </c>
      <c r="W63" s="104">
        <v>0.12</v>
      </c>
      <c r="X63" s="127"/>
      <c r="Y63" s="127"/>
      <c r="Z63" s="127"/>
      <c r="AA63" s="127"/>
      <c r="AB63" s="127"/>
      <c r="AC63" s="127"/>
      <c r="AD63" s="127"/>
      <c r="AE63" s="16"/>
      <c r="AF63" s="16"/>
      <c r="AG63" s="16"/>
      <c r="AH63" s="16"/>
      <c r="AI63" s="16"/>
      <c r="AJ63" s="16"/>
      <c r="AK63" s="16"/>
      <c r="AL63" s="16"/>
      <c r="AM63" s="16"/>
      <c r="AN63" s="16"/>
      <c r="AO63" s="16"/>
      <c r="AP63" s="16"/>
      <c r="AQ63" s="16"/>
      <c r="AR63" s="16"/>
      <c r="AS63" s="16"/>
      <c r="AT63" s="16"/>
      <c r="AU63" s="16"/>
      <c r="AV63" s="16"/>
      <c r="AW63" s="16"/>
      <c r="AX63" s="16"/>
      <c r="AY63" s="16"/>
      <c r="AZ63" s="16"/>
      <c r="BA63" s="16"/>
      <c r="BB63" s="16"/>
      <c r="BC63" s="16"/>
      <c r="BD63" s="16"/>
      <c r="BE63" s="16"/>
      <c r="BF63" s="16"/>
      <c r="BG63" s="16"/>
      <c r="BH63" s="16"/>
      <c r="BI63" s="16"/>
      <c r="BJ63" s="16"/>
      <c r="BK63" s="16"/>
      <c r="BL63" s="16"/>
      <c r="BM63" s="16"/>
      <c r="BN63" s="16"/>
      <c r="BO63" s="16"/>
      <c r="BP63" s="16"/>
      <c r="BQ63" s="16"/>
      <c r="BR63" s="16"/>
      <c r="BS63" s="16"/>
      <c r="BT63" s="16"/>
      <c r="BU63" s="16"/>
      <c r="BV63" s="16"/>
      <c r="BW63" s="16"/>
      <c r="BX63" s="16"/>
      <c r="BY63" s="16"/>
      <c r="BZ63" s="16"/>
      <c r="CA63" s="16"/>
      <c r="CB63" s="16"/>
      <c r="CC63" s="16"/>
      <c r="CD63" s="16"/>
      <c r="CE63" s="16"/>
      <c r="CF63" s="16"/>
      <c r="CG63" s="16"/>
      <c r="CH63" s="16"/>
      <c r="CI63" s="16"/>
      <c r="CJ63" s="16"/>
      <c r="CK63" s="16"/>
      <c r="CL63" s="16"/>
      <c r="CM63" s="16"/>
      <c r="CN63" s="16"/>
      <c r="CO63" s="16"/>
      <c r="CP63" s="16"/>
      <c r="CQ63" s="16"/>
      <c r="CR63" s="16"/>
      <c r="CS63" s="16"/>
      <c r="CT63" s="16"/>
      <c r="CU63" s="16"/>
      <c r="CV63" s="16"/>
      <c r="CW63" s="16"/>
      <c r="CX63" s="16"/>
      <c r="CY63" s="16"/>
      <c r="CZ63" s="16"/>
      <c r="DA63" s="16"/>
      <c r="DB63" s="16"/>
      <c r="DC63" s="16"/>
      <c r="DD63" s="16"/>
      <c r="DE63" s="16"/>
      <c r="DF63" s="16"/>
      <c r="DG63" s="16"/>
      <c r="DH63" s="16"/>
      <c r="DI63" s="16"/>
      <c r="DJ63" s="16"/>
      <c r="DK63" s="16"/>
      <c r="DL63" s="16"/>
      <c r="DM63" s="16"/>
      <c r="DN63" s="16"/>
      <c r="DO63" s="16"/>
      <c r="DP63" s="16"/>
      <c r="DQ63" s="16"/>
      <c r="DR63" s="16"/>
      <c r="DS63" s="16"/>
      <c r="DT63" s="16"/>
      <c r="DU63" s="16"/>
      <c r="DV63" s="16"/>
      <c r="DW63" s="16"/>
      <c r="DX63" s="16"/>
      <c r="DY63" s="16"/>
      <c r="DZ63" s="16"/>
      <c r="EA63" s="16"/>
      <c r="EB63" s="16"/>
      <c r="EC63" s="16"/>
      <c r="ED63" s="16"/>
      <c r="EE63" s="16"/>
      <c r="EF63" s="16"/>
      <c r="EG63" s="16"/>
      <c r="EH63" s="16"/>
      <c r="EI63" s="16"/>
      <c r="EJ63" s="16"/>
      <c r="EK63" s="16"/>
      <c r="EL63" s="16"/>
      <c r="EM63" s="16"/>
      <c r="EN63" s="16"/>
    </row>
    <row r="64" spans="1:144" s="15" customFormat="1">
      <c r="A64" s="18" t="s">
        <v>151</v>
      </c>
      <c r="B64" s="175">
        <v>6</v>
      </c>
      <c r="C64" s="169">
        <v>0.33300000000000002</v>
      </c>
      <c r="D64" s="254">
        <v>338.62700000000001</v>
      </c>
      <c r="E64" s="124" t="s">
        <v>212</v>
      </c>
      <c r="F64" s="49" t="s">
        <v>60</v>
      </c>
      <c r="G64" s="128">
        <v>65.7</v>
      </c>
      <c r="H64" s="49">
        <v>0.15</v>
      </c>
      <c r="I64" s="49">
        <v>0.01</v>
      </c>
      <c r="J64" s="49">
        <v>0.51</v>
      </c>
      <c r="K64" s="49">
        <v>7.0000000000000007E-2</v>
      </c>
      <c r="L64" s="49">
        <v>0.01</v>
      </c>
      <c r="M64" s="49">
        <v>0.05</v>
      </c>
      <c r="N64" s="78">
        <v>0.82</v>
      </c>
      <c r="O64" s="49">
        <v>0.13</v>
      </c>
      <c r="P64" s="49">
        <v>0.32</v>
      </c>
      <c r="Q64" s="49">
        <v>2.52</v>
      </c>
      <c r="R64" s="49">
        <v>0.05</v>
      </c>
      <c r="S64" s="49">
        <v>0.05</v>
      </c>
      <c r="T64" s="103">
        <v>3.07</v>
      </c>
      <c r="U64" s="104">
        <v>2.25</v>
      </c>
      <c r="V64" s="104">
        <v>0.47</v>
      </c>
      <c r="W64" s="104">
        <v>0.27</v>
      </c>
      <c r="X64" s="127"/>
      <c r="Y64" s="127"/>
      <c r="Z64" s="127"/>
      <c r="AA64" s="127"/>
      <c r="AB64" s="127"/>
      <c r="AC64" s="127"/>
      <c r="AD64" s="127"/>
      <c r="AE64" s="16"/>
      <c r="AF64" s="16"/>
      <c r="AG64" s="16"/>
      <c r="AH64" s="16"/>
      <c r="AI64" s="16"/>
      <c r="AJ64" s="16"/>
      <c r="AK64" s="16"/>
      <c r="AL64" s="16"/>
      <c r="AM64" s="16"/>
      <c r="AN64" s="16"/>
      <c r="AO64" s="16"/>
      <c r="AP64" s="16"/>
      <c r="AQ64" s="16"/>
      <c r="AR64" s="16"/>
      <c r="AS64" s="16"/>
      <c r="AT64" s="16"/>
      <c r="AU64" s="16"/>
      <c r="AV64" s="16"/>
      <c r="AW64" s="16"/>
      <c r="AX64" s="16"/>
      <c r="AY64" s="16"/>
      <c r="AZ64" s="16"/>
      <c r="BA64" s="16"/>
      <c r="BB64" s="16"/>
      <c r="BC64" s="16"/>
      <c r="BD64" s="16"/>
      <c r="BE64" s="16"/>
      <c r="BF64" s="16"/>
      <c r="BG64" s="16"/>
      <c r="BH64" s="16"/>
      <c r="BI64" s="16"/>
      <c r="BJ64" s="16"/>
      <c r="BK64" s="16"/>
      <c r="BL64" s="16"/>
      <c r="BM64" s="16"/>
      <c r="BN64" s="16"/>
      <c r="BO64" s="16"/>
      <c r="BP64" s="16"/>
      <c r="BQ64" s="16"/>
      <c r="BR64" s="16"/>
      <c r="BS64" s="16"/>
      <c r="BT64" s="16"/>
      <c r="BU64" s="16"/>
      <c r="BV64" s="16"/>
      <c r="BW64" s="16"/>
      <c r="BX64" s="16"/>
      <c r="BY64" s="16"/>
      <c r="BZ64" s="16"/>
      <c r="CA64" s="16"/>
      <c r="CB64" s="16"/>
      <c r="CC64" s="16"/>
      <c r="CD64" s="16"/>
      <c r="CE64" s="16"/>
      <c r="CF64" s="16"/>
      <c r="CG64" s="16"/>
      <c r="CH64" s="16"/>
      <c r="CI64" s="16"/>
      <c r="CJ64" s="16"/>
      <c r="CK64" s="16"/>
      <c r="CL64" s="16"/>
      <c r="CM64" s="16"/>
      <c r="CN64" s="16"/>
      <c r="CO64" s="16"/>
      <c r="CP64" s="16"/>
      <c r="CQ64" s="16"/>
      <c r="CR64" s="16"/>
      <c r="CS64" s="16"/>
      <c r="CT64" s="16"/>
      <c r="CU64" s="16"/>
      <c r="CV64" s="16"/>
      <c r="CW64" s="16"/>
      <c r="CX64" s="16"/>
      <c r="CY64" s="16"/>
      <c r="CZ64" s="16"/>
      <c r="DA64" s="16"/>
      <c r="DB64" s="16"/>
      <c r="DC64" s="16"/>
      <c r="DD64" s="16"/>
      <c r="DE64" s="16"/>
      <c r="DF64" s="16"/>
      <c r="DG64" s="16"/>
      <c r="DH64" s="16"/>
      <c r="DI64" s="16"/>
      <c r="DJ64" s="16"/>
      <c r="DK64" s="16"/>
      <c r="DL64" s="16"/>
      <c r="DM64" s="16"/>
      <c r="DN64" s="16"/>
      <c r="DO64" s="16"/>
      <c r="DP64" s="16"/>
      <c r="DQ64" s="16"/>
      <c r="DR64" s="16"/>
      <c r="DS64" s="16"/>
      <c r="DT64" s="16"/>
      <c r="DU64" s="16"/>
      <c r="DV64" s="16"/>
      <c r="DW64" s="16"/>
      <c r="DX64" s="16"/>
      <c r="DY64" s="16"/>
      <c r="DZ64" s="16"/>
      <c r="EA64" s="16"/>
      <c r="EB64" s="16"/>
      <c r="EC64" s="16"/>
      <c r="ED64" s="16"/>
      <c r="EE64" s="16"/>
      <c r="EF64" s="16"/>
      <c r="EG64" s="16"/>
      <c r="EH64" s="16"/>
      <c r="EI64" s="16"/>
      <c r="EJ64" s="16"/>
      <c r="EK64" s="16"/>
      <c r="EL64" s="16"/>
      <c r="EM64" s="16"/>
      <c r="EN64" s="16"/>
    </row>
    <row r="65" spans="1:144" s="15" customFormat="1">
      <c r="A65" s="18" t="s">
        <v>66</v>
      </c>
      <c r="B65" s="175">
        <v>5</v>
      </c>
      <c r="C65" s="169">
        <v>0.76076200000000005</v>
      </c>
      <c r="D65" s="254">
        <v>8979.9599999999991</v>
      </c>
      <c r="E65" s="124" t="s">
        <v>215</v>
      </c>
      <c r="F65" s="49" t="s">
        <v>18</v>
      </c>
      <c r="G65" s="128">
        <v>4.8</v>
      </c>
      <c r="H65" s="49">
        <v>0.4</v>
      </c>
      <c r="I65" s="49">
        <v>0.21</v>
      </c>
      <c r="J65" s="49">
        <v>0.68</v>
      </c>
      <c r="K65" s="49">
        <v>1.37</v>
      </c>
      <c r="L65" s="49">
        <v>0.08</v>
      </c>
      <c r="M65" s="49">
        <v>0.1</v>
      </c>
      <c r="N65" s="78">
        <v>2.84</v>
      </c>
      <c r="O65" s="49">
        <v>0.38</v>
      </c>
      <c r="P65" s="49">
        <v>0.3</v>
      </c>
      <c r="Q65" s="49">
        <v>0.63</v>
      </c>
      <c r="R65" s="49">
        <v>0.12</v>
      </c>
      <c r="S65" s="49">
        <v>0.1</v>
      </c>
      <c r="T65" s="103">
        <v>1.53</v>
      </c>
      <c r="U65" s="104">
        <v>-1.31</v>
      </c>
      <c r="V65" s="104">
        <v>1.64</v>
      </c>
      <c r="W65" s="104">
        <v>1.86</v>
      </c>
      <c r="X65" s="127"/>
      <c r="Y65" s="127"/>
      <c r="Z65" s="127"/>
      <c r="AA65" s="127"/>
      <c r="AB65" s="127"/>
      <c r="AC65" s="127"/>
      <c r="AD65" s="127"/>
      <c r="AE65" s="16"/>
      <c r="AF65" s="16"/>
      <c r="AG65" s="16"/>
      <c r="AH65" s="16"/>
      <c r="AI65" s="16"/>
      <c r="AJ65" s="16"/>
      <c r="AK65" s="16"/>
      <c r="AL65" s="16"/>
      <c r="AM65" s="16"/>
      <c r="AN65" s="16"/>
      <c r="AO65" s="16"/>
      <c r="AP65" s="16"/>
      <c r="AQ65" s="16"/>
      <c r="AR65" s="16"/>
      <c r="AS65" s="16"/>
      <c r="AT65" s="16"/>
      <c r="AU65" s="16"/>
      <c r="AV65" s="16"/>
      <c r="AW65" s="16"/>
      <c r="AX65" s="16"/>
      <c r="AY65" s="16"/>
      <c r="AZ65" s="16"/>
      <c r="BA65" s="16"/>
      <c r="BB65" s="16"/>
      <c r="BC65" s="16"/>
      <c r="BD65" s="16"/>
      <c r="BE65" s="16"/>
      <c r="BF65" s="16"/>
      <c r="BG65" s="16"/>
      <c r="BH65" s="16"/>
      <c r="BI65" s="16"/>
      <c r="BJ65" s="16"/>
      <c r="BK65" s="16"/>
      <c r="BL65" s="16"/>
      <c r="BM65" s="16"/>
      <c r="BN65" s="16"/>
      <c r="BO65" s="16"/>
      <c r="BP65" s="16"/>
      <c r="BQ65" s="16"/>
      <c r="BR65" s="16"/>
      <c r="BS65" s="16"/>
      <c r="BT65" s="16"/>
      <c r="BU65" s="16"/>
      <c r="BV65" s="16"/>
      <c r="BW65" s="16"/>
      <c r="BX65" s="16"/>
      <c r="BY65" s="16"/>
      <c r="BZ65" s="16"/>
      <c r="CA65" s="16"/>
      <c r="CB65" s="16"/>
      <c r="CC65" s="16"/>
      <c r="CD65" s="16"/>
      <c r="CE65" s="16"/>
      <c r="CF65" s="16"/>
      <c r="CG65" s="16"/>
      <c r="CH65" s="16"/>
      <c r="CI65" s="16"/>
      <c r="CJ65" s="16"/>
      <c r="CK65" s="16"/>
      <c r="CL65" s="16"/>
      <c r="CM65" s="16"/>
      <c r="CN65" s="16"/>
      <c r="CO65" s="16"/>
      <c r="CP65" s="16"/>
      <c r="CQ65" s="16"/>
      <c r="CR65" s="16"/>
      <c r="CS65" s="16"/>
      <c r="CT65" s="16"/>
      <c r="CU65" s="16"/>
      <c r="CV65" s="16"/>
      <c r="CW65" s="16"/>
      <c r="CX65" s="16"/>
      <c r="CY65" s="16"/>
      <c r="CZ65" s="16"/>
      <c r="DA65" s="16"/>
      <c r="DB65" s="16"/>
      <c r="DC65" s="16"/>
      <c r="DD65" s="16"/>
      <c r="DE65" s="16"/>
      <c r="DF65" s="16"/>
      <c r="DG65" s="16"/>
      <c r="DH65" s="16"/>
      <c r="DI65" s="16"/>
      <c r="DJ65" s="16"/>
      <c r="DK65" s="16"/>
      <c r="DL65" s="16"/>
      <c r="DM65" s="16"/>
      <c r="DN65" s="16"/>
      <c r="DO65" s="16"/>
      <c r="DP65" s="16"/>
      <c r="DQ65" s="16"/>
      <c r="DR65" s="16"/>
      <c r="DS65" s="16"/>
      <c r="DT65" s="16"/>
      <c r="DU65" s="16"/>
      <c r="DV65" s="16"/>
      <c r="DW65" s="16"/>
      <c r="DX65" s="16"/>
      <c r="DY65" s="16"/>
      <c r="DZ65" s="16"/>
      <c r="EA65" s="16"/>
      <c r="EB65" s="16"/>
      <c r="EC65" s="16"/>
      <c r="ED65" s="16"/>
      <c r="EE65" s="16"/>
      <c r="EF65" s="16"/>
      <c r="EG65" s="16"/>
      <c r="EH65" s="16"/>
      <c r="EI65" s="16"/>
      <c r="EJ65" s="16"/>
      <c r="EK65" s="16"/>
      <c r="EL65" s="16"/>
      <c r="EM65" s="16"/>
      <c r="EN65" s="16"/>
    </row>
    <row r="66" spans="1:144" s="15" customFormat="1">
      <c r="A66" s="20" t="s">
        <v>188</v>
      </c>
      <c r="B66" s="176">
        <v>6</v>
      </c>
      <c r="C66" s="170">
        <v>0.45208700000000002</v>
      </c>
      <c r="D66" s="255">
        <v>1016.829</v>
      </c>
      <c r="E66" s="123" t="s">
        <v>212</v>
      </c>
      <c r="F66" s="50" t="s">
        <v>14</v>
      </c>
      <c r="G66" s="129">
        <v>19.84</v>
      </c>
      <c r="H66" s="50">
        <v>0.51</v>
      </c>
      <c r="I66" s="50">
        <v>0.06</v>
      </c>
      <c r="J66" s="50">
        <v>0.22</v>
      </c>
      <c r="K66" s="50">
        <v>0.26</v>
      </c>
      <c r="L66" s="50">
        <v>0.14000000000000001</v>
      </c>
      <c r="M66" s="50">
        <v>0.08</v>
      </c>
      <c r="N66" s="78">
        <v>1.27</v>
      </c>
      <c r="O66" s="50">
        <v>0.88</v>
      </c>
      <c r="P66" s="50">
        <v>0.3</v>
      </c>
      <c r="Q66" s="50">
        <v>0.48</v>
      </c>
      <c r="R66" s="50">
        <v>0.04</v>
      </c>
      <c r="S66" s="50">
        <v>0.08</v>
      </c>
      <c r="T66" s="103">
        <v>1.78</v>
      </c>
      <c r="U66" s="105">
        <v>0.51</v>
      </c>
      <c r="V66" s="105">
        <v>0.74</v>
      </c>
      <c r="W66" s="105">
        <v>0.72</v>
      </c>
      <c r="X66" s="127"/>
      <c r="Y66" s="127"/>
      <c r="Z66" s="127"/>
      <c r="AA66" s="127"/>
      <c r="AB66" s="127"/>
      <c r="AC66" s="127"/>
      <c r="AD66" s="127"/>
      <c r="AE66" s="16"/>
      <c r="AF66" s="16"/>
      <c r="AG66" s="16"/>
      <c r="AH66" s="16"/>
      <c r="AI66" s="16"/>
      <c r="AJ66" s="16"/>
      <c r="AK66" s="16"/>
      <c r="AL66" s="16"/>
      <c r="AM66" s="16"/>
      <c r="AN66" s="16"/>
      <c r="AO66" s="16"/>
      <c r="AP66" s="16"/>
      <c r="AQ66" s="16"/>
      <c r="AR66" s="16"/>
      <c r="AS66" s="16"/>
      <c r="AT66" s="16"/>
      <c r="AU66" s="16"/>
      <c r="AV66" s="16"/>
      <c r="AW66" s="16"/>
      <c r="AX66" s="16"/>
      <c r="AY66" s="16"/>
      <c r="AZ66" s="16"/>
      <c r="BA66" s="16"/>
      <c r="BB66" s="16"/>
      <c r="BC66" s="16"/>
      <c r="BD66" s="16"/>
      <c r="BE66" s="16"/>
      <c r="BF66" s="16"/>
      <c r="BG66" s="16"/>
      <c r="BH66" s="16"/>
      <c r="BI66" s="16"/>
      <c r="BJ66" s="16"/>
      <c r="BK66" s="16"/>
      <c r="BL66" s="16"/>
      <c r="BM66" s="16"/>
      <c r="BN66" s="16"/>
      <c r="BO66" s="16"/>
      <c r="BP66" s="16"/>
      <c r="BQ66" s="16"/>
      <c r="BR66" s="16"/>
      <c r="BS66" s="16"/>
      <c r="BT66" s="16"/>
      <c r="BU66" s="16"/>
      <c r="BV66" s="16"/>
      <c r="BW66" s="16"/>
      <c r="BX66" s="16"/>
      <c r="BY66" s="16"/>
      <c r="BZ66" s="16"/>
      <c r="CA66" s="16"/>
      <c r="CB66" s="16"/>
      <c r="CC66" s="16"/>
      <c r="CD66" s="16"/>
      <c r="CE66" s="16"/>
      <c r="CF66" s="16"/>
      <c r="CG66" s="16"/>
      <c r="CH66" s="16"/>
      <c r="CI66" s="16"/>
      <c r="CJ66" s="16"/>
      <c r="CK66" s="16"/>
      <c r="CL66" s="16"/>
      <c r="CM66" s="16"/>
      <c r="CN66" s="16"/>
      <c r="CO66" s="16"/>
      <c r="CP66" s="16"/>
      <c r="CQ66" s="16"/>
      <c r="CR66" s="16"/>
      <c r="CS66" s="16"/>
      <c r="CT66" s="16"/>
      <c r="CU66" s="16"/>
      <c r="CV66" s="16"/>
      <c r="CW66" s="16"/>
      <c r="CX66" s="16"/>
      <c r="CY66" s="16"/>
      <c r="CZ66" s="16"/>
      <c r="DA66" s="16"/>
      <c r="DB66" s="16"/>
      <c r="DC66" s="16"/>
      <c r="DD66" s="16"/>
      <c r="DE66" s="16"/>
      <c r="DF66" s="16"/>
      <c r="DG66" s="16"/>
      <c r="DH66" s="16"/>
      <c r="DI66" s="16"/>
      <c r="DJ66" s="16"/>
      <c r="DK66" s="16"/>
      <c r="DL66" s="16"/>
      <c r="DM66" s="16"/>
      <c r="DN66" s="16"/>
      <c r="DO66" s="16"/>
      <c r="DP66" s="16"/>
      <c r="DQ66" s="16"/>
      <c r="DR66" s="16"/>
      <c r="DS66" s="16"/>
      <c r="DT66" s="16"/>
      <c r="DU66" s="16"/>
      <c r="DV66" s="16"/>
      <c r="DW66" s="16"/>
      <c r="DX66" s="16"/>
      <c r="DY66" s="16"/>
      <c r="DZ66" s="16"/>
      <c r="EA66" s="16"/>
      <c r="EB66" s="16"/>
      <c r="EC66" s="16"/>
      <c r="ED66" s="16"/>
      <c r="EE66" s="16"/>
      <c r="EF66" s="16"/>
      <c r="EG66" s="16"/>
      <c r="EH66" s="16"/>
      <c r="EI66" s="16"/>
      <c r="EJ66" s="16"/>
      <c r="EK66" s="16"/>
      <c r="EL66" s="16"/>
      <c r="EM66" s="16"/>
      <c r="EN66" s="16"/>
    </row>
    <row r="67" spans="1:144" s="15" customFormat="1">
      <c r="A67" s="18" t="s">
        <v>23</v>
      </c>
      <c r="B67" s="175">
        <v>6</v>
      </c>
      <c r="C67" s="169">
        <v>0.81656300000000004</v>
      </c>
      <c r="D67" s="254">
        <v>14522.8</v>
      </c>
      <c r="E67" s="124" t="s">
        <v>218</v>
      </c>
      <c r="F67" s="49" t="s">
        <v>16</v>
      </c>
      <c r="G67" s="128">
        <v>4.3099999999999996</v>
      </c>
      <c r="H67" s="49">
        <v>0.74</v>
      </c>
      <c r="I67" s="49">
        <v>0.13</v>
      </c>
      <c r="J67" s="49">
        <v>0.72</v>
      </c>
      <c r="K67" s="49">
        <v>2.21</v>
      </c>
      <c r="L67" s="49">
        <v>0.06</v>
      </c>
      <c r="M67" s="49">
        <v>0.06</v>
      </c>
      <c r="N67" s="78">
        <v>3.92</v>
      </c>
      <c r="O67" s="49">
        <v>0.68</v>
      </c>
      <c r="P67" s="49">
        <v>0.19</v>
      </c>
      <c r="Q67" s="49">
        <v>1.55</v>
      </c>
      <c r="R67" s="49">
        <v>0.33</v>
      </c>
      <c r="S67" s="49">
        <v>0.06</v>
      </c>
      <c r="T67" s="103">
        <v>2.8</v>
      </c>
      <c r="U67" s="104">
        <v>-1.1200000000000001</v>
      </c>
      <c r="V67" s="104">
        <v>2.27</v>
      </c>
      <c r="W67" s="104">
        <v>1.4</v>
      </c>
      <c r="X67" s="127"/>
      <c r="Y67" s="127"/>
      <c r="Z67" s="127"/>
      <c r="AA67" s="127"/>
      <c r="AB67" s="127"/>
      <c r="AC67" s="127"/>
      <c r="AD67" s="127"/>
      <c r="AE67" s="16"/>
      <c r="AF67" s="16"/>
      <c r="AG67" s="16"/>
      <c r="AH67" s="16"/>
      <c r="AI67" s="16"/>
      <c r="AJ67" s="16"/>
      <c r="AK67" s="16"/>
      <c r="AL67" s="16"/>
      <c r="AM67" s="16"/>
      <c r="AN67" s="16"/>
      <c r="AO67" s="16"/>
      <c r="AP67" s="16"/>
      <c r="AQ67" s="16"/>
      <c r="AR67" s="16"/>
      <c r="AS67" s="16"/>
      <c r="AT67" s="16"/>
      <c r="AU67" s="16"/>
      <c r="AV67" s="16"/>
      <c r="AW67" s="16"/>
      <c r="AX67" s="16"/>
      <c r="AY67" s="16"/>
      <c r="AZ67" s="16"/>
      <c r="BA67" s="16"/>
      <c r="BB67" s="16"/>
      <c r="BC67" s="16"/>
      <c r="BD67" s="16"/>
      <c r="BE67" s="16"/>
      <c r="BF67" s="16"/>
      <c r="BG67" s="16"/>
      <c r="BH67" s="16"/>
      <c r="BI67" s="16"/>
      <c r="BJ67" s="16"/>
      <c r="BK67" s="16"/>
      <c r="BL67" s="16"/>
      <c r="BM67" s="16"/>
      <c r="BN67" s="16"/>
      <c r="BO67" s="16"/>
      <c r="BP67" s="16"/>
      <c r="BQ67" s="16"/>
      <c r="BR67" s="16"/>
      <c r="BS67" s="16"/>
      <c r="BT67" s="16"/>
      <c r="BU67" s="16"/>
      <c r="BV67" s="16"/>
      <c r="BW67" s="16"/>
      <c r="BX67" s="16"/>
      <c r="BY67" s="16"/>
      <c r="BZ67" s="16"/>
      <c r="CA67" s="16"/>
      <c r="CB67" s="16"/>
      <c r="CC67" s="16"/>
      <c r="CD67" s="16"/>
      <c r="CE67" s="16"/>
      <c r="CF67" s="16"/>
      <c r="CG67" s="16"/>
      <c r="CH67" s="16"/>
      <c r="CI67" s="16"/>
      <c r="CJ67" s="16"/>
      <c r="CK67" s="16"/>
      <c r="CL67" s="16"/>
      <c r="CM67" s="16"/>
      <c r="CN67" s="16"/>
      <c r="CO67" s="16"/>
      <c r="CP67" s="16"/>
      <c r="CQ67" s="16"/>
      <c r="CR67" s="16"/>
      <c r="CS67" s="16"/>
      <c r="CT67" s="16"/>
      <c r="CU67" s="16"/>
      <c r="CV67" s="16"/>
      <c r="CW67" s="16"/>
      <c r="CX67" s="16"/>
      <c r="CY67" s="16"/>
      <c r="CZ67" s="16"/>
      <c r="DA67" s="16"/>
      <c r="DB67" s="16"/>
      <c r="DC67" s="16"/>
      <c r="DD67" s="16"/>
      <c r="DE67" s="16"/>
      <c r="DF67" s="16"/>
      <c r="DG67" s="16"/>
      <c r="DH67" s="16"/>
      <c r="DI67" s="16"/>
      <c r="DJ67" s="16"/>
      <c r="DK67" s="16"/>
      <c r="DL67" s="16"/>
      <c r="DM67" s="16"/>
      <c r="DN67" s="16"/>
      <c r="DO67" s="16"/>
      <c r="DP67" s="16"/>
      <c r="DQ67" s="16"/>
      <c r="DR67" s="16"/>
      <c r="DS67" s="16"/>
      <c r="DT67" s="16"/>
      <c r="DU67" s="16"/>
      <c r="DV67" s="16"/>
      <c r="DW67" s="16"/>
      <c r="DX67" s="16"/>
      <c r="DY67" s="16"/>
      <c r="DZ67" s="16"/>
      <c r="EA67" s="16"/>
      <c r="EB67" s="16"/>
      <c r="EC67" s="16"/>
      <c r="ED67" s="16"/>
      <c r="EE67" s="16"/>
      <c r="EF67" s="16"/>
      <c r="EG67" s="16"/>
      <c r="EH67" s="16"/>
      <c r="EI67" s="16"/>
      <c r="EJ67" s="16"/>
      <c r="EK67" s="16"/>
      <c r="EL67" s="16"/>
      <c r="EM67" s="16"/>
      <c r="EN67" s="16"/>
    </row>
    <row r="68" spans="1:144" s="15" customFormat="1">
      <c r="A68" s="18" t="s">
        <v>65</v>
      </c>
      <c r="B68" s="175">
        <v>6</v>
      </c>
      <c r="C68" s="169">
        <v>0.77174299999999996</v>
      </c>
      <c r="D68" s="254">
        <v>5175.9399999999996</v>
      </c>
      <c r="E68" s="124" t="s">
        <v>215</v>
      </c>
      <c r="F68" s="49" t="s">
        <v>18</v>
      </c>
      <c r="G68" s="128">
        <v>11.27</v>
      </c>
      <c r="H68" s="49">
        <v>0.48</v>
      </c>
      <c r="I68" s="49">
        <v>0.11</v>
      </c>
      <c r="J68" s="49">
        <v>0.09</v>
      </c>
      <c r="K68" s="49">
        <v>1.23</v>
      </c>
      <c r="L68" s="49">
        <v>0.02</v>
      </c>
      <c r="M68" s="49">
        <v>0.03</v>
      </c>
      <c r="N68" s="78">
        <v>1.95</v>
      </c>
      <c r="O68" s="49">
        <v>0.26</v>
      </c>
      <c r="P68" s="49">
        <v>0.09</v>
      </c>
      <c r="Q68" s="49">
        <v>0.23</v>
      </c>
      <c r="R68" s="49">
        <v>0.16</v>
      </c>
      <c r="S68" s="49">
        <v>0.03</v>
      </c>
      <c r="T68" s="103">
        <v>0.76</v>
      </c>
      <c r="U68" s="104">
        <v>-1.19</v>
      </c>
      <c r="V68" s="104">
        <v>1.1299999999999999</v>
      </c>
      <c r="W68" s="104">
        <v>2.56</v>
      </c>
      <c r="X68" s="127"/>
      <c r="Y68" s="127"/>
      <c r="Z68" s="127"/>
      <c r="AA68" s="127"/>
      <c r="AB68" s="127"/>
      <c r="AC68" s="127"/>
      <c r="AD68" s="127"/>
      <c r="AE68" s="16"/>
      <c r="AF68" s="16"/>
      <c r="AG68" s="16"/>
      <c r="AH68" s="16"/>
      <c r="AI68" s="16"/>
      <c r="AJ68" s="16"/>
      <c r="AK68" s="16"/>
      <c r="AL68" s="16"/>
      <c r="AM68" s="16"/>
      <c r="AN68" s="16"/>
      <c r="AO68" s="16"/>
      <c r="AP68" s="16"/>
      <c r="AQ68" s="16"/>
      <c r="AR68" s="16"/>
      <c r="AS68" s="16"/>
      <c r="AT68" s="16"/>
      <c r="AU68" s="16"/>
      <c r="AV68" s="16"/>
      <c r="AW68" s="16"/>
      <c r="AX68" s="16"/>
      <c r="AY68" s="16"/>
      <c r="AZ68" s="16"/>
      <c r="BA68" s="16"/>
      <c r="BB68" s="16"/>
      <c r="BC68" s="16"/>
      <c r="BD68" s="16"/>
      <c r="BE68" s="16"/>
      <c r="BF68" s="16"/>
      <c r="BG68" s="16"/>
      <c r="BH68" s="16"/>
      <c r="BI68" s="16"/>
      <c r="BJ68" s="16"/>
      <c r="BK68" s="16"/>
      <c r="BL68" s="16"/>
      <c r="BM68" s="16"/>
      <c r="BN68" s="16"/>
      <c r="BO68" s="16"/>
      <c r="BP68" s="16"/>
      <c r="BQ68" s="16"/>
      <c r="BR68" s="16"/>
      <c r="BS68" s="16"/>
      <c r="BT68" s="16"/>
      <c r="BU68" s="16"/>
      <c r="BV68" s="16"/>
      <c r="BW68" s="16"/>
      <c r="BX68" s="16"/>
      <c r="BY68" s="16"/>
      <c r="BZ68" s="16"/>
      <c r="CA68" s="16"/>
      <c r="CB68" s="16"/>
      <c r="CC68" s="16"/>
      <c r="CD68" s="16"/>
      <c r="CE68" s="16"/>
      <c r="CF68" s="16"/>
      <c r="CG68" s="16"/>
      <c r="CH68" s="16"/>
      <c r="CI68" s="16"/>
      <c r="CJ68" s="16"/>
      <c r="CK68" s="16"/>
      <c r="CL68" s="16"/>
      <c r="CM68" s="16"/>
      <c r="CN68" s="16"/>
      <c r="CO68" s="16"/>
      <c r="CP68" s="16"/>
      <c r="CQ68" s="16"/>
      <c r="CR68" s="16"/>
      <c r="CS68" s="16"/>
      <c r="CT68" s="16"/>
      <c r="CU68" s="16"/>
      <c r="CV68" s="16"/>
      <c r="CW68" s="16"/>
      <c r="CX68" s="16"/>
      <c r="CY68" s="16"/>
      <c r="CZ68" s="16"/>
      <c r="DA68" s="16"/>
      <c r="DB68" s="16"/>
      <c r="DC68" s="16"/>
      <c r="DD68" s="16"/>
      <c r="DE68" s="16"/>
      <c r="DF68" s="16"/>
      <c r="DG68" s="16"/>
      <c r="DH68" s="16"/>
      <c r="DI68" s="16"/>
      <c r="DJ68" s="16"/>
      <c r="DK68" s="16"/>
      <c r="DL68" s="16"/>
      <c r="DM68" s="16"/>
      <c r="DN68" s="16"/>
      <c r="DO68" s="16"/>
      <c r="DP68" s="16"/>
      <c r="DQ68" s="16"/>
      <c r="DR68" s="16"/>
      <c r="DS68" s="16"/>
      <c r="DT68" s="16"/>
      <c r="DU68" s="16"/>
      <c r="DV68" s="16"/>
      <c r="DW68" s="16"/>
      <c r="DX68" s="16"/>
      <c r="DY68" s="16"/>
      <c r="DZ68" s="16"/>
      <c r="EA68" s="16"/>
      <c r="EB68" s="16"/>
      <c r="EC68" s="16"/>
      <c r="ED68" s="16"/>
      <c r="EE68" s="16"/>
      <c r="EF68" s="16"/>
      <c r="EG68" s="16"/>
      <c r="EH68" s="16"/>
      <c r="EI68" s="16"/>
      <c r="EJ68" s="16"/>
      <c r="EK68" s="16"/>
      <c r="EL68" s="16"/>
      <c r="EM68" s="16"/>
      <c r="EN68" s="16"/>
    </row>
    <row r="69" spans="1:144" s="15" customFormat="1">
      <c r="A69" s="18" t="s">
        <v>191</v>
      </c>
      <c r="B69" s="175">
        <v>5</v>
      </c>
      <c r="C69" s="169">
        <v>0.85154600000000003</v>
      </c>
      <c r="D69" s="254">
        <v>31454.7</v>
      </c>
      <c r="E69" s="124" t="s">
        <v>322</v>
      </c>
      <c r="F69" s="49" t="s">
        <v>16</v>
      </c>
      <c r="G69" s="128">
        <v>1.1299999999999999</v>
      </c>
      <c r="H69" s="49">
        <v>0.77</v>
      </c>
      <c r="I69" s="49">
        <v>0.08</v>
      </c>
      <c r="J69" s="49">
        <v>0.23</v>
      </c>
      <c r="K69" s="49">
        <v>2.94</v>
      </c>
      <c r="L69" s="49">
        <v>0.14000000000000001</v>
      </c>
      <c r="M69" s="49">
        <v>0.05</v>
      </c>
      <c r="N69" s="78">
        <v>4.21</v>
      </c>
      <c r="O69" s="49">
        <v>0.18</v>
      </c>
      <c r="P69" s="49">
        <v>0</v>
      </c>
      <c r="Q69" s="49">
        <v>0.06</v>
      </c>
      <c r="R69" s="49">
        <v>0.06</v>
      </c>
      <c r="S69" s="49">
        <v>0.05</v>
      </c>
      <c r="T69" s="103">
        <v>0.34</v>
      </c>
      <c r="U69" s="104">
        <v>-3.87</v>
      </c>
      <c r="V69" s="104">
        <v>2.4300000000000002</v>
      </c>
      <c r="W69" s="104">
        <v>12.35</v>
      </c>
      <c r="X69" s="127"/>
      <c r="Y69" s="127"/>
      <c r="Z69" s="127"/>
      <c r="AA69" s="127"/>
      <c r="AB69" s="127"/>
      <c r="AC69" s="127"/>
      <c r="AD69" s="127"/>
      <c r="AE69" s="16"/>
      <c r="AF69" s="16"/>
      <c r="AG69" s="16"/>
      <c r="AH69" s="16"/>
      <c r="AI69" s="16"/>
      <c r="AJ69" s="16"/>
      <c r="AK69" s="16"/>
      <c r="AL69" s="16"/>
      <c r="AM69" s="16"/>
      <c r="AN69" s="16"/>
      <c r="AO69" s="16"/>
      <c r="AP69" s="16"/>
      <c r="AQ69" s="16"/>
      <c r="AR69" s="16"/>
      <c r="AS69" s="16"/>
      <c r="AT69" s="16"/>
      <c r="AU69" s="16"/>
      <c r="AV69" s="16"/>
      <c r="AW69" s="16"/>
      <c r="AX69" s="16"/>
      <c r="AY69" s="16"/>
      <c r="AZ69" s="16"/>
      <c r="BA69" s="16"/>
      <c r="BB69" s="16"/>
      <c r="BC69" s="16"/>
      <c r="BD69" s="16"/>
      <c r="BE69" s="16"/>
      <c r="BF69" s="16"/>
      <c r="BG69" s="16"/>
      <c r="BH69" s="16"/>
      <c r="BI69" s="16"/>
      <c r="BJ69" s="16"/>
      <c r="BK69" s="16"/>
      <c r="BL69" s="16"/>
      <c r="BM69" s="16"/>
      <c r="BN69" s="16"/>
      <c r="BO69" s="16"/>
      <c r="BP69" s="16"/>
      <c r="BQ69" s="16"/>
      <c r="BR69" s="16"/>
      <c r="BS69" s="16"/>
      <c r="BT69" s="16"/>
      <c r="BU69" s="16"/>
      <c r="BV69" s="16"/>
      <c r="BW69" s="16"/>
      <c r="BX69" s="16"/>
      <c r="BY69" s="16"/>
      <c r="BZ69" s="16"/>
      <c r="CA69" s="16"/>
      <c r="CB69" s="16"/>
      <c r="CC69" s="16"/>
      <c r="CD69" s="16"/>
      <c r="CE69" s="16"/>
      <c r="CF69" s="16"/>
      <c r="CG69" s="16"/>
      <c r="CH69" s="16"/>
      <c r="CI69" s="16"/>
      <c r="CJ69" s="16"/>
      <c r="CK69" s="16"/>
      <c r="CL69" s="16"/>
      <c r="CM69" s="16"/>
      <c r="CN69" s="16"/>
      <c r="CO69" s="16"/>
      <c r="CP69" s="16"/>
      <c r="CQ69" s="16"/>
      <c r="CR69" s="16"/>
      <c r="CS69" s="16"/>
      <c r="CT69" s="16"/>
      <c r="CU69" s="16"/>
      <c r="CV69" s="16"/>
      <c r="CW69" s="16"/>
      <c r="CX69" s="16"/>
      <c r="CY69" s="16"/>
      <c r="CZ69" s="16"/>
      <c r="DA69" s="16"/>
      <c r="DB69" s="16"/>
      <c r="DC69" s="16"/>
      <c r="DD69" s="16"/>
      <c r="DE69" s="16"/>
      <c r="DF69" s="16"/>
      <c r="DG69" s="16"/>
      <c r="DH69" s="16"/>
      <c r="DI69" s="16"/>
      <c r="DJ69" s="16"/>
      <c r="DK69" s="16"/>
      <c r="DL69" s="16"/>
      <c r="DM69" s="16"/>
      <c r="DN69" s="16"/>
      <c r="DO69" s="16"/>
      <c r="DP69" s="16"/>
      <c r="DQ69" s="16"/>
      <c r="DR69" s="16"/>
      <c r="DS69" s="16"/>
      <c r="DT69" s="16"/>
      <c r="DU69" s="16"/>
      <c r="DV69" s="16"/>
      <c r="DW69" s="16"/>
      <c r="DX69" s="16"/>
      <c r="DY69" s="16"/>
      <c r="DZ69" s="16"/>
      <c r="EA69" s="16"/>
      <c r="EB69" s="16"/>
      <c r="EC69" s="16"/>
      <c r="ED69" s="16"/>
      <c r="EE69" s="16"/>
      <c r="EF69" s="16"/>
      <c r="EG69" s="16"/>
      <c r="EH69" s="16"/>
      <c r="EI69" s="16"/>
      <c r="EJ69" s="16"/>
      <c r="EK69" s="16"/>
      <c r="EL69" s="16"/>
      <c r="EM69" s="16"/>
      <c r="EN69" s="16"/>
    </row>
    <row r="70" spans="1:144" s="15" customFormat="1">
      <c r="A70" s="20" t="s">
        <v>48</v>
      </c>
      <c r="B70" s="176">
        <v>5</v>
      </c>
      <c r="C70" s="170">
        <v>0.86659399999999998</v>
      </c>
      <c r="D70" s="255">
        <v>21676.3</v>
      </c>
      <c r="E70" s="123" t="s">
        <v>322</v>
      </c>
      <c r="F70" s="50" t="s">
        <v>16</v>
      </c>
      <c r="G70" s="129">
        <v>10.66</v>
      </c>
      <c r="H70" s="50">
        <v>0.62</v>
      </c>
      <c r="I70" s="50">
        <v>0.24</v>
      </c>
      <c r="J70" s="50">
        <v>0.74</v>
      </c>
      <c r="K70" s="50">
        <v>3.42</v>
      </c>
      <c r="L70" s="50">
        <v>0.03</v>
      </c>
      <c r="M70" s="50">
        <v>0.13</v>
      </c>
      <c r="N70" s="78">
        <v>5.19</v>
      </c>
      <c r="O70" s="50">
        <v>0.94</v>
      </c>
      <c r="P70" s="50">
        <v>7.0000000000000007E-2</v>
      </c>
      <c r="Q70" s="50">
        <v>1.31</v>
      </c>
      <c r="R70" s="50">
        <v>0</v>
      </c>
      <c r="S70" s="50">
        <v>0.13</v>
      </c>
      <c r="T70" s="103">
        <v>2.46</v>
      </c>
      <c r="U70" s="105">
        <v>-2.73</v>
      </c>
      <c r="V70" s="105">
        <v>3</v>
      </c>
      <c r="W70" s="105">
        <v>2.11</v>
      </c>
      <c r="X70" s="127"/>
      <c r="Y70" s="127"/>
      <c r="Z70" s="127"/>
      <c r="AA70" s="127"/>
      <c r="AB70" s="127"/>
      <c r="AC70" s="127"/>
      <c r="AD70" s="127"/>
      <c r="AE70" s="16"/>
      <c r="AF70" s="16"/>
      <c r="AG70" s="16"/>
      <c r="AH70" s="16"/>
      <c r="AI70" s="16"/>
      <c r="AJ70" s="16"/>
      <c r="AK70" s="16"/>
      <c r="AL70" s="16"/>
      <c r="AM70" s="16"/>
      <c r="AN70" s="16"/>
      <c r="AO70" s="16"/>
      <c r="AP70" s="16"/>
      <c r="AQ70" s="16"/>
      <c r="AR70" s="16"/>
      <c r="AS70" s="16"/>
      <c r="AT70" s="16"/>
      <c r="AU70" s="16"/>
      <c r="AV70" s="16"/>
      <c r="AW70" s="16"/>
      <c r="AX70" s="16"/>
      <c r="AY70" s="16"/>
      <c r="AZ70" s="16"/>
      <c r="BA70" s="16"/>
      <c r="BB70" s="16"/>
      <c r="BC70" s="16"/>
      <c r="BD70" s="16"/>
      <c r="BE70" s="16"/>
      <c r="BF70" s="16"/>
      <c r="BG70" s="16"/>
      <c r="BH70" s="16"/>
      <c r="BI70" s="16"/>
      <c r="BJ70" s="16"/>
      <c r="BK70" s="16"/>
      <c r="BL70" s="16"/>
      <c r="BM70" s="16"/>
      <c r="BN70" s="16"/>
      <c r="BO70" s="16"/>
      <c r="BP70" s="16"/>
      <c r="BQ70" s="16"/>
      <c r="BR70" s="16"/>
      <c r="BS70" s="16"/>
      <c r="BT70" s="16"/>
      <c r="BU70" s="16"/>
      <c r="BV70" s="16"/>
      <c r="BW70" s="16"/>
      <c r="BX70" s="16"/>
      <c r="BY70" s="16"/>
      <c r="BZ70" s="16"/>
      <c r="CA70" s="16"/>
      <c r="CB70" s="16"/>
      <c r="CC70" s="16"/>
      <c r="CD70" s="16"/>
      <c r="CE70" s="16"/>
      <c r="CF70" s="16"/>
      <c r="CG70" s="16"/>
      <c r="CH70" s="16"/>
      <c r="CI70" s="16"/>
      <c r="CJ70" s="16"/>
      <c r="CK70" s="16"/>
      <c r="CL70" s="16"/>
      <c r="CM70" s="16"/>
      <c r="CN70" s="16"/>
      <c r="CO70" s="16"/>
      <c r="CP70" s="16"/>
      <c r="CQ70" s="16"/>
      <c r="CR70" s="16"/>
      <c r="CS70" s="16"/>
      <c r="CT70" s="16"/>
      <c r="CU70" s="16"/>
      <c r="CV70" s="16"/>
      <c r="CW70" s="16"/>
      <c r="CX70" s="16"/>
      <c r="CY70" s="16"/>
      <c r="CZ70" s="16"/>
      <c r="DA70" s="16"/>
      <c r="DB70" s="16"/>
      <c r="DC70" s="16"/>
      <c r="DD70" s="16"/>
      <c r="DE70" s="16"/>
      <c r="DF70" s="16"/>
      <c r="DG70" s="16"/>
      <c r="DH70" s="16"/>
      <c r="DI70" s="16"/>
      <c r="DJ70" s="16"/>
      <c r="DK70" s="16"/>
      <c r="DL70" s="16"/>
      <c r="DM70" s="16"/>
      <c r="DN70" s="16"/>
      <c r="DO70" s="16"/>
      <c r="DP70" s="16"/>
      <c r="DQ70" s="16"/>
      <c r="DR70" s="16"/>
      <c r="DS70" s="16"/>
      <c r="DT70" s="16"/>
      <c r="DU70" s="16"/>
      <c r="DV70" s="16"/>
      <c r="DW70" s="16"/>
      <c r="DX70" s="16"/>
      <c r="DY70" s="16"/>
      <c r="DZ70" s="16"/>
      <c r="EA70" s="16"/>
      <c r="EB70" s="16"/>
      <c r="EC70" s="16"/>
      <c r="ED70" s="16"/>
      <c r="EE70" s="16"/>
      <c r="EF70" s="16"/>
      <c r="EG70" s="16"/>
      <c r="EH70" s="16"/>
      <c r="EI70" s="16"/>
      <c r="EJ70" s="16"/>
      <c r="EK70" s="16"/>
      <c r="EL70" s="16"/>
      <c r="EM70" s="16"/>
      <c r="EN70" s="16"/>
    </row>
    <row r="71" spans="1:144" s="15" customFormat="1">
      <c r="A71" s="18" t="s">
        <v>47</v>
      </c>
      <c r="B71" s="175">
        <v>5</v>
      </c>
      <c r="C71" s="169">
        <v>0.92108400000000001</v>
      </c>
      <c r="D71" s="254">
        <v>61413.599999999999</v>
      </c>
      <c r="E71" s="124" t="s">
        <v>322</v>
      </c>
      <c r="F71" s="49" t="s">
        <v>16</v>
      </c>
      <c r="G71" s="128">
        <v>5.6</v>
      </c>
      <c r="H71" s="49">
        <v>1.18</v>
      </c>
      <c r="I71" s="49">
        <v>0.47</v>
      </c>
      <c r="J71" s="49">
        <v>0.77</v>
      </c>
      <c r="K71" s="49">
        <v>2.6</v>
      </c>
      <c r="L71" s="49">
        <v>0.24</v>
      </c>
      <c r="M71" s="49">
        <v>0.25</v>
      </c>
      <c r="N71" s="78">
        <v>5.51</v>
      </c>
      <c r="O71" s="49">
        <v>2.38</v>
      </c>
      <c r="P71" s="49">
        <v>0.01</v>
      </c>
      <c r="Q71" s="49">
        <v>0.34</v>
      </c>
      <c r="R71" s="49">
        <v>1.8</v>
      </c>
      <c r="S71" s="49">
        <v>0.25</v>
      </c>
      <c r="T71" s="103">
        <v>4.78</v>
      </c>
      <c r="U71" s="104">
        <v>-0.73</v>
      </c>
      <c r="V71" s="104">
        <v>3.18</v>
      </c>
      <c r="W71" s="104">
        <v>1.1499999999999999</v>
      </c>
      <c r="X71" s="127"/>
      <c r="Y71" s="127"/>
      <c r="Z71" s="127"/>
      <c r="AA71" s="127"/>
      <c r="AB71" s="127"/>
      <c r="AC71" s="127"/>
      <c r="AD71" s="127"/>
      <c r="AE71" s="16"/>
      <c r="AF71" s="16"/>
      <c r="AG71" s="16"/>
      <c r="AH71" s="16"/>
      <c r="AI71" s="16"/>
      <c r="AJ71" s="16"/>
      <c r="AK71" s="16"/>
      <c r="AL71" s="16"/>
      <c r="AM71" s="16"/>
      <c r="AN71" s="16"/>
      <c r="AO71" s="16"/>
      <c r="AP71" s="16"/>
      <c r="AQ71" s="16"/>
      <c r="AR71" s="16"/>
      <c r="AS71" s="16"/>
      <c r="AT71" s="16"/>
      <c r="AU71" s="16"/>
      <c r="AV71" s="16"/>
      <c r="AW71" s="16"/>
      <c r="AX71" s="16"/>
      <c r="AY71" s="16"/>
      <c r="AZ71" s="16"/>
      <c r="BA71" s="16"/>
      <c r="BB71" s="16"/>
      <c r="BC71" s="16"/>
      <c r="BD71" s="16"/>
      <c r="BE71" s="16"/>
      <c r="BF71" s="16"/>
      <c r="BG71" s="16"/>
      <c r="BH71" s="16"/>
      <c r="BI71" s="16"/>
      <c r="BJ71" s="16"/>
      <c r="BK71" s="16"/>
      <c r="BL71" s="16"/>
      <c r="BM71" s="16"/>
      <c r="BN71" s="16"/>
      <c r="BO71" s="16"/>
      <c r="BP71" s="16"/>
      <c r="BQ71" s="16"/>
      <c r="BR71" s="16"/>
      <c r="BS71" s="16"/>
      <c r="BT71" s="16"/>
      <c r="BU71" s="16"/>
      <c r="BV71" s="16"/>
      <c r="BW71" s="16"/>
      <c r="BX71" s="16"/>
      <c r="BY71" s="16"/>
      <c r="BZ71" s="16"/>
      <c r="CA71" s="16"/>
      <c r="CB71" s="16"/>
      <c r="CC71" s="16"/>
      <c r="CD71" s="16"/>
      <c r="CE71" s="16"/>
      <c r="CF71" s="16"/>
      <c r="CG71" s="16"/>
      <c r="CH71" s="16"/>
      <c r="CI71" s="16"/>
      <c r="CJ71" s="16"/>
      <c r="CK71" s="16"/>
      <c r="CL71" s="16"/>
      <c r="CM71" s="16"/>
      <c r="CN71" s="16"/>
      <c r="CO71" s="16"/>
      <c r="CP71" s="16"/>
      <c r="CQ71" s="16"/>
      <c r="CR71" s="16"/>
      <c r="CS71" s="16"/>
      <c r="CT71" s="16"/>
      <c r="CU71" s="16"/>
      <c r="CV71" s="16"/>
      <c r="CW71" s="16"/>
      <c r="CX71" s="16"/>
      <c r="CY71" s="16"/>
      <c r="CZ71" s="16"/>
      <c r="DA71" s="16"/>
      <c r="DB71" s="16"/>
      <c r="DC71" s="16"/>
      <c r="DD71" s="16"/>
      <c r="DE71" s="16"/>
      <c r="DF71" s="16"/>
      <c r="DG71" s="16"/>
      <c r="DH71" s="16"/>
      <c r="DI71" s="16"/>
      <c r="DJ71" s="16"/>
      <c r="DK71" s="16"/>
      <c r="DL71" s="16"/>
      <c r="DM71" s="16"/>
      <c r="DN71" s="16"/>
      <c r="DO71" s="16"/>
      <c r="DP71" s="16"/>
      <c r="DQ71" s="16"/>
      <c r="DR71" s="16"/>
      <c r="DS71" s="16"/>
      <c r="DT71" s="16"/>
      <c r="DU71" s="16"/>
      <c r="DV71" s="16"/>
      <c r="DW71" s="16"/>
      <c r="DX71" s="16"/>
      <c r="DY71" s="16"/>
      <c r="DZ71" s="16"/>
      <c r="EA71" s="16"/>
      <c r="EB71" s="16"/>
      <c r="EC71" s="16"/>
      <c r="ED71" s="16"/>
      <c r="EE71" s="16"/>
      <c r="EF71" s="16"/>
      <c r="EG71" s="16"/>
      <c r="EH71" s="16"/>
      <c r="EI71" s="16"/>
      <c r="EJ71" s="16"/>
      <c r="EK71" s="16"/>
      <c r="EL71" s="16"/>
      <c r="EM71" s="16"/>
      <c r="EN71" s="16"/>
    </row>
    <row r="72" spans="1:144" s="15" customFormat="1">
      <c r="A72" s="18" t="s">
        <v>234</v>
      </c>
      <c r="B72" s="175">
        <v>2</v>
      </c>
      <c r="C72" s="169">
        <v>0.464584</v>
      </c>
      <c r="D72" s="254">
        <v>1433.17</v>
      </c>
      <c r="E72" s="124" t="s">
        <v>212</v>
      </c>
      <c r="F72" s="49" t="s">
        <v>14</v>
      </c>
      <c r="G72" s="128">
        <v>0.86</v>
      </c>
      <c r="H72" s="49"/>
      <c r="I72" s="49"/>
      <c r="J72" s="49"/>
      <c r="K72" s="49"/>
      <c r="L72" s="49"/>
      <c r="M72" s="49"/>
      <c r="N72" s="78">
        <v>2.19</v>
      </c>
      <c r="O72" s="49"/>
      <c r="P72" s="49"/>
      <c r="Q72" s="49"/>
      <c r="R72" s="49"/>
      <c r="S72" s="49"/>
      <c r="T72" s="103">
        <v>0.77</v>
      </c>
      <c r="U72" s="104">
        <v>-1.42</v>
      </c>
      <c r="V72" s="104">
        <v>1.27</v>
      </c>
      <c r="W72" s="104">
        <v>2.84</v>
      </c>
      <c r="X72" s="127"/>
      <c r="Y72" s="127"/>
      <c r="Z72" s="127"/>
      <c r="AA72" s="127"/>
      <c r="AB72" s="127"/>
      <c r="AC72" s="127"/>
      <c r="AD72" s="127"/>
      <c r="AE72" s="16"/>
      <c r="AF72" s="16"/>
      <c r="AG72" s="16"/>
      <c r="AH72" s="16"/>
      <c r="AI72" s="16"/>
      <c r="AJ72" s="16"/>
      <c r="AK72" s="16"/>
      <c r="AL72" s="16"/>
      <c r="AM72" s="16"/>
      <c r="AN72" s="16"/>
      <c r="AO72" s="16"/>
      <c r="AP72" s="16"/>
      <c r="AQ72" s="16"/>
      <c r="AR72" s="16"/>
      <c r="AS72" s="16"/>
      <c r="AT72" s="16"/>
      <c r="AU72" s="16"/>
      <c r="AV72" s="16"/>
      <c r="AW72" s="16"/>
      <c r="AX72" s="16"/>
      <c r="AY72" s="16"/>
      <c r="AZ72" s="16"/>
      <c r="BA72" s="16"/>
      <c r="BB72" s="16"/>
      <c r="BC72" s="16"/>
      <c r="BD72" s="16"/>
      <c r="BE72" s="16"/>
      <c r="BF72" s="16"/>
      <c r="BG72" s="16"/>
      <c r="BH72" s="16"/>
      <c r="BI72" s="16"/>
      <c r="BJ72" s="16"/>
      <c r="BK72" s="16"/>
      <c r="BL72" s="16"/>
      <c r="BM72" s="16"/>
      <c r="BN72" s="16"/>
      <c r="BO72" s="16"/>
      <c r="BP72" s="16"/>
      <c r="BQ72" s="16"/>
      <c r="BR72" s="16"/>
      <c r="BS72" s="16"/>
      <c r="BT72" s="16"/>
      <c r="BU72" s="16"/>
      <c r="BV72" s="16"/>
      <c r="BW72" s="16"/>
      <c r="BX72" s="16"/>
      <c r="BY72" s="16"/>
      <c r="BZ72" s="16"/>
      <c r="CA72" s="16"/>
      <c r="CB72" s="16"/>
      <c r="CC72" s="16"/>
      <c r="CD72" s="16"/>
      <c r="CE72" s="16"/>
      <c r="CF72" s="16"/>
      <c r="CG72" s="16"/>
      <c r="CH72" s="16"/>
      <c r="CI72" s="16"/>
      <c r="CJ72" s="16"/>
      <c r="CK72" s="16"/>
      <c r="CL72" s="16"/>
      <c r="CM72" s="16"/>
      <c r="CN72" s="16"/>
      <c r="CO72" s="16"/>
      <c r="CP72" s="16"/>
      <c r="CQ72" s="16"/>
      <c r="CR72" s="16"/>
      <c r="CS72" s="16"/>
      <c r="CT72" s="16"/>
      <c r="CU72" s="16"/>
      <c r="CV72" s="16"/>
      <c r="CW72" s="16"/>
      <c r="CX72" s="16"/>
      <c r="CY72" s="16"/>
      <c r="CZ72" s="16"/>
      <c r="DA72" s="16"/>
      <c r="DB72" s="16"/>
      <c r="DC72" s="16"/>
      <c r="DD72" s="16"/>
      <c r="DE72" s="16"/>
      <c r="DF72" s="16"/>
      <c r="DG72" s="16"/>
      <c r="DH72" s="16"/>
      <c r="DI72" s="16"/>
      <c r="DJ72" s="16"/>
      <c r="DK72" s="16"/>
      <c r="DL72" s="16"/>
      <c r="DM72" s="16"/>
      <c r="DN72" s="16"/>
      <c r="DO72" s="16"/>
      <c r="DP72" s="16"/>
      <c r="DQ72" s="16"/>
      <c r="DR72" s="16"/>
      <c r="DS72" s="16"/>
      <c r="DT72" s="16"/>
      <c r="DU72" s="16"/>
      <c r="DV72" s="16"/>
      <c r="DW72" s="16"/>
      <c r="DX72" s="16"/>
      <c r="DY72" s="16"/>
      <c r="DZ72" s="16"/>
      <c r="EA72" s="16"/>
      <c r="EB72" s="16"/>
      <c r="EC72" s="16"/>
      <c r="ED72" s="16"/>
      <c r="EE72" s="16"/>
      <c r="EF72" s="16"/>
      <c r="EG72" s="16"/>
      <c r="EH72" s="16"/>
      <c r="EI72" s="16"/>
      <c r="EJ72" s="16"/>
      <c r="EK72" s="16"/>
      <c r="EL72" s="16"/>
      <c r="EM72" s="16"/>
      <c r="EN72" s="16"/>
    </row>
    <row r="73" spans="1:144" s="15" customFormat="1">
      <c r="A73" s="18" t="s">
        <v>235</v>
      </c>
      <c r="B73" s="175">
        <v>5</v>
      </c>
      <c r="C73" s="169">
        <v>0.72271700000000005</v>
      </c>
      <c r="D73" s="254">
        <v>7088.01</v>
      </c>
      <c r="E73" s="124" t="s">
        <v>215</v>
      </c>
      <c r="F73" s="49" t="s">
        <v>18</v>
      </c>
      <c r="G73" s="128">
        <v>7.0000000000000007E-2</v>
      </c>
      <c r="H73" s="49">
        <v>0.64</v>
      </c>
      <c r="I73" s="49">
        <v>0.15</v>
      </c>
      <c r="J73" s="49">
        <v>0.14000000000000001</v>
      </c>
      <c r="K73" s="49">
        <v>1.47</v>
      </c>
      <c r="L73" s="49">
        <v>0.17</v>
      </c>
      <c r="M73" s="49">
        <v>0</v>
      </c>
      <c r="N73" s="78">
        <v>2.57</v>
      </c>
      <c r="O73" s="49">
        <v>0.4</v>
      </c>
      <c r="P73" s="49">
        <v>0.01</v>
      </c>
      <c r="Q73" s="49">
        <v>0.52</v>
      </c>
      <c r="R73" s="49">
        <v>0.1</v>
      </c>
      <c r="S73" s="49">
        <v>0</v>
      </c>
      <c r="T73" s="103">
        <v>1.03</v>
      </c>
      <c r="U73" s="104">
        <v>-1.54</v>
      </c>
      <c r="V73" s="104">
        <v>1.49</v>
      </c>
      <c r="W73" s="104">
        <v>2.4900000000000002</v>
      </c>
      <c r="X73" s="127"/>
      <c r="Y73" s="127"/>
      <c r="Z73" s="127"/>
      <c r="AA73" s="127"/>
      <c r="AB73" s="127"/>
      <c r="AC73" s="127"/>
      <c r="AD73" s="127"/>
      <c r="AE73" s="16"/>
      <c r="AF73" s="16"/>
      <c r="AG73" s="16"/>
      <c r="AH73" s="16"/>
      <c r="AI73" s="16"/>
      <c r="AJ73" s="16"/>
      <c r="AK73" s="16"/>
      <c r="AL73" s="16"/>
      <c r="AM73" s="16"/>
      <c r="AN73" s="16"/>
      <c r="AO73" s="16"/>
      <c r="AP73" s="16"/>
      <c r="AQ73" s="16"/>
      <c r="AR73" s="16"/>
      <c r="AS73" s="16"/>
      <c r="AT73" s="16"/>
      <c r="AU73" s="16"/>
      <c r="AV73" s="16"/>
      <c r="AW73" s="16"/>
      <c r="AX73" s="16"/>
      <c r="AY73" s="16"/>
      <c r="AZ73" s="16"/>
      <c r="BA73" s="16"/>
      <c r="BB73" s="16"/>
      <c r="BC73" s="16"/>
      <c r="BD73" s="16"/>
      <c r="BE73" s="16"/>
      <c r="BF73" s="16"/>
      <c r="BG73" s="16"/>
      <c r="BH73" s="16"/>
      <c r="BI73" s="16"/>
      <c r="BJ73" s="16"/>
      <c r="BK73" s="16"/>
      <c r="BL73" s="16"/>
      <c r="BM73" s="16"/>
      <c r="BN73" s="16"/>
      <c r="BO73" s="16"/>
      <c r="BP73" s="16"/>
      <c r="BQ73" s="16"/>
      <c r="BR73" s="16"/>
      <c r="BS73" s="16"/>
      <c r="BT73" s="16"/>
      <c r="BU73" s="16"/>
      <c r="BV73" s="16"/>
      <c r="BW73" s="16"/>
      <c r="BX73" s="16"/>
      <c r="BY73" s="16"/>
      <c r="BZ73" s="16"/>
      <c r="CA73" s="16"/>
      <c r="CB73" s="16"/>
      <c r="CC73" s="16"/>
      <c r="CD73" s="16"/>
      <c r="CE73" s="16"/>
      <c r="CF73" s="16"/>
      <c r="CG73" s="16"/>
      <c r="CH73" s="16"/>
      <c r="CI73" s="16"/>
      <c r="CJ73" s="16"/>
      <c r="CK73" s="16"/>
      <c r="CL73" s="16"/>
      <c r="CM73" s="16"/>
      <c r="CN73" s="16"/>
      <c r="CO73" s="16"/>
      <c r="CP73" s="16"/>
      <c r="CQ73" s="16"/>
      <c r="CR73" s="16"/>
      <c r="CS73" s="16"/>
      <c r="CT73" s="16"/>
      <c r="CU73" s="16"/>
      <c r="CV73" s="16"/>
      <c r="CW73" s="16"/>
      <c r="CX73" s="16"/>
      <c r="CY73" s="16"/>
      <c r="CZ73" s="16"/>
      <c r="DA73" s="16"/>
      <c r="DB73" s="16"/>
      <c r="DC73" s="16"/>
      <c r="DD73" s="16"/>
      <c r="DE73" s="16"/>
      <c r="DF73" s="16"/>
      <c r="DG73" s="16"/>
      <c r="DH73" s="16"/>
      <c r="DI73" s="16"/>
      <c r="DJ73" s="16"/>
      <c r="DK73" s="16"/>
      <c r="DL73" s="16"/>
      <c r="DM73" s="16"/>
      <c r="DN73" s="16"/>
      <c r="DO73" s="16"/>
      <c r="DP73" s="16"/>
      <c r="DQ73" s="16"/>
      <c r="DR73" s="16"/>
      <c r="DS73" s="16"/>
      <c r="DT73" s="16"/>
      <c r="DU73" s="16"/>
      <c r="DV73" s="16"/>
      <c r="DW73" s="16"/>
      <c r="DX73" s="16"/>
      <c r="DY73" s="16"/>
      <c r="DZ73" s="16"/>
      <c r="EA73" s="16"/>
      <c r="EB73" s="16"/>
      <c r="EC73" s="16"/>
      <c r="ED73" s="16"/>
      <c r="EE73" s="16"/>
      <c r="EF73" s="16"/>
      <c r="EG73" s="16"/>
      <c r="EH73" s="16"/>
      <c r="EI73" s="16"/>
      <c r="EJ73" s="16"/>
      <c r="EK73" s="16"/>
      <c r="EL73" s="16"/>
      <c r="EM73" s="16"/>
      <c r="EN73" s="16"/>
    </row>
    <row r="74" spans="1:144" s="15" customFormat="1">
      <c r="A74" s="20" t="s">
        <v>64</v>
      </c>
      <c r="B74" s="176">
        <v>6</v>
      </c>
      <c r="C74" s="170">
        <v>0.70789299999999999</v>
      </c>
      <c r="D74" s="255">
        <v>6085.89</v>
      </c>
      <c r="E74" s="123" t="s">
        <v>215</v>
      </c>
      <c r="F74" s="50" t="s">
        <v>18</v>
      </c>
      <c r="G74" s="129">
        <v>10.28</v>
      </c>
      <c r="H74" s="50">
        <v>0.35</v>
      </c>
      <c r="I74" s="50">
        <v>0.12</v>
      </c>
      <c r="J74" s="50">
        <v>0.12</v>
      </c>
      <c r="K74" s="50">
        <v>0.86</v>
      </c>
      <c r="L74" s="50">
        <v>0.04</v>
      </c>
      <c r="M74" s="50">
        <v>0.05</v>
      </c>
      <c r="N74" s="78">
        <v>1.53</v>
      </c>
      <c r="O74" s="50">
        <v>0.22</v>
      </c>
      <c r="P74" s="50">
        <v>0.11</v>
      </c>
      <c r="Q74" s="50">
        <v>0.16</v>
      </c>
      <c r="R74" s="50">
        <v>0.02</v>
      </c>
      <c r="S74" s="50">
        <v>0.05</v>
      </c>
      <c r="T74" s="103">
        <v>0.56000000000000005</v>
      </c>
      <c r="U74" s="105">
        <v>-0.97</v>
      </c>
      <c r="V74" s="105">
        <v>0.88</v>
      </c>
      <c r="W74" s="105">
        <v>2.74</v>
      </c>
      <c r="X74" s="127"/>
      <c r="Y74" s="127"/>
      <c r="Z74" s="127"/>
      <c r="AA74" s="127"/>
      <c r="AB74" s="127"/>
      <c r="AC74" s="127"/>
      <c r="AD74" s="127"/>
      <c r="AE74" s="16"/>
      <c r="AF74" s="16"/>
      <c r="AG74" s="16"/>
      <c r="AH74" s="16"/>
      <c r="AI74" s="16"/>
      <c r="AJ74" s="16"/>
      <c r="AK74" s="16"/>
      <c r="AL74" s="16"/>
      <c r="AM74" s="16"/>
      <c r="AN74" s="16"/>
      <c r="AO74" s="16"/>
      <c r="AP74" s="16"/>
      <c r="AQ74" s="16"/>
      <c r="AR74" s="16"/>
      <c r="AS74" s="16"/>
      <c r="AT74" s="16"/>
      <c r="AU74" s="16"/>
      <c r="AV74" s="16"/>
      <c r="AW74" s="16"/>
      <c r="AX74" s="16"/>
      <c r="AY74" s="16"/>
      <c r="AZ74" s="16"/>
      <c r="BA74" s="16"/>
      <c r="BB74" s="16"/>
      <c r="BC74" s="16"/>
      <c r="BD74" s="16"/>
      <c r="BE74" s="16"/>
      <c r="BF74" s="16"/>
      <c r="BG74" s="16"/>
      <c r="BH74" s="16"/>
      <c r="BI74" s="16"/>
      <c r="BJ74" s="16"/>
      <c r="BK74" s="16"/>
      <c r="BL74" s="16"/>
      <c r="BM74" s="16"/>
      <c r="BN74" s="16"/>
      <c r="BO74" s="16"/>
      <c r="BP74" s="16"/>
      <c r="BQ74" s="16"/>
      <c r="BR74" s="16"/>
      <c r="BS74" s="16"/>
      <c r="BT74" s="16"/>
      <c r="BU74" s="16"/>
      <c r="BV74" s="16"/>
      <c r="BW74" s="16"/>
      <c r="BX74" s="16"/>
      <c r="BY74" s="16"/>
      <c r="BZ74" s="16"/>
      <c r="CA74" s="16"/>
      <c r="CB74" s="16"/>
      <c r="CC74" s="16"/>
      <c r="CD74" s="16"/>
      <c r="CE74" s="16"/>
      <c r="CF74" s="16"/>
      <c r="CG74" s="16"/>
      <c r="CH74" s="16"/>
      <c r="CI74" s="16"/>
      <c r="CJ74" s="16"/>
      <c r="CK74" s="16"/>
      <c r="CL74" s="16"/>
      <c r="CM74" s="16"/>
      <c r="CN74" s="16"/>
      <c r="CO74" s="16"/>
      <c r="CP74" s="16"/>
      <c r="CQ74" s="16"/>
      <c r="CR74" s="16"/>
      <c r="CS74" s="16"/>
      <c r="CT74" s="16"/>
      <c r="CU74" s="16"/>
      <c r="CV74" s="16"/>
      <c r="CW74" s="16"/>
      <c r="CX74" s="16"/>
      <c r="CY74" s="16"/>
      <c r="CZ74" s="16"/>
      <c r="DA74" s="16"/>
      <c r="DB74" s="16"/>
      <c r="DC74" s="16"/>
      <c r="DD74" s="16"/>
      <c r="DE74" s="16"/>
      <c r="DF74" s="16"/>
      <c r="DG74" s="16"/>
      <c r="DH74" s="16"/>
      <c r="DI74" s="16"/>
      <c r="DJ74" s="16"/>
      <c r="DK74" s="16"/>
      <c r="DL74" s="16"/>
      <c r="DM74" s="16"/>
      <c r="DN74" s="16"/>
      <c r="DO74" s="16"/>
      <c r="DP74" s="16"/>
      <c r="DQ74" s="16"/>
      <c r="DR74" s="16"/>
      <c r="DS74" s="16"/>
      <c r="DT74" s="16"/>
      <c r="DU74" s="16"/>
      <c r="DV74" s="16"/>
      <c r="DW74" s="16"/>
      <c r="DX74" s="16"/>
      <c r="DY74" s="16"/>
      <c r="DZ74" s="16"/>
      <c r="EA74" s="16"/>
      <c r="EB74" s="16"/>
      <c r="EC74" s="16"/>
      <c r="ED74" s="16"/>
      <c r="EE74" s="16"/>
      <c r="EF74" s="16"/>
      <c r="EG74" s="16"/>
      <c r="EH74" s="16"/>
      <c r="EI74" s="16"/>
      <c r="EJ74" s="16"/>
      <c r="EK74" s="16"/>
      <c r="EL74" s="16"/>
      <c r="EM74" s="16"/>
      <c r="EN74" s="16"/>
    </row>
    <row r="75" spans="1:144" s="15" customFormat="1">
      <c r="A75" s="18" t="s">
        <v>72</v>
      </c>
      <c r="B75" s="175">
        <v>5</v>
      </c>
      <c r="C75" s="169">
        <v>0.72683900000000001</v>
      </c>
      <c r="D75" s="254">
        <v>5192.88</v>
      </c>
      <c r="E75" s="124" t="s">
        <v>215</v>
      </c>
      <c r="F75" s="49" t="s">
        <v>18</v>
      </c>
      <c r="G75" s="128">
        <v>15.49</v>
      </c>
      <c r="H75" s="49">
        <v>0.3</v>
      </c>
      <c r="I75" s="49">
        <v>0.3</v>
      </c>
      <c r="J75" s="49">
        <v>0.24</v>
      </c>
      <c r="K75" s="49">
        <v>1.08</v>
      </c>
      <c r="L75" s="49">
        <v>0.18</v>
      </c>
      <c r="M75" s="49">
        <v>0.06</v>
      </c>
      <c r="N75" s="78">
        <v>2.17</v>
      </c>
      <c r="O75" s="49">
        <v>0.32</v>
      </c>
      <c r="P75" s="49">
        <v>0.3</v>
      </c>
      <c r="Q75" s="49">
        <v>1.41</v>
      </c>
      <c r="R75" s="49">
        <v>0.11</v>
      </c>
      <c r="S75" s="49">
        <v>0.06</v>
      </c>
      <c r="T75" s="103">
        <v>2.2000000000000002</v>
      </c>
      <c r="U75" s="104">
        <v>0.03</v>
      </c>
      <c r="V75" s="104">
        <v>1.25</v>
      </c>
      <c r="W75" s="104">
        <v>0.99</v>
      </c>
      <c r="X75" s="127"/>
      <c r="Y75" s="127"/>
      <c r="Z75" s="127"/>
      <c r="AA75" s="127"/>
      <c r="AB75" s="127"/>
      <c r="AC75" s="127"/>
      <c r="AD75" s="127"/>
      <c r="AE75" s="16"/>
      <c r="AF75" s="16"/>
      <c r="AG75" s="16"/>
      <c r="AH75" s="16"/>
      <c r="AI75" s="16"/>
      <c r="AJ75" s="16"/>
      <c r="AK75" s="16"/>
      <c r="AL75" s="16"/>
      <c r="AM75" s="16"/>
      <c r="AN75" s="16"/>
      <c r="AO75" s="16"/>
      <c r="AP75" s="16"/>
      <c r="AQ75" s="16"/>
      <c r="AR75" s="16"/>
      <c r="AS75" s="16"/>
      <c r="AT75" s="16"/>
      <c r="AU75" s="16"/>
      <c r="AV75" s="16"/>
      <c r="AW75" s="16"/>
      <c r="AX75" s="16"/>
      <c r="AY75" s="16"/>
      <c r="AZ75" s="16"/>
      <c r="BA75" s="16"/>
      <c r="BB75" s="16"/>
      <c r="BC75" s="16"/>
      <c r="BD75" s="16"/>
      <c r="BE75" s="16"/>
      <c r="BF75" s="16"/>
      <c r="BG75" s="16"/>
      <c r="BH75" s="16"/>
      <c r="BI75" s="16"/>
      <c r="BJ75" s="16"/>
      <c r="BK75" s="16"/>
      <c r="BL75" s="16"/>
      <c r="BM75" s="16"/>
      <c r="BN75" s="16"/>
      <c r="BO75" s="16"/>
      <c r="BP75" s="16"/>
      <c r="BQ75" s="16"/>
      <c r="BR75" s="16"/>
      <c r="BS75" s="16"/>
      <c r="BT75" s="16"/>
      <c r="BU75" s="16"/>
      <c r="BV75" s="16"/>
      <c r="BW75" s="16"/>
      <c r="BX75" s="16"/>
      <c r="BY75" s="16"/>
      <c r="BZ75" s="16"/>
      <c r="CA75" s="16"/>
      <c r="CB75" s="16"/>
      <c r="CC75" s="16"/>
      <c r="CD75" s="16"/>
      <c r="CE75" s="16"/>
      <c r="CF75" s="16"/>
      <c r="CG75" s="16"/>
      <c r="CH75" s="16"/>
      <c r="CI75" s="16"/>
      <c r="CJ75" s="16"/>
      <c r="CK75" s="16"/>
      <c r="CL75" s="16"/>
      <c r="CM75" s="16"/>
      <c r="CN75" s="16"/>
      <c r="CO75" s="16"/>
      <c r="CP75" s="16"/>
      <c r="CQ75" s="16"/>
      <c r="CR75" s="16"/>
      <c r="CS75" s="16"/>
      <c r="CT75" s="16"/>
      <c r="CU75" s="16"/>
      <c r="CV75" s="16"/>
      <c r="CW75" s="16"/>
      <c r="CX75" s="16"/>
      <c r="CY75" s="16"/>
      <c r="CZ75" s="16"/>
      <c r="DA75" s="16"/>
      <c r="DB75" s="16"/>
      <c r="DC75" s="16"/>
      <c r="DD75" s="16"/>
      <c r="DE75" s="16"/>
      <c r="DF75" s="16"/>
      <c r="DG75" s="16"/>
      <c r="DH75" s="16"/>
      <c r="DI75" s="16"/>
      <c r="DJ75" s="16"/>
      <c r="DK75" s="16"/>
      <c r="DL75" s="16"/>
      <c r="DM75" s="16"/>
      <c r="DN75" s="16"/>
      <c r="DO75" s="16"/>
      <c r="DP75" s="16"/>
      <c r="DQ75" s="16"/>
      <c r="DR75" s="16"/>
      <c r="DS75" s="16"/>
      <c r="DT75" s="16"/>
      <c r="DU75" s="16"/>
      <c r="DV75" s="16"/>
      <c r="DW75" s="16"/>
      <c r="DX75" s="16"/>
      <c r="DY75" s="16"/>
      <c r="DZ75" s="16"/>
      <c r="EA75" s="16"/>
      <c r="EB75" s="16"/>
      <c r="EC75" s="16"/>
      <c r="ED75" s="16"/>
      <c r="EE75" s="16"/>
      <c r="EF75" s="16"/>
      <c r="EG75" s="16"/>
      <c r="EH75" s="16"/>
      <c r="EI75" s="16"/>
      <c r="EJ75" s="16"/>
      <c r="EK75" s="16"/>
      <c r="EL75" s="16"/>
      <c r="EM75" s="16"/>
      <c r="EN75" s="16"/>
    </row>
    <row r="76" spans="1:144" s="15" customFormat="1">
      <c r="A76" s="18" t="s">
        <v>150</v>
      </c>
      <c r="B76" s="175">
        <v>5</v>
      </c>
      <c r="C76" s="169">
        <v>0.68770299999999995</v>
      </c>
      <c r="D76" s="254">
        <v>2930.33</v>
      </c>
      <c r="E76" s="124" t="s">
        <v>212</v>
      </c>
      <c r="F76" s="49" t="s">
        <v>14</v>
      </c>
      <c r="G76" s="128">
        <v>80.72</v>
      </c>
      <c r="H76" s="49">
        <v>0.68</v>
      </c>
      <c r="I76" s="49">
        <v>0.08</v>
      </c>
      <c r="J76" s="49">
        <v>0.17</v>
      </c>
      <c r="K76" s="49">
        <v>1.02</v>
      </c>
      <c r="L76" s="49">
        <v>0.04</v>
      </c>
      <c r="M76" s="49">
        <v>0.15</v>
      </c>
      <c r="N76" s="78">
        <v>2.15</v>
      </c>
      <c r="O76" s="49">
        <v>0.38</v>
      </c>
      <c r="P76" s="49">
        <v>0</v>
      </c>
      <c r="Q76" s="49">
        <v>0</v>
      </c>
      <c r="R76" s="49">
        <v>0.02</v>
      </c>
      <c r="S76" s="49">
        <v>0.15</v>
      </c>
      <c r="T76" s="103">
        <v>0.56000000000000005</v>
      </c>
      <c r="U76" s="104">
        <v>-1.59</v>
      </c>
      <c r="V76" s="104">
        <v>1.24</v>
      </c>
      <c r="W76" s="104">
        <v>3.86</v>
      </c>
      <c r="X76" s="127"/>
      <c r="Y76" s="127"/>
      <c r="Z76" s="127"/>
      <c r="AA76" s="127"/>
      <c r="AB76" s="127"/>
      <c r="AC76" s="127"/>
      <c r="AD76" s="127"/>
      <c r="AE76" s="16"/>
      <c r="AF76" s="16"/>
      <c r="AG76" s="16"/>
      <c r="AH76" s="16"/>
      <c r="AI76" s="16"/>
      <c r="AJ76" s="16"/>
      <c r="AK76" s="16"/>
      <c r="AL76" s="16"/>
      <c r="AM76" s="16"/>
      <c r="AN76" s="16"/>
      <c r="AO76" s="16"/>
      <c r="AP76" s="16"/>
      <c r="AQ76" s="16"/>
      <c r="AR76" s="16"/>
      <c r="AS76" s="16"/>
      <c r="AT76" s="16"/>
      <c r="AU76" s="16"/>
      <c r="AV76" s="16"/>
      <c r="AW76" s="16"/>
      <c r="AX76" s="16"/>
      <c r="AY76" s="16"/>
      <c r="AZ76" s="16"/>
      <c r="BA76" s="16"/>
      <c r="BB76" s="16"/>
      <c r="BC76" s="16"/>
      <c r="BD76" s="16"/>
      <c r="BE76" s="16"/>
      <c r="BF76" s="16"/>
      <c r="BG76" s="16"/>
      <c r="BH76" s="16"/>
      <c r="BI76" s="16"/>
      <c r="BJ76" s="16"/>
      <c r="BK76" s="16"/>
      <c r="BL76" s="16"/>
      <c r="BM76" s="16"/>
      <c r="BN76" s="16"/>
      <c r="BO76" s="16"/>
      <c r="BP76" s="16"/>
      <c r="BQ76" s="16"/>
      <c r="BR76" s="16"/>
      <c r="BS76" s="16"/>
      <c r="BT76" s="16"/>
      <c r="BU76" s="16"/>
      <c r="BV76" s="16"/>
      <c r="BW76" s="16"/>
      <c r="BX76" s="16"/>
      <c r="BY76" s="16"/>
      <c r="BZ76" s="16"/>
      <c r="CA76" s="16"/>
      <c r="CB76" s="16"/>
      <c r="CC76" s="16"/>
      <c r="CD76" s="16"/>
      <c r="CE76" s="16"/>
      <c r="CF76" s="16"/>
      <c r="CG76" s="16"/>
      <c r="CH76" s="16"/>
      <c r="CI76" s="16"/>
      <c r="CJ76" s="16"/>
      <c r="CK76" s="16"/>
      <c r="CL76" s="16"/>
      <c r="CM76" s="16"/>
      <c r="CN76" s="16"/>
      <c r="CO76" s="16"/>
      <c r="CP76" s="16"/>
      <c r="CQ76" s="16"/>
      <c r="CR76" s="16"/>
      <c r="CS76" s="16"/>
      <c r="CT76" s="16"/>
      <c r="CU76" s="16"/>
      <c r="CV76" s="16"/>
      <c r="CW76" s="16"/>
      <c r="CX76" s="16"/>
      <c r="CY76" s="16"/>
      <c r="CZ76" s="16"/>
      <c r="DA76" s="16"/>
      <c r="DB76" s="16"/>
      <c r="DC76" s="16"/>
      <c r="DD76" s="16"/>
      <c r="DE76" s="16"/>
      <c r="DF76" s="16"/>
      <c r="DG76" s="16"/>
      <c r="DH76" s="16"/>
      <c r="DI76" s="16"/>
      <c r="DJ76" s="16"/>
      <c r="DK76" s="16"/>
      <c r="DL76" s="16"/>
      <c r="DM76" s="16"/>
      <c r="DN76" s="16"/>
      <c r="DO76" s="16"/>
      <c r="DP76" s="16"/>
      <c r="DQ76" s="16"/>
      <c r="DR76" s="16"/>
      <c r="DS76" s="16"/>
      <c r="DT76" s="16"/>
      <c r="DU76" s="16"/>
      <c r="DV76" s="16"/>
      <c r="DW76" s="16"/>
      <c r="DX76" s="16"/>
      <c r="DY76" s="16"/>
      <c r="DZ76" s="16"/>
      <c r="EA76" s="16"/>
      <c r="EB76" s="16"/>
      <c r="EC76" s="16"/>
      <c r="ED76" s="16"/>
      <c r="EE76" s="16"/>
      <c r="EF76" s="16"/>
      <c r="EG76" s="16"/>
      <c r="EH76" s="16"/>
      <c r="EI76" s="16"/>
      <c r="EJ76" s="16"/>
      <c r="EK76" s="16"/>
      <c r="EL76" s="16"/>
      <c r="EM76" s="16"/>
      <c r="EN76" s="16"/>
    </row>
    <row r="77" spans="1:144" s="15" customFormat="1">
      <c r="A77" s="18" t="s">
        <v>63</v>
      </c>
      <c r="B77" s="175">
        <v>5</v>
      </c>
      <c r="C77" s="169">
        <v>0.66237500000000005</v>
      </c>
      <c r="D77" s="254">
        <v>3696.33</v>
      </c>
      <c r="E77" s="124" t="s">
        <v>215</v>
      </c>
      <c r="F77" s="49" t="s">
        <v>14</v>
      </c>
      <c r="G77" s="128">
        <v>6.3</v>
      </c>
      <c r="H77" s="49">
        <v>0.44</v>
      </c>
      <c r="I77" s="49">
        <v>0.21</v>
      </c>
      <c r="J77" s="49">
        <v>0.4</v>
      </c>
      <c r="K77" s="49">
        <v>0.84</v>
      </c>
      <c r="L77" s="49">
        <v>0.14000000000000001</v>
      </c>
      <c r="M77" s="49">
        <v>0.05</v>
      </c>
      <c r="N77" s="78">
        <v>2.0699999999999998</v>
      </c>
      <c r="O77" s="49">
        <v>0.27</v>
      </c>
      <c r="P77" s="49">
        <v>0.15</v>
      </c>
      <c r="Q77" s="49">
        <v>0.04</v>
      </c>
      <c r="R77" s="49">
        <v>0.11</v>
      </c>
      <c r="S77" s="49">
        <v>0.05</v>
      </c>
      <c r="T77" s="103">
        <v>0.61</v>
      </c>
      <c r="U77" s="104">
        <v>-1.46</v>
      </c>
      <c r="V77" s="104">
        <v>1.2</v>
      </c>
      <c r="W77" s="104">
        <v>3.37</v>
      </c>
      <c r="X77" s="127"/>
      <c r="Y77" s="127"/>
      <c r="Z77" s="127"/>
      <c r="AA77" s="127"/>
      <c r="AB77" s="127"/>
      <c r="AC77" s="127"/>
      <c r="AD77" s="127"/>
      <c r="AE77" s="16"/>
      <c r="AF77" s="16"/>
      <c r="AG77" s="16"/>
      <c r="AH77" s="16"/>
      <c r="AI77" s="16"/>
      <c r="AJ77" s="16"/>
      <c r="AK77" s="16"/>
      <c r="AL77" s="16"/>
      <c r="AM77" s="16"/>
      <c r="AN77" s="16"/>
      <c r="AO77" s="16"/>
      <c r="AP77" s="16"/>
      <c r="AQ77" s="16"/>
      <c r="AR77" s="16"/>
      <c r="AS77" s="16"/>
      <c r="AT77" s="16"/>
      <c r="AU77" s="16"/>
      <c r="AV77" s="16"/>
      <c r="AW77" s="16"/>
      <c r="AX77" s="16"/>
      <c r="AY77" s="16"/>
      <c r="AZ77" s="16"/>
      <c r="BA77" s="16"/>
      <c r="BB77" s="16"/>
      <c r="BC77" s="16"/>
      <c r="BD77" s="16"/>
      <c r="BE77" s="16"/>
      <c r="BF77" s="16"/>
      <c r="BG77" s="16"/>
      <c r="BH77" s="16"/>
      <c r="BI77" s="16"/>
      <c r="BJ77" s="16"/>
      <c r="BK77" s="16"/>
      <c r="BL77" s="16"/>
      <c r="BM77" s="16"/>
      <c r="BN77" s="16"/>
      <c r="BO77" s="16"/>
      <c r="BP77" s="16"/>
      <c r="BQ77" s="16"/>
      <c r="BR77" s="16"/>
      <c r="BS77" s="16"/>
      <c r="BT77" s="16"/>
      <c r="BU77" s="16"/>
      <c r="BV77" s="16"/>
      <c r="BW77" s="16"/>
      <c r="BX77" s="16"/>
      <c r="BY77" s="16"/>
      <c r="BZ77" s="16"/>
      <c r="CA77" s="16"/>
      <c r="CB77" s="16"/>
      <c r="CC77" s="16"/>
      <c r="CD77" s="16"/>
      <c r="CE77" s="16"/>
      <c r="CF77" s="16"/>
      <c r="CG77" s="16"/>
      <c r="CH77" s="16"/>
      <c r="CI77" s="16"/>
      <c r="CJ77" s="16"/>
      <c r="CK77" s="16"/>
      <c r="CL77" s="16"/>
      <c r="CM77" s="16"/>
      <c r="CN77" s="16"/>
      <c r="CO77" s="16"/>
      <c r="CP77" s="16"/>
      <c r="CQ77" s="16"/>
      <c r="CR77" s="16"/>
      <c r="CS77" s="16"/>
      <c r="CT77" s="16"/>
      <c r="CU77" s="16"/>
      <c r="CV77" s="16"/>
      <c r="CW77" s="16"/>
      <c r="CX77" s="16"/>
      <c r="CY77" s="16"/>
      <c r="CZ77" s="16"/>
      <c r="DA77" s="16"/>
      <c r="DB77" s="16"/>
      <c r="DC77" s="16"/>
      <c r="DD77" s="16"/>
      <c r="DE77" s="16"/>
      <c r="DF77" s="16"/>
      <c r="DG77" s="16"/>
      <c r="DH77" s="16"/>
      <c r="DI77" s="16"/>
      <c r="DJ77" s="16"/>
      <c r="DK77" s="16"/>
      <c r="DL77" s="16"/>
      <c r="DM77" s="16"/>
      <c r="DN77" s="16"/>
      <c r="DO77" s="16"/>
      <c r="DP77" s="16"/>
      <c r="DQ77" s="16"/>
      <c r="DR77" s="16"/>
      <c r="DS77" s="16"/>
      <c r="DT77" s="16"/>
      <c r="DU77" s="16"/>
      <c r="DV77" s="16"/>
      <c r="DW77" s="16"/>
      <c r="DX77" s="16"/>
      <c r="DY77" s="16"/>
      <c r="DZ77" s="16"/>
      <c r="EA77" s="16"/>
      <c r="EB77" s="16"/>
      <c r="EC77" s="16"/>
      <c r="ED77" s="16"/>
      <c r="EE77" s="16"/>
      <c r="EF77" s="16"/>
      <c r="EG77" s="16"/>
      <c r="EH77" s="16"/>
      <c r="EI77" s="16"/>
      <c r="EJ77" s="16"/>
      <c r="EK77" s="16"/>
      <c r="EL77" s="16"/>
      <c r="EM77" s="16"/>
      <c r="EN77" s="16"/>
    </row>
    <row r="78" spans="1:144" s="15" customFormat="1">
      <c r="A78" s="20" t="s">
        <v>220</v>
      </c>
      <c r="B78" s="176" t="s">
        <v>255</v>
      </c>
      <c r="C78" s="170">
        <v>0.58408899999999997</v>
      </c>
      <c r="D78" s="255">
        <v>24064</v>
      </c>
      <c r="E78" s="123" t="s">
        <v>212</v>
      </c>
      <c r="F78" s="50" t="s">
        <v>16</v>
      </c>
      <c r="G78" s="129">
        <v>0.74</v>
      </c>
      <c r="H78" s="50">
        <v>0.27</v>
      </c>
      <c r="I78" s="50">
        <v>0.02</v>
      </c>
      <c r="J78" s="50">
        <v>0.26</v>
      </c>
      <c r="K78" s="50">
        <v>3.17</v>
      </c>
      <c r="L78" s="50">
        <v>0.22</v>
      </c>
      <c r="M78" s="50">
        <v>0.02</v>
      </c>
      <c r="N78" s="78">
        <v>3.97</v>
      </c>
      <c r="O78" s="50">
        <v>0.13</v>
      </c>
      <c r="P78" s="50">
        <v>0.15</v>
      </c>
      <c r="Q78" s="50">
        <v>3.1</v>
      </c>
      <c r="R78" s="50">
        <v>1.01</v>
      </c>
      <c r="S78" s="50">
        <v>0.02</v>
      </c>
      <c r="T78" s="103">
        <v>4.4000000000000004</v>
      </c>
      <c r="U78" s="105">
        <v>0.44</v>
      </c>
      <c r="V78" s="105">
        <v>2.29</v>
      </c>
      <c r="W78" s="105">
        <v>0.9</v>
      </c>
      <c r="X78" s="127"/>
      <c r="Y78" s="127"/>
      <c r="Z78" s="127"/>
      <c r="AA78" s="127"/>
      <c r="AB78" s="127"/>
      <c r="AC78" s="127"/>
      <c r="AD78" s="127"/>
      <c r="AE78" s="16"/>
      <c r="AF78" s="16"/>
      <c r="AG78" s="16"/>
      <c r="AH78" s="16"/>
      <c r="AI78" s="16"/>
      <c r="AJ78" s="16"/>
      <c r="AK78" s="16"/>
      <c r="AL78" s="16"/>
      <c r="AM78" s="16"/>
      <c r="AN78" s="16"/>
      <c r="AO78" s="16"/>
      <c r="AP78" s="16"/>
      <c r="AQ78" s="16"/>
      <c r="AR78" s="16"/>
      <c r="AS78" s="16"/>
      <c r="AT78" s="16"/>
      <c r="AU78" s="16"/>
      <c r="AV78" s="16"/>
      <c r="AW78" s="16"/>
      <c r="AX78" s="16"/>
      <c r="AY78" s="16"/>
      <c r="AZ78" s="16"/>
      <c r="BA78" s="16"/>
      <c r="BB78" s="16"/>
      <c r="BC78" s="16"/>
      <c r="BD78" s="16"/>
      <c r="BE78" s="16"/>
      <c r="BF78" s="16"/>
      <c r="BG78" s="16"/>
      <c r="BH78" s="16"/>
      <c r="BI78" s="16"/>
      <c r="BJ78" s="16"/>
      <c r="BK78" s="16"/>
      <c r="BL78" s="16"/>
      <c r="BM78" s="16"/>
      <c r="BN78" s="16"/>
      <c r="BO78" s="16"/>
      <c r="BP78" s="16"/>
      <c r="BQ78" s="16"/>
      <c r="BR78" s="16"/>
      <c r="BS78" s="16"/>
      <c r="BT78" s="16"/>
      <c r="BU78" s="16"/>
      <c r="BV78" s="16"/>
      <c r="BW78" s="16"/>
      <c r="BX78" s="16"/>
      <c r="BY78" s="16"/>
      <c r="BZ78" s="16"/>
      <c r="CA78" s="16"/>
      <c r="CB78" s="16"/>
      <c r="CC78" s="16"/>
      <c r="CD78" s="16"/>
      <c r="CE78" s="16"/>
      <c r="CF78" s="16"/>
      <c r="CG78" s="16"/>
      <c r="CH78" s="16"/>
      <c r="CI78" s="16"/>
      <c r="CJ78" s="16"/>
      <c r="CK78" s="16"/>
      <c r="CL78" s="16"/>
      <c r="CM78" s="16"/>
      <c r="CN78" s="16"/>
      <c r="CO78" s="16"/>
      <c r="CP78" s="16"/>
      <c r="CQ78" s="16"/>
      <c r="CR78" s="16"/>
      <c r="CS78" s="16"/>
      <c r="CT78" s="16"/>
      <c r="CU78" s="16"/>
      <c r="CV78" s="16"/>
      <c r="CW78" s="16"/>
      <c r="CX78" s="16"/>
      <c r="CY78" s="16"/>
      <c r="CZ78" s="16"/>
      <c r="DA78" s="16"/>
      <c r="DB78" s="16"/>
      <c r="DC78" s="16"/>
      <c r="DD78" s="16"/>
      <c r="DE78" s="16"/>
      <c r="DF78" s="16"/>
      <c r="DG78" s="16"/>
      <c r="DH78" s="16"/>
      <c r="DI78" s="16"/>
      <c r="DJ78" s="16"/>
      <c r="DK78" s="16"/>
      <c r="DL78" s="16"/>
      <c r="DM78" s="16"/>
      <c r="DN78" s="16"/>
      <c r="DO78" s="16"/>
      <c r="DP78" s="16"/>
      <c r="DQ78" s="16"/>
      <c r="DR78" s="16"/>
      <c r="DS78" s="16"/>
      <c r="DT78" s="16"/>
      <c r="DU78" s="16"/>
      <c r="DV78" s="16"/>
      <c r="DW78" s="16"/>
      <c r="DX78" s="16"/>
      <c r="DY78" s="16"/>
      <c r="DZ78" s="16"/>
      <c r="EA78" s="16"/>
      <c r="EB78" s="16"/>
      <c r="EC78" s="16"/>
      <c r="ED78" s="16"/>
      <c r="EE78" s="16"/>
      <c r="EF78" s="16"/>
      <c r="EG78" s="16"/>
      <c r="EH78" s="16"/>
      <c r="EI78" s="16"/>
      <c r="EJ78" s="16"/>
      <c r="EK78" s="16"/>
      <c r="EL78" s="16"/>
      <c r="EM78" s="16"/>
      <c r="EN78" s="16"/>
    </row>
    <row r="79" spans="1:144" s="15" customFormat="1">
      <c r="A79" s="18" t="s">
        <v>149</v>
      </c>
      <c r="B79" s="175">
        <v>5</v>
      </c>
      <c r="C79" s="169">
        <v>0.38969300000000001</v>
      </c>
      <c r="D79" s="254">
        <v>439.72800000000001</v>
      </c>
      <c r="E79" s="124" t="s">
        <v>212</v>
      </c>
      <c r="F79" s="49" t="s">
        <v>60</v>
      </c>
      <c r="G79" s="128">
        <v>6.13</v>
      </c>
      <c r="H79" s="49">
        <v>0.1</v>
      </c>
      <c r="I79" s="49">
        <v>0.18</v>
      </c>
      <c r="J79" s="49">
        <v>0.06</v>
      </c>
      <c r="K79" s="49">
        <v>0.03</v>
      </c>
      <c r="L79" s="49">
        <v>0.01</v>
      </c>
      <c r="M79" s="49">
        <v>0.02</v>
      </c>
      <c r="N79" s="78">
        <v>0.42</v>
      </c>
      <c r="O79" s="49">
        <v>7.0000000000000007E-2</v>
      </c>
      <c r="P79" s="49">
        <v>0.18</v>
      </c>
      <c r="Q79" s="49">
        <v>0.09</v>
      </c>
      <c r="R79" s="49">
        <v>0.93</v>
      </c>
      <c r="S79" s="49">
        <v>0.02</v>
      </c>
      <c r="T79" s="103">
        <v>1.3</v>
      </c>
      <c r="U79" s="104">
        <v>0.88</v>
      </c>
      <c r="V79" s="104">
        <v>0.24</v>
      </c>
      <c r="W79" s="104">
        <v>0.32</v>
      </c>
      <c r="X79" s="127"/>
      <c r="Y79" s="127"/>
      <c r="Z79" s="127"/>
      <c r="AA79" s="127"/>
      <c r="AB79" s="127"/>
      <c r="AC79" s="127"/>
      <c r="AD79" s="127"/>
      <c r="AE79" s="16"/>
      <c r="AF79" s="16"/>
      <c r="AG79" s="16"/>
      <c r="AH79" s="16"/>
      <c r="AI79" s="16"/>
      <c r="AJ79" s="16"/>
      <c r="AK79" s="16"/>
      <c r="AL79" s="16"/>
      <c r="AM79" s="16"/>
      <c r="AN79" s="16"/>
      <c r="AO79" s="16"/>
      <c r="AP79" s="16"/>
      <c r="AQ79" s="16"/>
      <c r="AR79" s="16"/>
      <c r="AS79" s="16"/>
      <c r="AT79" s="16"/>
      <c r="AU79" s="16"/>
      <c r="AV79" s="16"/>
      <c r="AW79" s="16"/>
      <c r="AX79" s="16"/>
      <c r="AY79" s="16"/>
      <c r="AZ79" s="16"/>
      <c r="BA79" s="16"/>
      <c r="BB79" s="16"/>
      <c r="BC79" s="16"/>
      <c r="BD79" s="16"/>
      <c r="BE79" s="16"/>
      <c r="BF79" s="16"/>
      <c r="BG79" s="16"/>
      <c r="BH79" s="16"/>
      <c r="BI79" s="16"/>
      <c r="BJ79" s="16"/>
      <c r="BK79" s="16"/>
      <c r="BL79" s="16"/>
      <c r="BM79" s="16"/>
      <c r="BN79" s="16"/>
      <c r="BO79" s="16"/>
      <c r="BP79" s="16"/>
      <c r="BQ79" s="16"/>
      <c r="BR79" s="16"/>
      <c r="BS79" s="16"/>
      <c r="BT79" s="16"/>
      <c r="BU79" s="16"/>
      <c r="BV79" s="16"/>
      <c r="BW79" s="16"/>
      <c r="BX79" s="16"/>
      <c r="BY79" s="16"/>
      <c r="BZ79" s="16"/>
      <c r="CA79" s="16"/>
      <c r="CB79" s="16"/>
      <c r="CC79" s="16"/>
      <c r="CD79" s="16"/>
      <c r="CE79" s="16"/>
      <c r="CF79" s="16"/>
      <c r="CG79" s="16"/>
      <c r="CH79" s="16"/>
      <c r="CI79" s="16"/>
      <c r="CJ79" s="16"/>
      <c r="CK79" s="16"/>
      <c r="CL79" s="16"/>
      <c r="CM79" s="16"/>
      <c r="CN79" s="16"/>
      <c r="CO79" s="16"/>
      <c r="CP79" s="16"/>
      <c r="CQ79" s="16"/>
      <c r="CR79" s="16"/>
      <c r="CS79" s="16"/>
      <c r="CT79" s="16"/>
      <c r="CU79" s="16"/>
      <c r="CV79" s="16"/>
      <c r="CW79" s="16"/>
      <c r="CX79" s="16"/>
      <c r="CY79" s="16"/>
      <c r="CZ79" s="16"/>
      <c r="DA79" s="16"/>
      <c r="DB79" s="16"/>
      <c r="DC79" s="16"/>
      <c r="DD79" s="16"/>
      <c r="DE79" s="16"/>
      <c r="DF79" s="16"/>
      <c r="DG79" s="16"/>
      <c r="DH79" s="16"/>
      <c r="DI79" s="16"/>
      <c r="DJ79" s="16"/>
      <c r="DK79" s="16"/>
      <c r="DL79" s="16"/>
      <c r="DM79" s="16"/>
      <c r="DN79" s="16"/>
      <c r="DO79" s="16"/>
      <c r="DP79" s="16"/>
      <c r="DQ79" s="16"/>
      <c r="DR79" s="16"/>
      <c r="DS79" s="16"/>
      <c r="DT79" s="16"/>
      <c r="DU79" s="16"/>
      <c r="DV79" s="16"/>
      <c r="DW79" s="16"/>
      <c r="DX79" s="16"/>
      <c r="DY79" s="16"/>
      <c r="DZ79" s="16"/>
      <c r="EA79" s="16"/>
      <c r="EB79" s="16"/>
      <c r="EC79" s="16"/>
      <c r="ED79" s="16"/>
      <c r="EE79" s="16"/>
      <c r="EF79" s="16"/>
      <c r="EG79" s="16"/>
      <c r="EH79" s="16"/>
      <c r="EI79" s="16"/>
      <c r="EJ79" s="16"/>
      <c r="EK79" s="16"/>
      <c r="EL79" s="16"/>
      <c r="EM79" s="16"/>
      <c r="EN79" s="16"/>
    </row>
    <row r="80" spans="1:144" s="15" customFormat="1">
      <c r="A80" s="18" t="s">
        <v>46</v>
      </c>
      <c r="B80" s="175" t="s">
        <v>257</v>
      </c>
      <c r="C80" s="169">
        <v>0.85462499999999997</v>
      </c>
      <c r="D80" s="254">
        <v>17304.400000000001</v>
      </c>
      <c r="E80" s="124" t="s">
        <v>322</v>
      </c>
      <c r="F80" s="49" t="s">
        <v>16</v>
      </c>
      <c r="G80" s="128">
        <v>1.29</v>
      </c>
      <c r="H80" s="49"/>
      <c r="I80" s="49"/>
      <c r="J80" s="49"/>
      <c r="K80" s="49"/>
      <c r="L80" s="49"/>
      <c r="M80" s="49"/>
      <c r="N80" s="78">
        <v>6.86</v>
      </c>
      <c r="O80" s="49"/>
      <c r="P80" s="49"/>
      <c r="Q80" s="49"/>
      <c r="R80" s="49"/>
      <c r="S80" s="49"/>
      <c r="T80" s="103">
        <v>10.53</v>
      </c>
      <c r="U80" s="104">
        <v>3.67</v>
      </c>
      <c r="V80" s="104">
        <v>3.96</v>
      </c>
      <c r="W80" s="104">
        <v>0.65</v>
      </c>
      <c r="X80" s="127"/>
      <c r="Y80" s="127"/>
      <c r="Z80" s="127"/>
      <c r="AA80" s="127"/>
      <c r="AB80" s="127"/>
      <c r="AC80" s="127"/>
      <c r="AD80" s="127"/>
      <c r="AE80" s="16"/>
      <c r="AF80" s="16"/>
      <c r="AG80" s="16"/>
      <c r="AH80" s="16"/>
      <c r="AI80" s="16"/>
      <c r="AJ80" s="16"/>
      <c r="AK80" s="16"/>
      <c r="AL80" s="16"/>
      <c r="AM80" s="16"/>
      <c r="AN80" s="16"/>
      <c r="AO80" s="16"/>
      <c r="AP80" s="16"/>
      <c r="AQ80" s="16"/>
      <c r="AR80" s="16"/>
      <c r="AS80" s="16"/>
      <c r="AT80" s="16"/>
      <c r="AU80" s="16"/>
      <c r="AV80" s="16"/>
      <c r="AW80" s="16"/>
      <c r="AX80" s="16"/>
      <c r="AY80" s="16"/>
      <c r="AZ80" s="16"/>
      <c r="BA80" s="16"/>
      <c r="BB80" s="16"/>
      <c r="BC80" s="16"/>
      <c r="BD80" s="16"/>
      <c r="BE80" s="16"/>
      <c r="BF80" s="16"/>
      <c r="BG80" s="16"/>
      <c r="BH80" s="16"/>
      <c r="BI80" s="16"/>
      <c r="BJ80" s="16"/>
      <c r="BK80" s="16"/>
      <c r="BL80" s="16"/>
      <c r="BM80" s="16"/>
      <c r="BN80" s="16"/>
      <c r="BO80" s="16"/>
      <c r="BP80" s="16"/>
      <c r="BQ80" s="16"/>
      <c r="BR80" s="16"/>
      <c r="BS80" s="16"/>
      <c r="BT80" s="16"/>
      <c r="BU80" s="16"/>
      <c r="BV80" s="16"/>
      <c r="BW80" s="16"/>
      <c r="BX80" s="16"/>
      <c r="BY80" s="16"/>
      <c r="BZ80" s="16"/>
      <c r="CA80" s="16"/>
      <c r="CB80" s="16"/>
      <c r="CC80" s="16"/>
      <c r="CD80" s="16"/>
      <c r="CE80" s="16"/>
      <c r="CF80" s="16"/>
      <c r="CG80" s="16"/>
      <c r="CH80" s="16"/>
      <c r="CI80" s="16"/>
      <c r="CJ80" s="16"/>
      <c r="CK80" s="16"/>
      <c r="CL80" s="16"/>
      <c r="CM80" s="16"/>
      <c r="CN80" s="16"/>
      <c r="CO80" s="16"/>
      <c r="CP80" s="16"/>
      <c r="CQ80" s="16"/>
      <c r="CR80" s="16"/>
      <c r="CS80" s="16"/>
      <c r="CT80" s="16"/>
      <c r="CU80" s="16"/>
      <c r="CV80" s="16"/>
      <c r="CW80" s="16"/>
      <c r="CX80" s="16"/>
      <c r="CY80" s="16"/>
      <c r="CZ80" s="16"/>
      <c r="DA80" s="16"/>
      <c r="DB80" s="16"/>
      <c r="DC80" s="16"/>
      <c r="DD80" s="16"/>
      <c r="DE80" s="16"/>
      <c r="DF80" s="16"/>
      <c r="DG80" s="16"/>
      <c r="DH80" s="16"/>
      <c r="DI80" s="16"/>
      <c r="DJ80" s="16"/>
      <c r="DK80" s="16"/>
      <c r="DL80" s="16"/>
      <c r="DM80" s="16"/>
      <c r="DN80" s="16"/>
      <c r="DO80" s="16"/>
      <c r="DP80" s="16"/>
      <c r="DQ80" s="16"/>
      <c r="DR80" s="16"/>
      <c r="DS80" s="16"/>
      <c r="DT80" s="16"/>
      <c r="DU80" s="16"/>
      <c r="DV80" s="16"/>
      <c r="DW80" s="16"/>
      <c r="DX80" s="16"/>
      <c r="DY80" s="16"/>
      <c r="DZ80" s="16"/>
      <c r="EA80" s="16"/>
      <c r="EB80" s="16"/>
      <c r="EC80" s="16"/>
      <c r="ED80" s="16"/>
      <c r="EE80" s="16"/>
      <c r="EF80" s="16"/>
      <c r="EG80" s="16"/>
      <c r="EH80" s="16"/>
      <c r="EI80" s="16"/>
      <c r="EJ80" s="16"/>
      <c r="EK80" s="16"/>
      <c r="EL80" s="16"/>
      <c r="EM80" s="16"/>
      <c r="EN80" s="16"/>
    </row>
    <row r="81" spans="1:144" s="15" customFormat="1">
      <c r="A81" s="18" t="s">
        <v>148</v>
      </c>
      <c r="B81" s="175">
        <v>6</v>
      </c>
      <c r="C81" s="169">
        <v>0.42943599999999998</v>
      </c>
      <c r="D81" s="254">
        <v>379.38099999999997</v>
      </c>
      <c r="E81" s="124" t="s">
        <v>212</v>
      </c>
      <c r="F81" s="49" t="s">
        <v>60</v>
      </c>
      <c r="G81" s="128">
        <v>91.73</v>
      </c>
      <c r="H81" s="49">
        <v>0.31</v>
      </c>
      <c r="I81" s="49">
        <v>0.12</v>
      </c>
      <c r="J81" s="49">
        <v>0.46</v>
      </c>
      <c r="K81" s="49">
        <v>7.0000000000000007E-2</v>
      </c>
      <c r="L81" s="49">
        <v>0</v>
      </c>
      <c r="M81" s="49">
        <v>0.06</v>
      </c>
      <c r="N81" s="78">
        <v>1.02</v>
      </c>
      <c r="O81" s="49">
        <v>0.31</v>
      </c>
      <c r="P81" s="49">
        <v>0.12</v>
      </c>
      <c r="Q81" s="49">
        <v>0.05</v>
      </c>
      <c r="R81" s="49">
        <v>0.04</v>
      </c>
      <c r="S81" s="49">
        <v>0.06</v>
      </c>
      <c r="T81" s="103">
        <v>0.57999999999999996</v>
      </c>
      <c r="U81" s="104">
        <v>-0.44</v>
      </c>
      <c r="V81" s="104">
        <v>0.59</v>
      </c>
      <c r="W81" s="104">
        <v>1.75</v>
      </c>
      <c r="X81" s="127"/>
      <c r="Y81" s="127"/>
      <c r="Z81" s="127"/>
      <c r="AA81" s="127"/>
      <c r="AB81" s="127"/>
      <c r="AC81" s="127"/>
      <c r="AD81" s="127"/>
      <c r="AE81" s="16"/>
      <c r="AF81" s="16"/>
      <c r="AG81" s="16"/>
      <c r="AH81" s="16"/>
      <c r="AI81" s="16"/>
      <c r="AJ81" s="16"/>
      <c r="AK81" s="16"/>
      <c r="AL81" s="16"/>
      <c r="AM81" s="16"/>
      <c r="AN81" s="16"/>
      <c r="AO81" s="16"/>
      <c r="AP81" s="16"/>
      <c r="AQ81" s="16"/>
      <c r="AR81" s="16"/>
      <c r="AS81" s="16"/>
      <c r="AT81" s="16"/>
      <c r="AU81" s="16"/>
      <c r="AV81" s="16"/>
      <c r="AW81" s="16"/>
      <c r="AX81" s="16"/>
      <c r="AY81" s="16"/>
      <c r="AZ81" s="16"/>
      <c r="BA81" s="16"/>
      <c r="BB81" s="16"/>
      <c r="BC81" s="16"/>
      <c r="BD81" s="16"/>
      <c r="BE81" s="16"/>
      <c r="BF81" s="16"/>
      <c r="BG81" s="16"/>
      <c r="BH81" s="16"/>
      <c r="BI81" s="16"/>
      <c r="BJ81" s="16"/>
      <c r="BK81" s="16"/>
      <c r="BL81" s="16"/>
      <c r="BM81" s="16"/>
      <c r="BN81" s="16"/>
      <c r="BO81" s="16"/>
      <c r="BP81" s="16"/>
      <c r="BQ81" s="16"/>
      <c r="BR81" s="16"/>
      <c r="BS81" s="16"/>
      <c r="BT81" s="16"/>
      <c r="BU81" s="16"/>
      <c r="BV81" s="16"/>
      <c r="BW81" s="16"/>
      <c r="BX81" s="16"/>
      <c r="BY81" s="16"/>
      <c r="BZ81" s="16"/>
      <c r="CA81" s="16"/>
      <c r="CB81" s="16"/>
      <c r="CC81" s="16"/>
      <c r="CD81" s="16"/>
      <c r="CE81" s="16"/>
      <c r="CF81" s="16"/>
      <c r="CG81" s="16"/>
      <c r="CH81" s="16"/>
      <c r="CI81" s="16"/>
      <c r="CJ81" s="16"/>
      <c r="CK81" s="16"/>
      <c r="CL81" s="16"/>
      <c r="CM81" s="16"/>
      <c r="CN81" s="16"/>
      <c r="CO81" s="16"/>
      <c r="CP81" s="16"/>
      <c r="CQ81" s="16"/>
      <c r="CR81" s="16"/>
      <c r="CS81" s="16"/>
      <c r="CT81" s="16"/>
      <c r="CU81" s="16"/>
      <c r="CV81" s="16"/>
      <c r="CW81" s="16"/>
      <c r="CX81" s="16"/>
      <c r="CY81" s="16"/>
      <c r="CZ81" s="16"/>
      <c r="DA81" s="16"/>
      <c r="DB81" s="16"/>
      <c r="DC81" s="16"/>
      <c r="DD81" s="16"/>
      <c r="DE81" s="16"/>
      <c r="DF81" s="16"/>
      <c r="DG81" s="16"/>
      <c r="DH81" s="16"/>
      <c r="DI81" s="16"/>
      <c r="DJ81" s="16"/>
      <c r="DK81" s="16"/>
      <c r="DL81" s="16"/>
      <c r="DM81" s="16"/>
      <c r="DN81" s="16"/>
      <c r="DO81" s="16"/>
      <c r="DP81" s="16"/>
      <c r="DQ81" s="16"/>
      <c r="DR81" s="16"/>
      <c r="DS81" s="16"/>
      <c r="DT81" s="16"/>
      <c r="DU81" s="16"/>
      <c r="DV81" s="16"/>
      <c r="DW81" s="16"/>
      <c r="DX81" s="16"/>
      <c r="DY81" s="16"/>
      <c r="DZ81" s="16"/>
      <c r="EA81" s="16"/>
      <c r="EB81" s="16"/>
      <c r="EC81" s="16"/>
      <c r="ED81" s="16"/>
      <c r="EE81" s="16"/>
      <c r="EF81" s="16"/>
      <c r="EG81" s="16"/>
      <c r="EH81" s="16"/>
      <c r="EI81" s="16"/>
      <c r="EJ81" s="16"/>
      <c r="EK81" s="16"/>
      <c r="EL81" s="16"/>
      <c r="EM81" s="16"/>
      <c r="EN81" s="16"/>
    </row>
    <row r="82" spans="1:144" s="15" customFormat="1">
      <c r="A82" s="20" t="s">
        <v>236</v>
      </c>
      <c r="B82" s="176">
        <v>5</v>
      </c>
      <c r="C82" s="170">
        <v>0.72195900000000002</v>
      </c>
      <c r="D82" s="255">
        <v>4201.37</v>
      </c>
      <c r="E82" s="123" t="s">
        <v>213</v>
      </c>
      <c r="F82" s="50" t="s">
        <v>18</v>
      </c>
      <c r="G82" s="129">
        <v>0.88</v>
      </c>
      <c r="H82" s="50">
        <v>0.55000000000000004</v>
      </c>
      <c r="I82" s="50">
        <v>0.2</v>
      </c>
      <c r="J82" s="50">
        <v>0.42</v>
      </c>
      <c r="K82" s="50">
        <v>1.06</v>
      </c>
      <c r="L82" s="50">
        <v>0.62</v>
      </c>
      <c r="M82" s="50">
        <v>0.04</v>
      </c>
      <c r="N82" s="78">
        <v>2.9</v>
      </c>
      <c r="O82" s="50">
        <v>0.28000000000000003</v>
      </c>
      <c r="P82" s="50">
        <v>0.09</v>
      </c>
      <c r="Q82" s="50">
        <v>1.3</v>
      </c>
      <c r="R82" s="50">
        <v>0.65</v>
      </c>
      <c r="S82" s="50">
        <v>0.04</v>
      </c>
      <c r="T82" s="103">
        <v>2.37</v>
      </c>
      <c r="U82" s="105">
        <v>-0.52</v>
      </c>
      <c r="V82" s="105">
        <v>1.67</v>
      </c>
      <c r="W82" s="105">
        <v>1.22</v>
      </c>
      <c r="X82" s="127"/>
      <c r="Y82" s="127"/>
      <c r="Z82" s="127"/>
      <c r="AA82" s="127"/>
      <c r="AB82" s="127"/>
      <c r="AC82" s="127"/>
      <c r="AD82" s="127"/>
      <c r="AE82" s="16"/>
      <c r="AF82" s="16"/>
      <c r="AG82" s="16"/>
      <c r="AH82" s="16"/>
      <c r="AI82" s="16"/>
      <c r="AJ82" s="16"/>
      <c r="AK82" s="16"/>
      <c r="AL82" s="16"/>
      <c r="AM82" s="16"/>
      <c r="AN82" s="16"/>
      <c r="AO82" s="16"/>
      <c r="AP82" s="16"/>
      <c r="AQ82" s="16"/>
      <c r="AR82" s="16"/>
      <c r="AS82" s="16"/>
      <c r="AT82" s="16"/>
      <c r="AU82" s="16"/>
      <c r="AV82" s="16"/>
      <c r="AW82" s="16"/>
      <c r="AX82" s="16"/>
      <c r="AY82" s="16"/>
      <c r="AZ82" s="16"/>
      <c r="BA82" s="16"/>
      <c r="BB82" s="16"/>
      <c r="BC82" s="16"/>
      <c r="BD82" s="16"/>
      <c r="BE82" s="16"/>
      <c r="BF82" s="16"/>
      <c r="BG82" s="16"/>
      <c r="BH82" s="16"/>
      <c r="BI82" s="16"/>
      <c r="BJ82" s="16"/>
      <c r="BK82" s="16"/>
      <c r="BL82" s="16"/>
      <c r="BM82" s="16"/>
      <c r="BN82" s="16"/>
      <c r="BO82" s="16"/>
      <c r="BP82" s="16"/>
      <c r="BQ82" s="16"/>
      <c r="BR82" s="16"/>
      <c r="BS82" s="16"/>
      <c r="BT82" s="16"/>
      <c r="BU82" s="16"/>
      <c r="BV82" s="16"/>
      <c r="BW82" s="16"/>
      <c r="BX82" s="16"/>
      <c r="BY82" s="16"/>
      <c r="BZ82" s="16"/>
      <c r="CA82" s="16"/>
      <c r="CB82" s="16"/>
      <c r="CC82" s="16"/>
      <c r="CD82" s="16"/>
      <c r="CE82" s="16"/>
      <c r="CF82" s="16"/>
      <c r="CG82" s="16"/>
      <c r="CH82" s="16"/>
      <c r="CI82" s="16"/>
      <c r="CJ82" s="16"/>
      <c r="CK82" s="16"/>
      <c r="CL82" s="16"/>
      <c r="CM82" s="16"/>
      <c r="CN82" s="16"/>
      <c r="CO82" s="16"/>
      <c r="CP82" s="16"/>
      <c r="CQ82" s="16"/>
      <c r="CR82" s="16"/>
      <c r="CS82" s="16"/>
      <c r="CT82" s="16"/>
      <c r="CU82" s="16"/>
      <c r="CV82" s="16"/>
      <c r="CW82" s="16"/>
      <c r="CX82" s="16"/>
      <c r="CY82" s="16"/>
      <c r="CZ82" s="16"/>
      <c r="DA82" s="16"/>
      <c r="DB82" s="16"/>
      <c r="DC82" s="16"/>
      <c r="DD82" s="16"/>
      <c r="DE82" s="16"/>
      <c r="DF82" s="16"/>
      <c r="DG82" s="16"/>
      <c r="DH82" s="16"/>
      <c r="DI82" s="16"/>
      <c r="DJ82" s="16"/>
      <c r="DK82" s="16"/>
      <c r="DL82" s="16"/>
      <c r="DM82" s="16"/>
      <c r="DN82" s="16"/>
      <c r="DO82" s="16"/>
      <c r="DP82" s="16"/>
      <c r="DQ82" s="16"/>
      <c r="DR82" s="16"/>
      <c r="DS82" s="16"/>
      <c r="DT82" s="16"/>
      <c r="DU82" s="16"/>
      <c r="DV82" s="16"/>
      <c r="DW82" s="16"/>
      <c r="DX82" s="16"/>
      <c r="DY82" s="16"/>
      <c r="DZ82" s="16"/>
      <c r="EA82" s="16"/>
      <c r="EB82" s="16"/>
      <c r="EC82" s="16"/>
      <c r="ED82" s="16"/>
      <c r="EE82" s="16"/>
      <c r="EF82" s="16"/>
      <c r="EG82" s="16"/>
      <c r="EH82" s="16"/>
      <c r="EI82" s="16"/>
      <c r="EJ82" s="16"/>
      <c r="EK82" s="16"/>
      <c r="EL82" s="16"/>
      <c r="EM82" s="16"/>
      <c r="EN82" s="16"/>
    </row>
    <row r="83" spans="1:144" s="15" customFormat="1">
      <c r="A83" s="18" t="s">
        <v>45</v>
      </c>
      <c r="B83" s="175" t="s">
        <v>257</v>
      </c>
      <c r="C83" s="169">
        <v>0.88173699999999999</v>
      </c>
      <c r="D83" s="254">
        <v>50960.2</v>
      </c>
      <c r="E83" s="124" t="s">
        <v>322</v>
      </c>
      <c r="F83" s="49" t="s">
        <v>16</v>
      </c>
      <c r="G83" s="128">
        <v>5.41</v>
      </c>
      <c r="H83" s="49"/>
      <c r="I83" s="49"/>
      <c r="J83" s="49"/>
      <c r="K83" s="49"/>
      <c r="L83" s="49"/>
      <c r="M83" s="49"/>
      <c r="N83" s="78">
        <v>5.87</v>
      </c>
      <c r="O83" s="49"/>
      <c r="P83" s="49"/>
      <c r="Q83" s="49"/>
      <c r="R83" s="49"/>
      <c r="S83" s="49"/>
      <c r="T83" s="103">
        <v>13.44</v>
      </c>
      <c r="U83" s="104">
        <v>7.57</v>
      </c>
      <c r="V83" s="104">
        <v>3.39</v>
      </c>
      <c r="W83" s="104">
        <v>0.44</v>
      </c>
      <c r="X83" s="127"/>
      <c r="Y83" s="16"/>
      <c r="Z83" s="127"/>
      <c r="AA83" s="127"/>
      <c r="AB83" s="127"/>
      <c r="AC83" s="127"/>
      <c r="AD83" s="127"/>
      <c r="AE83" s="16"/>
      <c r="AF83" s="16"/>
      <c r="AG83" s="16"/>
      <c r="AH83" s="16"/>
      <c r="AI83" s="16"/>
      <c r="AJ83" s="16"/>
      <c r="AK83" s="16"/>
      <c r="AL83" s="16"/>
      <c r="AM83" s="16"/>
      <c r="AN83" s="16"/>
      <c r="AO83" s="16"/>
      <c r="AP83" s="16"/>
      <c r="AQ83" s="16"/>
      <c r="AR83" s="16"/>
      <c r="AS83" s="16"/>
      <c r="AT83" s="16"/>
      <c r="AU83" s="16"/>
      <c r="AV83" s="16"/>
      <c r="AW83" s="16"/>
      <c r="AX83" s="16"/>
      <c r="AY83" s="16"/>
      <c r="AZ83" s="16"/>
      <c r="BA83" s="16"/>
      <c r="BB83" s="16"/>
      <c r="BC83" s="16"/>
      <c r="BD83" s="16"/>
      <c r="BE83" s="16"/>
      <c r="BF83" s="16"/>
      <c r="BG83" s="16"/>
      <c r="BH83" s="16"/>
      <c r="BI83" s="16"/>
      <c r="BJ83" s="16"/>
      <c r="BK83" s="16"/>
      <c r="BL83" s="16"/>
      <c r="BM83" s="16"/>
      <c r="BN83" s="16"/>
      <c r="BO83" s="16"/>
      <c r="BP83" s="16"/>
      <c r="BQ83" s="16"/>
      <c r="BR83" s="16"/>
      <c r="BS83" s="16"/>
      <c r="BT83" s="16"/>
      <c r="BU83" s="16"/>
      <c r="BV83" s="16"/>
      <c r="BW83" s="16"/>
      <c r="BX83" s="16"/>
      <c r="BY83" s="16"/>
      <c r="BZ83" s="16"/>
      <c r="CA83" s="16"/>
      <c r="CB83" s="16"/>
      <c r="CC83" s="16"/>
      <c r="CD83" s="16"/>
      <c r="CE83" s="16"/>
      <c r="CF83" s="16"/>
      <c r="CG83" s="16"/>
      <c r="CH83" s="16"/>
      <c r="CI83" s="16"/>
      <c r="CJ83" s="16"/>
      <c r="CK83" s="16"/>
      <c r="CL83" s="16"/>
      <c r="CM83" s="16"/>
      <c r="CN83" s="16"/>
      <c r="CO83" s="16"/>
      <c r="CP83" s="16"/>
      <c r="CQ83" s="16"/>
      <c r="CR83" s="16"/>
      <c r="CS83" s="16"/>
      <c r="CT83" s="16"/>
      <c r="CU83" s="16"/>
      <c r="CV83" s="16"/>
      <c r="CW83" s="16"/>
      <c r="CX83" s="16"/>
      <c r="CY83" s="16"/>
      <c r="CZ83" s="16"/>
      <c r="DA83" s="16"/>
      <c r="DB83" s="16"/>
      <c r="DC83" s="16"/>
      <c r="DD83" s="16"/>
      <c r="DE83" s="16"/>
      <c r="DF83" s="16"/>
      <c r="DG83" s="16"/>
      <c r="DH83" s="16"/>
      <c r="DI83" s="16"/>
      <c r="DJ83" s="16"/>
      <c r="DK83" s="16"/>
      <c r="DL83" s="16"/>
      <c r="DM83" s="16"/>
      <c r="DN83" s="16"/>
      <c r="DO83" s="16"/>
      <c r="DP83" s="16"/>
      <c r="DQ83" s="16"/>
      <c r="DR83" s="16"/>
      <c r="DS83" s="16"/>
      <c r="DT83" s="16"/>
      <c r="DU83" s="16"/>
      <c r="DV83" s="16"/>
      <c r="DW83" s="16"/>
      <c r="DX83" s="16"/>
      <c r="DY83" s="16"/>
      <c r="DZ83" s="16"/>
      <c r="EA83" s="16"/>
      <c r="EB83" s="16"/>
      <c r="EC83" s="16"/>
      <c r="ED83" s="16"/>
      <c r="EE83" s="16"/>
      <c r="EF83" s="16"/>
      <c r="EG83" s="16"/>
      <c r="EH83" s="16"/>
      <c r="EI83" s="16"/>
      <c r="EJ83" s="16"/>
      <c r="EK83" s="16"/>
      <c r="EL83" s="16"/>
      <c r="EM83" s="16"/>
      <c r="EN83" s="16"/>
    </row>
    <row r="84" spans="1:144" s="15" customFormat="1">
      <c r="A84" s="18" t="s">
        <v>44</v>
      </c>
      <c r="B84" s="175">
        <v>6</v>
      </c>
      <c r="C84" s="169">
        <v>0.88587800000000005</v>
      </c>
      <c r="D84" s="254">
        <v>45430.3</v>
      </c>
      <c r="E84" s="124" t="s">
        <v>322</v>
      </c>
      <c r="F84" s="49" t="s">
        <v>16</v>
      </c>
      <c r="G84" s="128">
        <v>63.98</v>
      </c>
      <c r="H84" s="49">
        <v>1.23</v>
      </c>
      <c r="I84" s="49">
        <v>0.27</v>
      </c>
      <c r="J84" s="49">
        <v>0.53</v>
      </c>
      <c r="K84" s="49">
        <v>2.71</v>
      </c>
      <c r="L84" s="49">
        <v>0.19</v>
      </c>
      <c r="M84" s="49">
        <v>0.21</v>
      </c>
      <c r="N84" s="78">
        <v>5.14</v>
      </c>
      <c r="O84" s="49">
        <v>1.67</v>
      </c>
      <c r="P84" s="49">
        <v>0.16</v>
      </c>
      <c r="Q84" s="49">
        <v>0.96</v>
      </c>
      <c r="R84" s="49">
        <v>0.11</v>
      </c>
      <c r="S84" s="49">
        <v>0.21</v>
      </c>
      <c r="T84" s="103">
        <v>3.11</v>
      </c>
      <c r="U84" s="104">
        <v>-2.04</v>
      </c>
      <c r="V84" s="104">
        <v>2.97</v>
      </c>
      <c r="W84" s="104">
        <v>1.66</v>
      </c>
      <c r="X84" s="127"/>
      <c r="Y84" s="16"/>
      <c r="Z84" s="127"/>
      <c r="AA84" s="127"/>
      <c r="AB84" s="127"/>
      <c r="AC84" s="127"/>
      <c r="AD84" s="127"/>
      <c r="AE84" s="16"/>
      <c r="AF84" s="16"/>
      <c r="AG84" s="16"/>
      <c r="AH84" s="16"/>
      <c r="AI84" s="16"/>
      <c r="AJ84" s="16"/>
      <c r="AK84" s="16"/>
      <c r="AL84" s="16"/>
      <c r="AM84" s="16"/>
      <c r="AN84" s="16"/>
      <c r="AO84" s="16"/>
      <c r="AP84" s="16"/>
      <c r="AQ84" s="16"/>
      <c r="AR84" s="16"/>
      <c r="AS84" s="16"/>
      <c r="AT84" s="16"/>
      <c r="AU84" s="16"/>
      <c r="AV84" s="16"/>
      <c r="AW84" s="16"/>
      <c r="AX84" s="16"/>
      <c r="AY84" s="16"/>
      <c r="AZ84" s="16"/>
      <c r="BA84" s="16"/>
      <c r="BB84" s="16"/>
      <c r="BC84" s="16"/>
      <c r="BD84" s="16"/>
      <c r="BE84" s="16"/>
      <c r="BF84" s="16"/>
      <c r="BG84" s="16"/>
      <c r="BH84" s="16"/>
      <c r="BI84" s="16"/>
      <c r="BJ84" s="16"/>
      <c r="BK84" s="16"/>
      <c r="BL84" s="16"/>
      <c r="BM84" s="16"/>
      <c r="BN84" s="16"/>
      <c r="BO84" s="16"/>
      <c r="BP84" s="16"/>
      <c r="BQ84" s="16"/>
      <c r="BR84" s="16"/>
      <c r="BS84" s="16"/>
      <c r="BT84" s="16"/>
      <c r="BU84" s="16"/>
      <c r="BV84" s="16"/>
      <c r="BW84" s="16"/>
      <c r="BX84" s="16"/>
      <c r="BY84" s="16"/>
      <c r="BZ84" s="16"/>
      <c r="CA84" s="16"/>
      <c r="CB84" s="16"/>
      <c r="CC84" s="16"/>
      <c r="CD84" s="16"/>
      <c r="CE84" s="16"/>
      <c r="CF84" s="16"/>
      <c r="CG84" s="16"/>
      <c r="CH84" s="16"/>
      <c r="CI84" s="16"/>
      <c r="CJ84" s="16"/>
      <c r="CK84" s="16"/>
      <c r="CL84" s="16"/>
      <c r="CM84" s="16"/>
      <c r="CN84" s="16"/>
      <c r="CO84" s="16"/>
      <c r="CP84" s="16"/>
      <c r="CQ84" s="16"/>
      <c r="CR84" s="16"/>
      <c r="CS84" s="16"/>
      <c r="CT84" s="16"/>
      <c r="CU84" s="16"/>
      <c r="CV84" s="16"/>
      <c r="CW84" s="16"/>
      <c r="CX84" s="16"/>
      <c r="CY84" s="16"/>
      <c r="CZ84" s="16"/>
      <c r="DA84" s="16"/>
      <c r="DB84" s="16"/>
      <c r="DC84" s="16"/>
      <c r="DD84" s="16"/>
      <c r="DE84" s="16"/>
      <c r="DF84" s="16"/>
      <c r="DG84" s="16"/>
      <c r="DH84" s="16"/>
      <c r="DI84" s="16"/>
      <c r="DJ84" s="16"/>
      <c r="DK84" s="16"/>
      <c r="DL84" s="16"/>
      <c r="DM84" s="16"/>
      <c r="DN84" s="16"/>
      <c r="DO84" s="16"/>
      <c r="DP84" s="16"/>
      <c r="DQ84" s="16"/>
      <c r="DR84" s="16"/>
      <c r="DS84" s="16"/>
      <c r="DT84" s="16"/>
      <c r="DU84" s="16"/>
      <c r="DV84" s="16"/>
      <c r="DW84" s="16"/>
      <c r="DX84" s="16"/>
      <c r="DY84" s="16"/>
      <c r="DZ84" s="16"/>
      <c r="EA84" s="16"/>
      <c r="EB84" s="16"/>
      <c r="EC84" s="16"/>
      <c r="ED84" s="16"/>
      <c r="EE84" s="16"/>
      <c r="EF84" s="16"/>
      <c r="EG84" s="16"/>
      <c r="EH84" s="16"/>
      <c r="EI84" s="16"/>
      <c r="EJ84" s="16"/>
      <c r="EK84" s="16"/>
      <c r="EL84" s="16"/>
      <c r="EM84" s="16"/>
      <c r="EN84" s="16"/>
    </row>
    <row r="85" spans="1:144" s="15" customFormat="1">
      <c r="A85" s="18" t="s">
        <v>237</v>
      </c>
      <c r="B85" s="175" t="s">
        <v>255</v>
      </c>
      <c r="C85" s="169" t="s">
        <v>348</v>
      </c>
      <c r="D85" s="254" t="s">
        <v>348</v>
      </c>
      <c r="E85" s="124" t="s">
        <v>215</v>
      </c>
      <c r="F85" s="49"/>
      <c r="G85" s="128">
        <v>0.24</v>
      </c>
      <c r="H85" s="49">
        <v>7.0000000000000007E-2</v>
      </c>
      <c r="I85" s="49">
        <v>0.06</v>
      </c>
      <c r="J85" s="49">
        <v>0.46</v>
      </c>
      <c r="K85" s="49">
        <v>1.58</v>
      </c>
      <c r="L85" s="49">
        <v>0.17</v>
      </c>
      <c r="M85" s="49">
        <v>0</v>
      </c>
      <c r="N85" s="78">
        <v>2.34</v>
      </c>
      <c r="O85" s="49">
        <v>7.0000000000000007E-2</v>
      </c>
      <c r="P85" s="49">
        <v>0.06</v>
      </c>
      <c r="Q85" s="49">
        <v>95.16</v>
      </c>
      <c r="R85" s="49">
        <v>16.07</v>
      </c>
      <c r="S85" s="49">
        <v>0</v>
      </c>
      <c r="T85" s="103">
        <v>111.35</v>
      </c>
      <c r="U85" s="104">
        <v>109.01</v>
      </c>
      <c r="V85" s="104">
        <v>1.35</v>
      </c>
      <c r="W85" s="104">
        <v>0.02</v>
      </c>
      <c r="X85" s="127"/>
      <c r="Y85" s="16"/>
      <c r="Z85" s="127"/>
      <c r="AA85" s="127"/>
      <c r="AB85" s="127"/>
      <c r="AC85" s="127"/>
      <c r="AD85" s="127"/>
      <c r="AE85" s="16"/>
      <c r="AF85" s="16"/>
      <c r="AG85" s="16"/>
      <c r="AH85" s="16"/>
      <c r="AI85" s="16"/>
      <c r="AJ85" s="16"/>
      <c r="AK85" s="16"/>
      <c r="AL85" s="16"/>
      <c r="AM85" s="16"/>
      <c r="AN85" s="16"/>
      <c r="AO85" s="16"/>
      <c r="AP85" s="16"/>
      <c r="AQ85" s="16"/>
      <c r="AR85" s="16"/>
      <c r="AS85" s="16"/>
      <c r="AT85" s="16"/>
      <c r="AU85" s="16"/>
      <c r="AV85" s="16"/>
      <c r="AW85" s="16"/>
      <c r="AX85" s="16"/>
      <c r="AY85" s="16"/>
      <c r="AZ85" s="16"/>
      <c r="BA85" s="16"/>
      <c r="BB85" s="16"/>
      <c r="BC85" s="16"/>
      <c r="BD85" s="16"/>
      <c r="BE85" s="16"/>
      <c r="BF85" s="16"/>
      <c r="BG85" s="16"/>
      <c r="BH85" s="16"/>
      <c r="BI85" s="16"/>
      <c r="BJ85" s="16"/>
      <c r="BK85" s="16"/>
      <c r="BL85" s="16"/>
      <c r="BM85" s="16"/>
      <c r="BN85" s="16"/>
      <c r="BO85" s="16"/>
      <c r="BP85" s="16"/>
      <c r="BQ85" s="16"/>
      <c r="BR85" s="16"/>
      <c r="BS85" s="16"/>
      <c r="BT85" s="16"/>
      <c r="BU85" s="16"/>
      <c r="BV85" s="16"/>
      <c r="BW85" s="16"/>
      <c r="BX85" s="16"/>
      <c r="BY85" s="16"/>
      <c r="BZ85" s="16"/>
      <c r="CA85" s="16"/>
      <c r="CB85" s="16"/>
      <c r="CC85" s="16"/>
      <c r="CD85" s="16"/>
      <c r="CE85" s="16"/>
      <c r="CF85" s="16"/>
      <c r="CG85" s="16"/>
      <c r="CH85" s="16"/>
      <c r="CI85" s="16"/>
      <c r="CJ85" s="16"/>
      <c r="CK85" s="16"/>
      <c r="CL85" s="16"/>
      <c r="CM85" s="16"/>
      <c r="CN85" s="16"/>
      <c r="CO85" s="16"/>
      <c r="CP85" s="16"/>
      <c r="CQ85" s="16"/>
      <c r="CR85" s="16"/>
      <c r="CS85" s="16"/>
      <c r="CT85" s="16"/>
      <c r="CU85" s="16"/>
      <c r="CV85" s="16"/>
      <c r="CW85" s="16"/>
      <c r="CX85" s="16"/>
      <c r="CY85" s="16"/>
      <c r="CZ85" s="16"/>
      <c r="DA85" s="16"/>
      <c r="DB85" s="16"/>
      <c r="DC85" s="16"/>
      <c r="DD85" s="16"/>
      <c r="DE85" s="16"/>
      <c r="DF85" s="16"/>
      <c r="DG85" s="16"/>
      <c r="DH85" s="16"/>
      <c r="DI85" s="16"/>
      <c r="DJ85" s="16"/>
      <c r="DK85" s="16"/>
      <c r="DL85" s="16"/>
      <c r="DM85" s="16"/>
      <c r="DN85" s="16"/>
      <c r="DO85" s="16"/>
      <c r="DP85" s="16"/>
      <c r="DQ85" s="16"/>
      <c r="DR85" s="16"/>
      <c r="DS85" s="16"/>
      <c r="DT85" s="16"/>
      <c r="DU85" s="16"/>
      <c r="DV85" s="16"/>
      <c r="DW85" s="16"/>
      <c r="DX85" s="16"/>
      <c r="DY85" s="16"/>
      <c r="DZ85" s="16"/>
      <c r="EA85" s="16"/>
      <c r="EB85" s="16"/>
      <c r="EC85" s="16"/>
      <c r="ED85" s="16"/>
      <c r="EE85" s="16"/>
      <c r="EF85" s="16"/>
      <c r="EG85" s="16"/>
      <c r="EH85" s="16"/>
      <c r="EI85" s="16"/>
      <c r="EJ85" s="16"/>
      <c r="EK85" s="16"/>
      <c r="EL85" s="16"/>
      <c r="EM85" s="16"/>
      <c r="EN85" s="16"/>
    </row>
    <row r="86" spans="1:144" s="15" customFormat="1">
      <c r="A86" s="20" t="s">
        <v>238</v>
      </c>
      <c r="B86" s="176">
        <v>5</v>
      </c>
      <c r="C86" s="170" t="s">
        <v>348</v>
      </c>
      <c r="D86" s="255" t="s">
        <v>348</v>
      </c>
      <c r="E86" s="123" t="s">
        <v>213</v>
      </c>
      <c r="F86" s="50" t="s">
        <v>16</v>
      </c>
      <c r="G86" s="129">
        <v>0.27</v>
      </c>
      <c r="H86" s="50">
        <v>0.75</v>
      </c>
      <c r="I86" s="50">
        <v>0.65</v>
      </c>
      <c r="J86" s="50">
        <v>0.12</v>
      </c>
      <c r="K86" s="50">
        <v>2.39</v>
      </c>
      <c r="L86" s="50">
        <v>0.82</v>
      </c>
      <c r="M86" s="50">
        <v>0</v>
      </c>
      <c r="N86" s="78">
        <v>4.7300000000000004</v>
      </c>
      <c r="O86" s="50">
        <v>0.19</v>
      </c>
      <c r="P86" s="50">
        <v>0.03</v>
      </c>
      <c r="Q86" s="50">
        <v>0.73</v>
      </c>
      <c r="R86" s="50">
        <v>0.42</v>
      </c>
      <c r="S86" s="50">
        <v>0</v>
      </c>
      <c r="T86" s="103">
        <v>1.37</v>
      </c>
      <c r="U86" s="105">
        <v>-3.36</v>
      </c>
      <c r="V86" s="105">
        <v>2.73</v>
      </c>
      <c r="W86" s="105">
        <v>3.45</v>
      </c>
      <c r="X86" s="127"/>
      <c r="Y86" s="16"/>
      <c r="Z86" s="127"/>
      <c r="AA86" s="127"/>
      <c r="AB86" s="127"/>
      <c r="AC86" s="127"/>
      <c r="AD86" s="127"/>
      <c r="AE86" s="16"/>
      <c r="AF86" s="16"/>
      <c r="AG86" s="16"/>
      <c r="AH86" s="16"/>
      <c r="AI86" s="16"/>
      <c r="AJ86" s="16"/>
      <c r="AK86" s="16"/>
      <c r="AL86" s="16"/>
      <c r="AM86" s="16"/>
      <c r="AN86" s="16"/>
      <c r="AO86" s="16"/>
      <c r="AP86" s="16"/>
      <c r="AQ86" s="16"/>
      <c r="AR86" s="16"/>
      <c r="AS86" s="16"/>
      <c r="AT86" s="16"/>
      <c r="AU86" s="16"/>
      <c r="AV86" s="16"/>
      <c r="AW86" s="16"/>
      <c r="AX86" s="16"/>
      <c r="AY86" s="16"/>
      <c r="AZ86" s="16"/>
      <c r="BA86" s="16"/>
      <c r="BB86" s="16"/>
      <c r="BC86" s="16"/>
      <c r="BD86" s="16"/>
      <c r="BE86" s="16"/>
      <c r="BF86" s="16"/>
      <c r="BG86" s="16"/>
      <c r="BH86" s="16"/>
      <c r="BI86" s="16"/>
      <c r="BJ86" s="16"/>
      <c r="BK86" s="16"/>
      <c r="BL86" s="16"/>
      <c r="BM86" s="16"/>
      <c r="BN86" s="16"/>
      <c r="BO86" s="16"/>
      <c r="BP86" s="16"/>
      <c r="BQ86" s="16"/>
      <c r="BR86" s="16"/>
      <c r="BS86" s="16"/>
      <c r="BT86" s="16"/>
      <c r="BU86" s="16"/>
      <c r="BV86" s="16"/>
      <c r="BW86" s="16"/>
      <c r="BX86" s="16"/>
      <c r="BY86" s="16"/>
      <c r="BZ86" s="16"/>
      <c r="CA86" s="16"/>
      <c r="CB86" s="16"/>
      <c r="CC86" s="16"/>
      <c r="CD86" s="16"/>
      <c r="CE86" s="16"/>
      <c r="CF86" s="16"/>
      <c r="CG86" s="16"/>
      <c r="CH86" s="16"/>
      <c r="CI86" s="16"/>
      <c r="CJ86" s="16"/>
      <c r="CK86" s="16"/>
      <c r="CL86" s="16"/>
      <c r="CM86" s="16"/>
      <c r="CN86" s="16"/>
      <c r="CO86" s="16"/>
      <c r="CP86" s="16"/>
      <c r="CQ86" s="16"/>
      <c r="CR86" s="16"/>
      <c r="CS86" s="16"/>
      <c r="CT86" s="16"/>
      <c r="CU86" s="16"/>
      <c r="CV86" s="16"/>
      <c r="CW86" s="16"/>
      <c r="CX86" s="16"/>
      <c r="CY86" s="16"/>
      <c r="CZ86" s="16"/>
      <c r="DA86" s="16"/>
      <c r="DB86" s="16"/>
      <c r="DC86" s="16"/>
      <c r="DD86" s="16"/>
      <c r="DE86" s="16"/>
      <c r="DF86" s="16"/>
      <c r="DG86" s="16"/>
      <c r="DH86" s="16"/>
      <c r="DI86" s="16"/>
      <c r="DJ86" s="16"/>
      <c r="DK86" s="16"/>
      <c r="DL86" s="16"/>
      <c r="DM86" s="16"/>
      <c r="DN86" s="16"/>
      <c r="DO86" s="16"/>
      <c r="DP86" s="16"/>
      <c r="DQ86" s="16"/>
      <c r="DR86" s="16"/>
      <c r="DS86" s="16"/>
      <c r="DT86" s="16"/>
      <c r="DU86" s="16"/>
      <c r="DV86" s="16"/>
      <c r="DW86" s="16"/>
      <c r="DX86" s="16"/>
      <c r="DY86" s="16"/>
      <c r="DZ86" s="16"/>
      <c r="EA86" s="16"/>
      <c r="EB86" s="16"/>
      <c r="EC86" s="16"/>
      <c r="ED86" s="16"/>
      <c r="EE86" s="16"/>
      <c r="EF86" s="16"/>
      <c r="EG86" s="16"/>
      <c r="EH86" s="16"/>
      <c r="EI86" s="16"/>
      <c r="EJ86" s="16"/>
      <c r="EK86" s="16"/>
      <c r="EL86" s="16"/>
      <c r="EM86" s="16"/>
      <c r="EN86" s="16"/>
    </row>
    <row r="87" spans="1:144" s="15" customFormat="1">
      <c r="A87" s="18" t="s">
        <v>221</v>
      </c>
      <c r="B87" s="175" t="s">
        <v>255</v>
      </c>
      <c r="C87" s="169">
        <v>0.673211</v>
      </c>
      <c r="D87" s="254">
        <v>11989</v>
      </c>
      <c r="E87" s="124" t="s">
        <v>212</v>
      </c>
      <c r="F87" s="49" t="s">
        <v>18</v>
      </c>
      <c r="G87" s="128">
        <v>1.63</v>
      </c>
      <c r="H87" s="49">
        <v>0.53</v>
      </c>
      <c r="I87" s="49">
        <v>0.13</v>
      </c>
      <c r="J87" s="49">
        <v>0.79</v>
      </c>
      <c r="K87" s="49">
        <v>0.43</v>
      </c>
      <c r="L87" s="49">
        <v>0.11</v>
      </c>
      <c r="M87" s="49">
        <v>0.03</v>
      </c>
      <c r="N87" s="78">
        <v>2.02</v>
      </c>
      <c r="O87" s="49">
        <v>0.25</v>
      </c>
      <c r="P87" s="49">
        <v>3.6</v>
      </c>
      <c r="Q87" s="49">
        <v>19.5</v>
      </c>
      <c r="R87" s="49">
        <v>2.93</v>
      </c>
      <c r="S87" s="49">
        <v>0.03</v>
      </c>
      <c r="T87" s="103">
        <v>26.31</v>
      </c>
      <c r="U87" s="104">
        <v>24.29</v>
      </c>
      <c r="V87" s="104">
        <v>1.1599999999999999</v>
      </c>
      <c r="W87" s="104">
        <v>0.08</v>
      </c>
      <c r="X87" s="127"/>
      <c r="Y87" s="16"/>
      <c r="Z87" s="127"/>
      <c r="AA87" s="127"/>
      <c r="AB87" s="127"/>
      <c r="AC87" s="127"/>
      <c r="AD87" s="127"/>
      <c r="AE87" s="16"/>
      <c r="AF87" s="16"/>
      <c r="AG87" s="16"/>
      <c r="AH87" s="16"/>
      <c r="AI87" s="16"/>
      <c r="AJ87" s="16"/>
      <c r="AK87" s="16"/>
      <c r="AL87" s="16"/>
      <c r="AM87" s="16"/>
      <c r="AN87" s="16"/>
      <c r="AO87" s="16"/>
      <c r="AP87" s="16"/>
      <c r="AQ87" s="16"/>
      <c r="AR87" s="16"/>
      <c r="AS87" s="16"/>
      <c r="AT87" s="16"/>
      <c r="AU87" s="16"/>
      <c r="AV87" s="16"/>
      <c r="AW87" s="16"/>
      <c r="AX87" s="16"/>
      <c r="AY87" s="16"/>
      <c r="AZ87" s="16"/>
      <c r="BA87" s="16"/>
      <c r="BB87" s="16"/>
      <c r="BC87" s="16"/>
      <c r="BD87" s="16"/>
      <c r="BE87" s="16"/>
      <c r="BF87" s="16"/>
      <c r="BG87" s="16"/>
      <c r="BH87" s="16"/>
      <c r="BI87" s="16"/>
      <c r="BJ87" s="16"/>
      <c r="BK87" s="16"/>
      <c r="BL87" s="16"/>
      <c r="BM87" s="16"/>
      <c r="BN87" s="16"/>
      <c r="BO87" s="16"/>
      <c r="BP87" s="16"/>
      <c r="BQ87" s="16"/>
      <c r="BR87" s="16"/>
      <c r="BS87" s="16"/>
      <c r="BT87" s="16"/>
      <c r="BU87" s="16"/>
      <c r="BV87" s="16"/>
      <c r="BW87" s="16"/>
      <c r="BX87" s="16"/>
      <c r="BY87" s="16"/>
      <c r="BZ87" s="16"/>
      <c r="CA87" s="16"/>
      <c r="CB87" s="16"/>
      <c r="CC87" s="16"/>
      <c r="CD87" s="16"/>
      <c r="CE87" s="16"/>
      <c r="CF87" s="16"/>
      <c r="CG87" s="16"/>
      <c r="CH87" s="16"/>
      <c r="CI87" s="16"/>
      <c r="CJ87" s="16"/>
      <c r="CK87" s="16"/>
      <c r="CL87" s="16"/>
      <c r="CM87" s="16"/>
      <c r="CN87" s="16"/>
      <c r="CO87" s="16"/>
      <c r="CP87" s="16"/>
      <c r="CQ87" s="16"/>
      <c r="CR87" s="16"/>
      <c r="CS87" s="16"/>
      <c r="CT87" s="16"/>
      <c r="CU87" s="16"/>
      <c r="CV87" s="16"/>
      <c r="CW87" s="16"/>
      <c r="CX87" s="16"/>
      <c r="CY87" s="16"/>
      <c r="CZ87" s="16"/>
      <c r="DA87" s="16"/>
      <c r="DB87" s="16"/>
      <c r="DC87" s="16"/>
      <c r="DD87" s="16"/>
      <c r="DE87" s="16"/>
      <c r="DF87" s="16"/>
      <c r="DG87" s="16"/>
      <c r="DH87" s="16"/>
      <c r="DI87" s="16"/>
      <c r="DJ87" s="16"/>
      <c r="DK87" s="16"/>
      <c r="DL87" s="16"/>
      <c r="DM87" s="16"/>
      <c r="DN87" s="16"/>
      <c r="DO87" s="16"/>
      <c r="DP87" s="16"/>
      <c r="DQ87" s="16"/>
      <c r="DR87" s="16"/>
      <c r="DS87" s="16"/>
      <c r="DT87" s="16"/>
      <c r="DU87" s="16"/>
      <c r="DV87" s="16"/>
      <c r="DW87" s="16"/>
      <c r="DX87" s="16"/>
      <c r="DY87" s="16"/>
      <c r="DZ87" s="16"/>
      <c r="EA87" s="16"/>
      <c r="EB87" s="16"/>
      <c r="EC87" s="16"/>
      <c r="ED87" s="16"/>
      <c r="EE87" s="16"/>
      <c r="EF87" s="16"/>
      <c r="EG87" s="16"/>
      <c r="EH87" s="16"/>
      <c r="EI87" s="16"/>
      <c r="EJ87" s="16"/>
      <c r="EK87" s="16"/>
      <c r="EL87" s="16"/>
      <c r="EM87" s="16"/>
      <c r="EN87" s="16"/>
    </row>
    <row r="88" spans="1:144" s="15" customFormat="1">
      <c r="A88" s="18" t="s">
        <v>147</v>
      </c>
      <c r="B88" s="175">
        <v>5</v>
      </c>
      <c r="C88" s="169">
        <v>0.44020100000000001</v>
      </c>
      <c r="D88" s="254">
        <v>505.76100000000002</v>
      </c>
      <c r="E88" s="124" t="s">
        <v>212</v>
      </c>
      <c r="F88" s="49" t="s">
        <v>60</v>
      </c>
      <c r="G88" s="128">
        <v>1.79</v>
      </c>
      <c r="H88" s="49">
        <v>0.46</v>
      </c>
      <c r="I88" s="49">
        <v>0.05</v>
      </c>
      <c r="J88" s="49">
        <v>0.2</v>
      </c>
      <c r="K88" s="49">
        <v>0.21</v>
      </c>
      <c r="L88" s="49">
        <v>0.08</v>
      </c>
      <c r="M88" s="49">
        <v>0.03</v>
      </c>
      <c r="N88" s="78">
        <v>1.03</v>
      </c>
      <c r="O88" s="49">
        <v>0.23</v>
      </c>
      <c r="P88" s="49">
        <v>0.04</v>
      </c>
      <c r="Q88" s="49">
        <v>0.2</v>
      </c>
      <c r="R88" s="49">
        <v>0.32</v>
      </c>
      <c r="S88" s="49">
        <v>0.03</v>
      </c>
      <c r="T88" s="103">
        <v>0.82</v>
      </c>
      <c r="U88" s="104">
        <v>-0.21</v>
      </c>
      <c r="V88" s="104">
        <v>0.6</v>
      </c>
      <c r="W88" s="104">
        <v>1.25</v>
      </c>
      <c r="X88" s="127"/>
      <c r="Y88" s="16"/>
      <c r="Z88" s="127"/>
      <c r="AA88" s="127"/>
      <c r="AB88" s="127"/>
      <c r="AC88" s="127"/>
      <c r="AD88" s="127"/>
      <c r="AE88" s="16"/>
      <c r="AF88" s="16"/>
      <c r="AG88" s="16"/>
      <c r="AH88" s="16"/>
      <c r="AI88" s="16"/>
      <c r="AJ88" s="16"/>
      <c r="AK88" s="16"/>
      <c r="AL88" s="16"/>
      <c r="AM88" s="16"/>
      <c r="AN88" s="16"/>
      <c r="AO88" s="16"/>
      <c r="AP88" s="16"/>
      <c r="AQ88" s="16"/>
      <c r="AR88" s="16"/>
      <c r="AS88" s="16"/>
      <c r="AT88" s="16"/>
      <c r="AU88" s="16"/>
      <c r="AV88" s="16"/>
      <c r="AW88" s="16"/>
      <c r="AX88" s="16"/>
      <c r="AY88" s="16"/>
      <c r="AZ88" s="16"/>
      <c r="BA88" s="16"/>
      <c r="BB88" s="16"/>
      <c r="BC88" s="16"/>
      <c r="BD88" s="16"/>
      <c r="BE88" s="16"/>
      <c r="BF88" s="16"/>
      <c r="BG88" s="16"/>
      <c r="BH88" s="16"/>
      <c r="BI88" s="16"/>
      <c r="BJ88" s="16"/>
      <c r="BK88" s="16"/>
      <c r="BL88" s="16"/>
      <c r="BM88" s="16"/>
      <c r="BN88" s="16"/>
      <c r="BO88" s="16"/>
      <c r="BP88" s="16"/>
      <c r="BQ88" s="16"/>
      <c r="BR88" s="16"/>
      <c r="BS88" s="16"/>
      <c r="BT88" s="16"/>
      <c r="BU88" s="16"/>
      <c r="BV88" s="16"/>
      <c r="BW88" s="16"/>
      <c r="BX88" s="16"/>
      <c r="BY88" s="16"/>
      <c r="BZ88" s="16"/>
      <c r="CA88" s="16"/>
      <c r="CB88" s="16"/>
      <c r="CC88" s="16"/>
      <c r="CD88" s="16"/>
      <c r="CE88" s="16"/>
      <c r="CF88" s="16"/>
      <c r="CG88" s="16"/>
      <c r="CH88" s="16"/>
      <c r="CI88" s="16"/>
      <c r="CJ88" s="16"/>
      <c r="CK88" s="16"/>
      <c r="CL88" s="16"/>
      <c r="CM88" s="16"/>
      <c r="CN88" s="16"/>
      <c r="CO88" s="16"/>
      <c r="CP88" s="16"/>
      <c r="CQ88" s="16"/>
      <c r="CR88" s="16"/>
      <c r="CS88" s="16"/>
      <c r="CT88" s="16"/>
      <c r="CU88" s="16"/>
      <c r="CV88" s="16"/>
      <c r="CW88" s="16"/>
      <c r="CX88" s="16"/>
      <c r="CY88" s="16"/>
      <c r="CZ88" s="16"/>
      <c r="DA88" s="16"/>
      <c r="DB88" s="16"/>
      <c r="DC88" s="16"/>
      <c r="DD88" s="16"/>
      <c r="DE88" s="16"/>
      <c r="DF88" s="16"/>
      <c r="DG88" s="16"/>
      <c r="DH88" s="16"/>
      <c r="DI88" s="16"/>
      <c r="DJ88" s="16"/>
      <c r="DK88" s="16"/>
      <c r="DL88" s="16"/>
      <c r="DM88" s="16"/>
      <c r="DN88" s="16"/>
      <c r="DO88" s="16"/>
      <c r="DP88" s="16"/>
      <c r="DQ88" s="16"/>
      <c r="DR88" s="16"/>
      <c r="DS88" s="16"/>
      <c r="DT88" s="16"/>
      <c r="DU88" s="16"/>
      <c r="DV88" s="16"/>
      <c r="DW88" s="16"/>
      <c r="DX88" s="16"/>
      <c r="DY88" s="16"/>
      <c r="DZ88" s="16"/>
      <c r="EA88" s="16"/>
      <c r="EB88" s="16"/>
      <c r="EC88" s="16"/>
      <c r="ED88" s="16"/>
      <c r="EE88" s="16"/>
      <c r="EF88" s="16"/>
      <c r="EG88" s="16"/>
      <c r="EH88" s="16"/>
      <c r="EI88" s="16"/>
      <c r="EJ88" s="16"/>
      <c r="EK88" s="16"/>
      <c r="EL88" s="16"/>
      <c r="EM88" s="16"/>
      <c r="EN88" s="16"/>
    </row>
    <row r="89" spans="1:144" s="15" customFormat="1">
      <c r="A89" s="18" t="s">
        <v>239</v>
      </c>
      <c r="B89" s="175" t="s">
        <v>256</v>
      </c>
      <c r="C89" s="169">
        <v>0.74700200000000005</v>
      </c>
      <c r="D89" s="254">
        <v>3710.7</v>
      </c>
      <c r="E89" s="124" t="s">
        <v>216</v>
      </c>
      <c r="F89" s="49" t="s">
        <v>14</v>
      </c>
      <c r="G89" s="128">
        <v>4.3600000000000003</v>
      </c>
      <c r="H89" s="49">
        <v>0.39</v>
      </c>
      <c r="I89" s="49">
        <v>0.2</v>
      </c>
      <c r="J89" s="49">
        <v>0.1</v>
      </c>
      <c r="K89" s="49">
        <v>0.83</v>
      </c>
      <c r="L89" s="49">
        <v>0.02</v>
      </c>
      <c r="M89" s="49">
        <v>0.04</v>
      </c>
      <c r="N89" s="78">
        <v>1.58</v>
      </c>
      <c r="O89" s="49">
        <v>0.12</v>
      </c>
      <c r="P89" s="49">
        <v>0.36</v>
      </c>
      <c r="Q89" s="49">
        <v>0.61</v>
      </c>
      <c r="R89" s="49">
        <v>0.05</v>
      </c>
      <c r="S89" s="49">
        <v>0.04</v>
      </c>
      <c r="T89" s="103">
        <v>1.17</v>
      </c>
      <c r="U89" s="104">
        <v>-0.41</v>
      </c>
      <c r="V89" s="104">
        <v>0.91</v>
      </c>
      <c r="W89" s="104">
        <v>1.35</v>
      </c>
      <c r="X89" s="127"/>
      <c r="Y89" s="16"/>
      <c r="Z89" s="127"/>
      <c r="AA89" s="127"/>
      <c r="AB89" s="127"/>
      <c r="AC89" s="127"/>
      <c r="AD89" s="127"/>
      <c r="AE89" s="16"/>
      <c r="AF89" s="16"/>
      <c r="AG89" s="16"/>
      <c r="AH89" s="16"/>
      <c r="AI89" s="16"/>
      <c r="AJ89" s="16"/>
      <c r="AK89" s="16"/>
      <c r="AL89" s="16"/>
      <c r="AM89" s="16"/>
      <c r="AN89" s="16"/>
      <c r="AO89" s="16"/>
      <c r="AP89" s="16"/>
      <c r="AQ89" s="16"/>
      <c r="AR89" s="16"/>
      <c r="AS89" s="16"/>
      <c r="AT89" s="16"/>
      <c r="AU89" s="16"/>
      <c r="AV89" s="16"/>
      <c r="AW89" s="16"/>
      <c r="AX89" s="16"/>
      <c r="AY89" s="16"/>
      <c r="AZ89" s="16"/>
      <c r="BA89" s="16"/>
      <c r="BB89" s="16"/>
      <c r="BC89" s="16"/>
      <c r="BD89" s="16"/>
      <c r="BE89" s="16"/>
      <c r="BF89" s="16"/>
      <c r="BG89" s="16"/>
      <c r="BH89" s="16"/>
      <c r="BI89" s="16"/>
      <c r="BJ89" s="16"/>
      <c r="BK89" s="16"/>
      <c r="BL89" s="16"/>
      <c r="BM89" s="16"/>
      <c r="BN89" s="16"/>
      <c r="BO89" s="16"/>
      <c r="BP89" s="16"/>
      <c r="BQ89" s="16"/>
      <c r="BR89" s="16"/>
      <c r="BS89" s="16"/>
      <c r="BT89" s="16"/>
      <c r="BU89" s="16"/>
      <c r="BV89" s="16"/>
      <c r="BW89" s="16"/>
      <c r="BX89" s="16"/>
      <c r="BY89" s="16"/>
      <c r="BZ89" s="16"/>
      <c r="CA89" s="16"/>
      <c r="CB89" s="16"/>
      <c r="CC89" s="16"/>
      <c r="CD89" s="16"/>
      <c r="CE89" s="16"/>
      <c r="CF89" s="16"/>
      <c r="CG89" s="16"/>
      <c r="CH89" s="16"/>
      <c r="CI89" s="16"/>
      <c r="CJ89" s="16"/>
      <c r="CK89" s="16"/>
      <c r="CL89" s="16"/>
      <c r="CM89" s="16"/>
      <c r="CN89" s="16"/>
      <c r="CO89" s="16"/>
      <c r="CP89" s="16"/>
      <c r="CQ89" s="16"/>
      <c r="CR89" s="16"/>
      <c r="CS89" s="16"/>
      <c r="CT89" s="16"/>
      <c r="CU89" s="16"/>
      <c r="CV89" s="16"/>
      <c r="CW89" s="16"/>
      <c r="CX89" s="16"/>
      <c r="CY89" s="16"/>
      <c r="CZ89" s="16"/>
      <c r="DA89" s="16"/>
      <c r="DB89" s="16"/>
      <c r="DC89" s="16"/>
      <c r="DD89" s="16"/>
      <c r="DE89" s="16"/>
      <c r="DF89" s="16"/>
      <c r="DG89" s="16"/>
      <c r="DH89" s="16"/>
      <c r="DI89" s="16"/>
      <c r="DJ89" s="16"/>
      <c r="DK89" s="16"/>
      <c r="DL89" s="16"/>
      <c r="DM89" s="16"/>
      <c r="DN89" s="16"/>
      <c r="DO89" s="16"/>
      <c r="DP89" s="16"/>
      <c r="DQ89" s="16"/>
      <c r="DR89" s="16"/>
      <c r="DS89" s="16"/>
      <c r="DT89" s="16"/>
      <c r="DU89" s="16"/>
      <c r="DV89" s="16"/>
      <c r="DW89" s="16"/>
      <c r="DX89" s="16"/>
      <c r="DY89" s="16"/>
      <c r="DZ89" s="16"/>
      <c r="EA89" s="16"/>
      <c r="EB89" s="16"/>
      <c r="EC89" s="16"/>
      <c r="ED89" s="16"/>
      <c r="EE89" s="16"/>
      <c r="EF89" s="16"/>
      <c r="EG89" s="16"/>
      <c r="EH89" s="16"/>
      <c r="EI89" s="16"/>
      <c r="EJ89" s="16"/>
      <c r="EK89" s="16"/>
      <c r="EL89" s="16"/>
      <c r="EM89" s="16"/>
      <c r="EN89" s="16"/>
    </row>
    <row r="90" spans="1:144" s="15" customFormat="1">
      <c r="A90" s="20" t="s">
        <v>43</v>
      </c>
      <c r="B90" s="176">
        <v>5</v>
      </c>
      <c r="C90" s="170">
        <v>0.91476299999999999</v>
      </c>
      <c r="D90" s="255">
        <v>46822.400000000001</v>
      </c>
      <c r="E90" s="123" t="s">
        <v>322</v>
      </c>
      <c r="F90" s="50" t="s">
        <v>16</v>
      </c>
      <c r="G90" s="129">
        <v>82.8</v>
      </c>
      <c r="H90" s="50">
        <v>1.1000000000000001</v>
      </c>
      <c r="I90" s="50">
        <v>0.14000000000000001</v>
      </c>
      <c r="J90" s="50">
        <v>0.48</v>
      </c>
      <c r="K90" s="50">
        <v>3.28</v>
      </c>
      <c r="L90" s="50">
        <v>0.05</v>
      </c>
      <c r="M90" s="50">
        <v>0.24</v>
      </c>
      <c r="N90" s="78">
        <v>5.3</v>
      </c>
      <c r="O90" s="50">
        <v>1.23</v>
      </c>
      <c r="P90" s="50">
        <v>0.06</v>
      </c>
      <c r="Q90" s="50">
        <v>0.68</v>
      </c>
      <c r="R90" s="50">
        <v>7.0000000000000007E-2</v>
      </c>
      <c r="S90" s="50">
        <v>0.24</v>
      </c>
      <c r="T90" s="103">
        <v>2.27</v>
      </c>
      <c r="U90" s="105">
        <v>-3.02</v>
      </c>
      <c r="V90" s="105">
        <v>3.06</v>
      </c>
      <c r="W90" s="105">
        <v>2.33</v>
      </c>
      <c r="X90" s="127"/>
      <c r="Y90" s="16"/>
      <c r="Z90" s="127"/>
      <c r="AA90" s="127"/>
      <c r="AB90" s="127"/>
      <c r="AC90" s="127"/>
      <c r="AD90" s="127"/>
      <c r="AE90" s="16"/>
      <c r="AF90" s="16"/>
      <c r="AG90" s="16"/>
      <c r="AH90" s="16"/>
      <c r="AI90" s="16"/>
      <c r="AJ90" s="16"/>
      <c r="AK90" s="16"/>
      <c r="AL90" s="16"/>
      <c r="AM90" s="16"/>
      <c r="AN90" s="16"/>
      <c r="AO90" s="16"/>
      <c r="AP90" s="16"/>
      <c r="AQ90" s="16"/>
      <c r="AR90" s="16"/>
      <c r="AS90" s="16"/>
      <c r="AT90" s="16"/>
      <c r="AU90" s="16"/>
      <c r="AV90" s="16"/>
      <c r="AW90" s="16"/>
      <c r="AX90" s="16"/>
      <c r="AY90" s="16"/>
      <c r="AZ90" s="16"/>
      <c r="BA90" s="16"/>
      <c r="BB90" s="16"/>
      <c r="BC90" s="16"/>
      <c r="BD90" s="16"/>
      <c r="BE90" s="16"/>
      <c r="BF90" s="16"/>
      <c r="BG90" s="16"/>
      <c r="BH90" s="16"/>
      <c r="BI90" s="16"/>
      <c r="BJ90" s="16"/>
      <c r="BK90" s="16"/>
      <c r="BL90" s="16"/>
      <c r="BM90" s="16"/>
      <c r="BN90" s="16"/>
      <c r="BO90" s="16"/>
      <c r="BP90" s="16"/>
      <c r="BQ90" s="16"/>
      <c r="BR90" s="16"/>
      <c r="BS90" s="16"/>
      <c r="BT90" s="16"/>
      <c r="BU90" s="16"/>
      <c r="BV90" s="16"/>
      <c r="BW90" s="16"/>
      <c r="BX90" s="16"/>
      <c r="BY90" s="16"/>
      <c r="BZ90" s="16"/>
      <c r="CA90" s="16"/>
      <c r="CB90" s="16"/>
      <c r="CC90" s="16"/>
      <c r="CD90" s="16"/>
      <c r="CE90" s="16"/>
      <c r="CF90" s="16"/>
      <c r="CG90" s="16"/>
      <c r="CH90" s="16"/>
      <c r="CI90" s="16"/>
      <c r="CJ90" s="16"/>
      <c r="CK90" s="16"/>
      <c r="CL90" s="16"/>
      <c r="CM90" s="16"/>
      <c r="CN90" s="16"/>
      <c r="CO90" s="16"/>
      <c r="CP90" s="16"/>
      <c r="CQ90" s="16"/>
      <c r="CR90" s="16"/>
      <c r="CS90" s="16"/>
      <c r="CT90" s="16"/>
      <c r="CU90" s="16"/>
      <c r="CV90" s="16"/>
      <c r="CW90" s="16"/>
      <c r="CX90" s="16"/>
      <c r="CY90" s="16"/>
      <c r="CZ90" s="16"/>
      <c r="DA90" s="16"/>
      <c r="DB90" s="16"/>
      <c r="DC90" s="16"/>
      <c r="DD90" s="16"/>
      <c r="DE90" s="16"/>
      <c r="DF90" s="16"/>
      <c r="DG90" s="16"/>
      <c r="DH90" s="16"/>
      <c r="DI90" s="16"/>
      <c r="DJ90" s="16"/>
      <c r="DK90" s="16"/>
      <c r="DL90" s="16"/>
      <c r="DM90" s="16"/>
      <c r="DN90" s="16"/>
      <c r="DO90" s="16"/>
      <c r="DP90" s="16"/>
      <c r="DQ90" s="16"/>
      <c r="DR90" s="16"/>
      <c r="DS90" s="16"/>
      <c r="DT90" s="16"/>
      <c r="DU90" s="16"/>
      <c r="DV90" s="16"/>
      <c r="DW90" s="16"/>
      <c r="DX90" s="16"/>
      <c r="DY90" s="16"/>
      <c r="DZ90" s="16"/>
      <c r="EA90" s="16"/>
      <c r="EB90" s="16"/>
      <c r="EC90" s="16"/>
      <c r="ED90" s="16"/>
      <c r="EE90" s="16"/>
      <c r="EF90" s="16"/>
      <c r="EG90" s="16"/>
      <c r="EH90" s="16"/>
      <c r="EI90" s="16"/>
      <c r="EJ90" s="16"/>
      <c r="EK90" s="16"/>
      <c r="EL90" s="16"/>
      <c r="EM90" s="16"/>
      <c r="EN90" s="16"/>
    </row>
    <row r="91" spans="1:144" s="15" customFormat="1">
      <c r="A91" s="18" t="s">
        <v>146</v>
      </c>
      <c r="B91" s="175">
        <v>6</v>
      </c>
      <c r="C91" s="169">
        <v>0.57186400000000004</v>
      </c>
      <c r="D91" s="254">
        <v>1627.9</v>
      </c>
      <c r="E91" s="124" t="s">
        <v>212</v>
      </c>
      <c r="F91" s="49" t="s">
        <v>14</v>
      </c>
      <c r="G91" s="128">
        <v>25.37</v>
      </c>
      <c r="H91" s="49">
        <v>0.56000000000000005</v>
      </c>
      <c r="I91" s="49">
        <v>7.0000000000000007E-2</v>
      </c>
      <c r="J91" s="49">
        <v>0.65</v>
      </c>
      <c r="K91" s="49">
        <v>0.43</v>
      </c>
      <c r="L91" s="49">
        <v>0.19</v>
      </c>
      <c r="M91" s="49">
        <v>7.0000000000000007E-2</v>
      </c>
      <c r="N91" s="78">
        <v>1.97</v>
      </c>
      <c r="O91" s="49">
        <v>0.67</v>
      </c>
      <c r="P91" s="49">
        <v>0.26</v>
      </c>
      <c r="Q91" s="49">
        <v>0.28999999999999998</v>
      </c>
      <c r="R91" s="49">
        <v>0.06</v>
      </c>
      <c r="S91" s="49">
        <v>7.0000000000000007E-2</v>
      </c>
      <c r="T91" s="103">
        <v>1.35</v>
      </c>
      <c r="U91" s="104">
        <v>-0.62</v>
      </c>
      <c r="V91" s="104">
        <v>1.1399999999999999</v>
      </c>
      <c r="W91" s="104">
        <v>1.46</v>
      </c>
      <c r="X91" s="127"/>
      <c r="Y91" s="16"/>
      <c r="Z91" s="127"/>
      <c r="AA91" s="127"/>
      <c r="AB91" s="127"/>
      <c r="AC91" s="127"/>
      <c r="AD91" s="127"/>
      <c r="AE91" s="16"/>
      <c r="AF91" s="16"/>
      <c r="AG91" s="16"/>
      <c r="AH91" s="16"/>
      <c r="AI91" s="16"/>
      <c r="AJ91" s="16"/>
      <c r="AK91" s="16"/>
      <c r="AL91" s="16"/>
      <c r="AM91" s="16"/>
      <c r="AN91" s="16"/>
      <c r="AO91" s="16"/>
      <c r="AP91" s="16"/>
      <c r="AQ91" s="16"/>
      <c r="AR91" s="16"/>
      <c r="AS91" s="16"/>
      <c r="AT91" s="16"/>
      <c r="AU91" s="16"/>
      <c r="AV91" s="16"/>
      <c r="AW91" s="16"/>
      <c r="AX91" s="16"/>
      <c r="AY91" s="16"/>
      <c r="AZ91" s="16"/>
      <c r="BA91" s="16"/>
      <c r="BB91" s="16"/>
      <c r="BC91" s="16"/>
      <c r="BD91" s="16"/>
      <c r="BE91" s="16"/>
      <c r="BF91" s="16"/>
      <c r="BG91" s="16"/>
      <c r="BH91" s="16"/>
      <c r="BI91" s="16"/>
      <c r="BJ91" s="16"/>
      <c r="BK91" s="16"/>
      <c r="BL91" s="16"/>
      <c r="BM91" s="16"/>
      <c r="BN91" s="16"/>
      <c r="BO91" s="16"/>
      <c r="BP91" s="16"/>
      <c r="BQ91" s="16"/>
      <c r="BR91" s="16"/>
      <c r="BS91" s="16"/>
      <c r="BT91" s="16"/>
      <c r="BU91" s="16"/>
      <c r="BV91" s="16"/>
      <c r="BW91" s="16"/>
      <c r="BX91" s="16"/>
      <c r="BY91" s="16"/>
      <c r="BZ91" s="16"/>
      <c r="CA91" s="16"/>
      <c r="CB91" s="16"/>
      <c r="CC91" s="16"/>
      <c r="CD91" s="16"/>
      <c r="CE91" s="16"/>
      <c r="CF91" s="16"/>
      <c r="CG91" s="16"/>
      <c r="CH91" s="16"/>
      <c r="CI91" s="16"/>
      <c r="CJ91" s="16"/>
      <c r="CK91" s="16"/>
      <c r="CL91" s="16"/>
      <c r="CM91" s="16"/>
      <c r="CN91" s="16"/>
      <c r="CO91" s="16"/>
      <c r="CP91" s="16"/>
      <c r="CQ91" s="16"/>
      <c r="CR91" s="16"/>
      <c r="CS91" s="16"/>
      <c r="CT91" s="16"/>
      <c r="CU91" s="16"/>
      <c r="CV91" s="16"/>
      <c r="CW91" s="16"/>
      <c r="CX91" s="16"/>
      <c r="CY91" s="16"/>
      <c r="CZ91" s="16"/>
      <c r="DA91" s="16"/>
      <c r="DB91" s="16"/>
      <c r="DC91" s="16"/>
      <c r="DD91" s="16"/>
      <c r="DE91" s="16"/>
      <c r="DF91" s="16"/>
      <c r="DG91" s="16"/>
      <c r="DH91" s="16"/>
      <c r="DI91" s="16"/>
      <c r="DJ91" s="16"/>
      <c r="DK91" s="16"/>
      <c r="DL91" s="16"/>
      <c r="DM91" s="16"/>
      <c r="DN91" s="16"/>
      <c r="DO91" s="16"/>
      <c r="DP91" s="16"/>
      <c r="DQ91" s="16"/>
      <c r="DR91" s="16"/>
      <c r="DS91" s="16"/>
      <c r="DT91" s="16"/>
      <c r="DU91" s="16"/>
      <c r="DV91" s="16"/>
      <c r="DW91" s="16"/>
      <c r="DX91" s="16"/>
      <c r="DY91" s="16"/>
      <c r="DZ91" s="16"/>
      <c r="EA91" s="16"/>
      <c r="EB91" s="16"/>
      <c r="EC91" s="16"/>
      <c r="ED91" s="16"/>
      <c r="EE91" s="16"/>
      <c r="EF91" s="16"/>
      <c r="EG91" s="16"/>
      <c r="EH91" s="16"/>
      <c r="EI91" s="16"/>
      <c r="EJ91" s="16"/>
      <c r="EK91" s="16"/>
      <c r="EL91" s="16"/>
      <c r="EM91" s="16"/>
      <c r="EN91" s="16"/>
    </row>
    <row r="92" spans="1:144" s="15" customFormat="1">
      <c r="A92" s="18" t="s">
        <v>42</v>
      </c>
      <c r="B92" s="175">
        <v>5</v>
      </c>
      <c r="C92" s="169">
        <v>0.86458800000000002</v>
      </c>
      <c r="D92" s="254">
        <v>25987.4</v>
      </c>
      <c r="E92" s="124" t="s">
        <v>322</v>
      </c>
      <c r="F92" s="49" t="s">
        <v>16</v>
      </c>
      <c r="G92" s="128">
        <v>11.12</v>
      </c>
      <c r="H92" s="49">
        <v>1.07</v>
      </c>
      <c r="I92" s="49">
        <v>0.35</v>
      </c>
      <c r="J92" s="49">
        <v>0.24</v>
      </c>
      <c r="K92" s="49">
        <v>2.58</v>
      </c>
      <c r="L92" s="49">
        <v>0.08</v>
      </c>
      <c r="M92" s="49">
        <v>0.06</v>
      </c>
      <c r="N92" s="78">
        <v>4.38</v>
      </c>
      <c r="O92" s="49">
        <v>1.01</v>
      </c>
      <c r="P92" s="49">
        <v>0.14000000000000001</v>
      </c>
      <c r="Q92" s="49">
        <v>0.23</v>
      </c>
      <c r="R92" s="49">
        <v>0.17</v>
      </c>
      <c r="S92" s="49">
        <v>0.06</v>
      </c>
      <c r="T92" s="103">
        <v>1.61</v>
      </c>
      <c r="U92" s="104">
        <v>-2.77</v>
      </c>
      <c r="V92" s="104">
        <v>2.5299999999999998</v>
      </c>
      <c r="W92" s="104">
        <v>2.73</v>
      </c>
      <c r="X92" s="127"/>
      <c r="Y92" s="16"/>
      <c r="Z92" s="127"/>
      <c r="AA92" s="127"/>
      <c r="AB92" s="127"/>
      <c r="AC92" s="127"/>
      <c r="AD92" s="127"/>
      <c r="AE92" s="16"/>
      <c r="AF92" s="16"/>
      <c r="AG92" s="16"/>
      <c r="AH92" s="16"/>
      <c r="AI92" s="16"/>
      <c r="AJ92" s="16"/>
      <c r="AK92" s="16"/>
      <c r="AL92" s="16"/>
      <c r="AM92" s="16"/>
      <c r="AN92" s="16"/>
      <c r="AO92" s="16"/>
      <c r="AP92" s="16"/>
      <c r="AQ92" s="16"/>
      <c r="AR92" s="16"/>
      <c r="AS92" s="16"/>
      <c r="AT92" s="16"/>
      <c r="AU92" s="16"/>
      <c r="AV92" s="16"/>
      <c r="AW92" s="16"/>
      <c r="AX92" s="16"/>
      <c r="AY92" s="16"/>
      <c r="AZ92" s="16"/>
      <c r="BA92" s="16"/>
      <c r="BB92" s="16"/>
      <c r="BC92" s="16"/>
      <c r="BD92" s="16"/>
      <c r="BE92" s="16"/>
      <c r="BF92" s="16"/>
      <c r="BG92" s="16"/>
      <c r="BH92" s="16"/>
      <c r="BI92" s="16"/>
      <c r="BJ92" s="16"/>
      <c r="BK92" s="16"/>
      <c r="BL92" s="16"/>
      <c r="BM92" s="16"/>
      <c r="BN92" s="16"/>
      <c r="BO92" s="16"/>
      <c r="BP92" s="16"/>
      <c r="BQ92" s="16"/>
      <c r="BR92" s="16"/>
      <c r="BS92" s="16"/>
      <c r="BT92" s="16"/>
      <c r="BU92" s="16"/>
      <c r="BV92" s="16"/>
      <c r="BW92" s="16"/>
      <c r="BX92" s="16"/>
      <c r="BY92" s="16"/>
      <c r="BZ92" s="16"/>
      <c r="CA92" s="16"/>
      <c r="CB92" s="16"/>
      <c r="CC92" s="16"/>
      <c r="CD92" s="16"/>
      <c r="CE92" s="16"/>
      <c r="CF92" s="16"/>
      <c r="CG92" s="16"/>
      <c r="CH92" s="16"/>
      <c r="CI92" s="16"/>
      <c r="CJ92" s="16"/>
      <c r="CK92" s="16"/>
      <c r="CL92" s="16"/>
      <c r="CM92" s="16"/>
      <c r="CN92" s="16"/>
      <c r="CO92" s="16"/>
      <c r="CP92" s="16"/>
      <c r="CQ92" s="16"/>
      <c r="CR92" s="16"/>
      <c r="CS92" s="16"/>
      <c r="CT92" s="16"/>
      <c r="CU92" s="16"/>
      <c r="CV92" s="16"/>
      <c r="CW92" s="16"/>
      <c r="CX92" s="16"/>
      <c r="CY92" s="16"/>
      <c r="CZ92" s="16"/>
      <c r="DA92" s="16"/>
      <c r="DB92" s="16"/>
      <c r="DC92" s="16"/>
      <c r="DD92" s="16"/>
      <c r="DE92" s="16"/>
      <c r="DF92" s="16"/>
      <c r="DG92" s="16"/>
      <c r="DH92" s="16"/>
      <c r="DI92" s="16"/>
      <c r="DJ92" s="16"/>
      <c r="DK92" s="16"/>
      <c r="DL92" s="16"/>
      <c r="DM92" s="16"/>
      <c r="DN92" s="16"/>
      <c r="DO92" s="16"/>
      <c r="DP92" s="16"/>
      <c r="DQ92" s="16"/>
      <c r="DR92" s="16"/>
      <c r="DS92" s="16"/>
      <c r="DT92" s="16"/>
      <c r="DU92" s="16"/>
      <c r="DV92" s="16"/>
      <c r="DW92" s="16"/>
      <c r="DX92" s="16"/>
      <c r="DY92" s="16"/>
      <c r="DZ92" s="16"/>
      <c r="EA92" s="16"/>
      <c r="EB92" s="16"/>
      <c r="EC92" s="16"/>
      <c r="ED92" s="16"/>
      <c r="EE92" s="16"/>
      <c r="EF92" s="16"/>
      <c r="EG92" s="16"/>
      <c r="EH92" s="16"/>
      <c r="EI92" s="16"/>
      <c r="EJ92" s="16"/>
      <c r="EK92" s="16"/>
      <c r="EL92" s="16"/>
      <c r="EM92" s="16"/>
      <c r="EN92" s="16"/>
    </row>
    <row r="93" spans="1:144" s="15" customFormat="1">
      <c r="A93" s="18" t="s">
        <v>240</v>
      </c>
      <c r="B93" s="175" t="s">
        <v>257</v>
      </c>
      <c r="C93" s="169">
        <v>0.73957899999999999</v>
      </c>
      <c r="D93" s="254">
        <v>7410.48</v>
      </c>
      <c r="E93" s="124" t="s">
        <v>215</v>
      </c>
      <c r="F93" s="49" t="s">
        <v>18</v>
      </c>
      <c r="G93" s="128">
        <v>0.1</v>
      </c>
      <c r="H93" s="49"/>
      <c r="I93" s="49"/>
      <c r="J93" s="49"/>
      <c r="K93" s="49"/>
      <c r="L93" s="49"/>
      <c r="M93" s="49"/>
      <c r="N93" s="78">
        <v>2.98</v>
      </c>
      <c r="O93" s="49"/>
      <c r="P93" s="49"/>
      <c r="Q93" s="49"/>
      <c r="R93" s="49"/>
      <c r="S93" s="49"/>
      <c r="T93" s="103">
        <v>1.96</v>
      </c>
      <c r="U93" s="104">
        <v>-1.01</v>
      </c>
      <c r="V93" s="104">
        <v>1.72</v>
      </c>
      <c r="W93" s="104">
        <v>1.52</v>
      </c>
      <c r="X93" s="127"/>
      <c r="Y93" s="16"/>
      <c r="Z93" s="127"/>
      <c r="AA93" s="127"/>
      <c r="AB93" s="127"/>
      <c r="AC93" s="127"/>
      <c r="AD93" s="127"/>
      <c r="AE93" s="16"/>
      <c r="AF93" s="16"/>
      <c r="AG93" s="16"/>
      <c r="AH93" s="16"/>
      <c r="AI93" s="16"/>
      <c r="AJ93" s="16"/>
      <c r="AK93" s="16"/>
      <c r="AL93" s="16"/>
      <c r="AM93" s="16"/>
      <c r="AN93" s="16"/>
      <c r="AO93" s="16"/>
      <c r="AP93" s="16"/>
      <c r="AQ93" s="16"/>
      <c r="AR93" s="16"/>
      <c r="AS93" s="16"/>
      <c r="AT93" s="16"/>
      <c r="AU93" s="16"/>
      <c r="AV93" s="16"/>
      <c r="AW93" s="16"/>
      <c r="AX93" s="16"/>
      <c r="AY93" s="16"/>
      <c r="AZ93" s="16"/>
      <c r="BA93" s="16"/>
      <c r="BB93" s="16"/>
      <c r="BC93" s="16"/>
      <c r="BD93" s="16"/>
      <c r="BE93" s="16"/>
      <c r="BF93" s="16"/>
      <c r="BG93" s="16"/>
      <c r="BH93" s="16"/>
      <c r="BI93" s="16"/>
      <c r="BJ93" s="16"/>
      <c r="BK93" s="16"/>
      <c r="BL93" s="16"/>
      <c r="BM93" s="16"/>
      <c r="BN93" s="16"/>
      <c r="BO93" s="16"/>
      <c r="BP93" s="16"/>
      <c r="BQ93" s="16"/>
      <c r="BR93" s="16"/>
      <c r="BS93" s="16"/>
      <c r="BT93" s="16"/>
      <c r="BU93" s="16"/>
      <c r="BV93" s="16"/>
      <c r="BW93" s="16"/>
      <c r="BX93" s="16"/>
      <c r="BY93" s="16"/>
      <c r="BZ93" s="16"/>
      <c r="CA93" s="16"/>
      <c r="CB93" s="16"/>
      <c r="CC93" s="16"/>
      <c r="CD93" s="16"/>
      <c r="CE93" s="16"/>
      <c r="CF93" s="16"/>
      <c r="CG93" s="16"/>
      <c r="CH93" s="16"/>
      <c r="CI93" s="16"/>
      <c r="CJ93" s="16"/>
      <c r="CK93" s="16"/>
      <c r="CL93" s="16"/>
      <c r="CM93" s="16"/>
      <c r="CN93" s="16"/>
      <c r="CO93" s="16"/>
      <c r="CP93" s="16"/>
      <c r="CQ93" s="16"/>
      <c r="CR93" s="16"/>
      <c r="CS93" s="16"/>
      <c r="CT93" s="16"/>
      <c r="CU93" s="16"/>
      <c r="CV93" s="16"/>
      <c r="CW93" s="16"/>
      <c r="CX93" s="16"/>
      <c r="CY93" s="16"/>
      <c r="CZ93" s="16"/>
      <c r="DA93" s="16"/>
      <c r="DB93" s="16"/>
      <c r="DC93" s="16"/>
      <c r="DD93" s="16"/>
      <c r="DE93" s="16"/>
      <c r="DF93" s="16"/>
      <c r="DG93" s="16"/>
      <c r="DH93" s="16"/>
      <c r="DI93" s="16"/>
      <c r="DJ93" s="16"/>
      <c r="DK93" s="16"/>
      <c r="DL93" s="16"/>
      <c r="DM93" s="16"/>
      <c r="DN93" s="16"/>
      <c r="DO93" s="16"/>
      <c r="DP93" s="16"/>
      <c r="DQ93" s="16"/>
      <c r="DR93" s="16"/>
      <c r="DS93" s="16"/>
      <c r="DT93" s="16"/>
      <c r="DU93" s="16"/>
      <c r="DV93" s="16"/>
      <c r="DW93" s="16"/>
      <c r="DX93" s="16"/>
      <c r="DY93" s="16"/>
      <c r="DZ93" s="16"/>
      <c r="EA93" s="16"/>
      <c r="EB93" s="16"/>
      <c r="EC93" s="16"/>
      <c r="ED93" s="16"/>
      <c r="EE93" s="16"/>
      <c r="EF93" s="16"/>
      <c r="EG93" s="16"/>
      <c r="EH93" s="16"/>
      <c r="EI93" s="16"/>
      <c r="EJ93" s="16"/>
      <c r="EK93" s="16"/>
      <c r="EL93" s="16"/>
      <c r="EM93" s="16"/>
      <c r="EN93" s="16"/>
    </row>
    <row r="94" spans="1:144" s="15" customFormat="1">
      <c r="A94" s="20" t="s">
        <v>241</v>
      </c>
      <c r="B94" s="176">
        <v>5</v>
      </c>
      <c r="C94" s="170" t="s">
        <v>348</v>
      </c>
      <c r="D94" s="255" t="s">
        <v>348</v>
      </c>
      <c r="E94" s="123" t="s">
        <v>215</v>
      </c>
      <c r="F94" s="50"/>
      <c r="G94" s="129">
        <v>0.46</v>
      </c>
      <c r="H94" s="50">
        <v>0.11</v>
      </c>
      <c r="I94" s="50">
        <v>0.03</v>
      </c>
      <c r="J94" s="50">
        <v>0.16</v>
      </c>
      <c r="K94" s="50">
        <v>2.61</v>
      </c>
      <c r="L94" s="50">
        <v>0.31</v>
      </c>
      <c r="M94" s="50">
        <v>0</v>
      </c>
      <c r="N94" s="78">
        <v>3.23</v>
      </c>
      <c r="O94" s="50">
        <v>0.11</v>
      </c>
      <c r="P94" s="50">
        <v>0.03</v>
      </c>
      <c r="Q94" s="50">
        <v>0.13</v>
      </c>
      <c r="R94" s="50">
        <v>0.18</v>
      </c>
      <c r="S94" s="50">
        <v>0</v>
      </c>
      <c r="T94" s="103">
        <v>0.45</v>
      </c>
      <c r="U94" s="105">
        <v>-2.77</v>
      </c>
      <c r="V94" s="105">
        <v>1.86</v>
      </c>
      <c r="W94" s="105">
        <v>7.14</v>
      </c>
      <c r="X94" s="127"/>
      <c r="Y94" s="16"/>
      <c r="Z94" s="127"/>
      <c r="AA94" s="127"/>
      <c r="AB94" s="127"/>
      <c r="AC94" s="127"/>
      <c r="AD94" s="127"/>
      <c r="AE94" s="16"/>
      <c r="AF94" s="16"/>
      <c r="AG94" s="16"/>
      <c r="AH94" s="16"/>
      <c r="AI94" s="16"/>
      <c r="AJ94" s="16"/>
      <c r="AK94" s="16"/>
      <c r="AL94" s="16"/>
      <c r="AM94" s="16"/>
      <c r="AN94" s="16"/>
      <c r="AO94" s="16"/>
      <c r="AP94" s="16"/>
      <c r="AQ94" s="16"/>
      <c r="AR94" s="16"/>
      <c r="AS94" s="16"/>
      <c r="AT94" s="16"/>
      <c r="AU94" s="16"/>
      <c r="AV94" s="16"/>
      <c r="AW94" s="16"/>
      <c r="AX94" s="16"/>
      <c r="AY94" s="16"/>
      <c r="AZ94" s="16"/>
      <c r="BA94" s="16"/>
      <c r="BB94" s="16"/>
      <c r="BC94" s="16"/>
      <c r="BD94" s="16"/>
      <c r="BE94" s="16"/>
      <c r="BF94" s="16"/>
      <c r="BG94" s="16"/>
      <c r="BH94" s="16"/>
      <c r="BI94" s="16"/>
      <c r="BJ94" s="16"/>
      <c r="BK94" s="16"/>
      <c r="BL94" s="16"/>
      <c r="BM94" s="16"/>
      <c r="BN94" s="16"/>
      <c r="BO94" s="16"/>
      <c r="BP94" s="16"/>
      <c r="BQ94" s="16"/>
      <c r="BR94" s="16"/>
      <c r="BS94" s="16"/>
      <c r="BT94" s="16"/>
      <c r="BU94" s="16"/>
      <c r="BV94" s="16"/>
      <c r="BW94" s="16"/>
      <c r="BX94" s="16"/>
      <c r="BY94" s="16"/>
      <c r="BZ94" s="16"/>
      <c r="CA94" s="16"/>
      <c r="CB94" s="16"/>
      <c r="CC94" s="16"/>
      <c r="CD94" s="16"/>
      <c r="CE94" s="16"/>
      <c r="CF94" s="16"/>
      <c r="CG94" s="16"/>
      <c r="CH94" s="16"/>
      <c r="CI94" s="16"/>
      <c r="CJ94" s="16"/>
      <c r="CK94" s="16"/>
      <c r="CL94" s="16"/>
      <c r="CM94" s="16"/>
      <c r="CN94" s="16"/>
      <c r="CO94" s="16"/>
      <c r="CP94" s="16"/>
      <c r="CQ94" s="16"/>
      <c r="CR94" s="16"/>
      <c r="CS94" s="16"/>
      <c r="CT94" s="16"/>
      <c r="CU94" s="16"/>
      <c r="CV94" s="16"/>
      <c r="CW94" s="16"/>
      <c r="CX94" s="16"/>
      <c r="CY94" s="16"/>
      <c r="CZ94" s="16"/>
      <c r="DA94" s="16"/>
      <c r="DB94" s="16"/>
      <c r="DC94" s="16"/>
      <c r="DD94" s="16"/>
      <c r="DE94" s="16"/>
      <c r="DF94" s="16"/>
      <c r="DG94" s="16"/>
      <c r="DH94" s="16"/>
      <c r="DI94" s="16"/>
      <c r="DJ94" s="16"/>
      <c r="DK94" s="16"/>
      <c r="DL94" s="16"/>
      <c r="DM94" s="16"/>
      <c r="DN94" s="16"/>
      <c r="DO94" s="16"/>
      <c r="DP94" s="16"/>
      <c r="DQ94" s="16"/>
      <c r="DR94" s="16"/>
      <c r="DS94" s="16"/>
      <c r="DT94" s="16"/>
      <c r="DU94" s="16"/>
      <c r="DV94" s="16"/>
      <c r="DW94" s="16"/>
      <c r="DX94" s="16"/>
      <c r="DY94" s="16"/>
      <c r="DZ94" s="16"/>
      <c r="EA94" s="16"/>
      <c r="EB94" s="16"/>
      <c r="EC94" s="16"/>
      <c r="ED94" s="16"/>
      <c r="EE94" s="16"/>
      <c r="EF94" s="16"/>
      <c r="EG94" s="16"/>
      <c r="EH94" s="16"/>
      <c r="EI94" s="16"/>
      <c r="EJ94" s="16"/>
      <c r="EK94" s="16"/>
      <c r="EL94" s="16"/>
      <c r="EM94" s="16"/>
      <c r="EN94" s="16"/>
    </row>
    <row r="95" spans="1:144" s="15" customFormat="1">
      <c r="A95" s="18" t="s">
        <v>62</v>
      </c>
      <c r="B95" s="175">
        <v>5</v>
      </c>
      <c r="C95" s="169">
        <v>0.62390800000000002</v>
      </c>
      <c r="D95" s="254">
        <v>3233.8</v>
      </c>
      <c r="E95" s="124" t="s">
        <v>215</v>
      </c>
      <c r="F95" s="49" t="s">
        <v>14</v>
      </c>
      <c r="G95" s="128">
        <v>15.08</v>
      </c>
      <c r="H95" s="49">
        <v>0.37</v>
      </c>
      <c r="I95" s="49">
        <v>0.16</v>
      </c>
      <c r="J95" s="49">
        <v>0.57999999999999996</v>
      </c>
      <c r="K95" s="49">
        <v>0.7</v>
      </c>
      <c r="L95" s="49">
        <v>0.01</v>
      </c>
      <c r="M95" s="49">
        <v>7.0000000000000007E-2</v>
      </c>
      <c r="N95" s="78">
        <v>1.89</v>
      </c>
      <c r="O95" s="49">
        <v>0.38</v>
      </c>
      <c r="P95" s="49">
        <v>0.15</v>
      </c>
      <c r="Q95" s="49">
        <v>0.34</v>
      </c>
      <c r="R95" s="49">
        <v>0.05</v>
      </c>
      <c r="S95" s="49">
        <v>7.0000000000000007E-2</v>
      </c>
      <c r="T95" s="103">
        <v>0.99</v>
      </c>
      <c r="U95" s="104">
        <v>-0.9</v>
      </c>
      <c r="V95" s="104">
        <v>1.0900000000000001</v>
      </c>
      <c r="W95" s="104">
        <v>1.91</v>
      </c>
      <c r="X95" s="127"/>
      <c r="Y95" s="16"/>
      <c r="Z95" s="127"/>
      <c r="AA95" s="127"/>
      <c r="AB95" s="127"/>
      <c r="AC95" s="127"/>
      <c r="AD95" s="127"/>
      <c r="AE95" s="16"/>
      <c r="AF95" s="16"/>
      <c r="AG95" s="16"/>
      <c r="AH95" s="16"/>
      <c r="AI95" s="16"/>
      <c r="AJ95" s="16"/>
      <c r="AK95" s="16"/>
      <c r="AL95" s="16"/>
      <c r="AM95" s="16"/>
      <c r="AN95" s="16"/>
      <c r="AO95" s="16"/>
      <c r="AP95" s="16"/>
      <c r="AQ95" s="16"/>
      <c r="AR95" s="16"/>
      <c r="AS95" s="16"/>
      <c r="AT95" s="16"/>
      <c r="AU95" s="16"/>
      <c r="AV95" s="16"/>
      <c r="AW95" s="16"/>
      <c r="AX95" s="16"/>
      <c r="AY95" s="16"/>
      <c r="AZ95" s="16"/>
      <c r="BA95" s="16"/>
      <c r="BB95" s="16"/>
      <c r="BC95" s="16"/>
      <c r="BD95" s="16"/>
      <c r="BE95" s="16"/>
      <c r="BF95" s="16"/>
      <c r="BG95" s="16"/>
      <c r="BH95" s="16"/>
      <c r="BI95" s="16"/>
      <c r="BJ95" s="16"/>
      <c r="BK95" s="16"/>
      <c r="BL95" s="16"/>
      <c r="BM95" s="16"/>
      <c r="BN95" s="16"/>
      <c r="BO95" s="16"/>
      <c r="BP95" s="16"/>
      <c r="BQ95" s="16"/>
      <c r="BR95" s="16"/>
      <c r="BS95" s="16"/>
      <c r="BT95" s="16"/>
      <c r="BU95" s="16"/>
      <c r="BV95" s="16"/>
      <c r="BW95" s="16"/>
      <c r="BX95" s="16"/>
      <c r="BY95" s="16"/>
      <c r="BZ95" s="16"/>
      <c r="CA95" s="16"/>
      <c r="CB95" s="16"/>
      <c r="CC95" s="16"/>
      <c r="CD95" s="16"/>
      <c r="CE95" s="16"/>
      <c r="CF95" s="16"/>
      <c r="CG95" s="16"/>
      <c r="CH95" s="16"/>
      <c r="CI95" s="16"/>
      <c r="CJ95" s="16"/>
      <c r="CK95" s="16"/>
      <c r="CL95" s="16"/>
      <c r="CM95" s="16"/>
      <c r="CN95" s="16"/>
      <c r="CO95" s="16"/>
      <c r="CP95" s="16"/>
      <c r="CQ95" s="16"/>
      <c r="CR95" s="16"/>
      <c r="CS95" s="16"/>
      <c r="CT95" s="16"/>
      <c r="CU95" s="16"/>
      <c r="CV95" s="16"/>
      <c r="CW95" s="16"/>
      <c r="CX95" s="16"/>
      <c r="CY95" s="16"/>
      <c r="CZ95" s="16"/>
      <c r="DA95" s="16"/>
      <c r="DB95" s="16"/>
      <c r="DC95" s="16"/>
      <c r="DD95" s="16"/>
      <c r="DE95" s="16"/>
      <c r="DF95" s="16"/>
      <c r="DG95" s="16"/>
      <c r="DH95" s="16"/>
      <c r="DI95" s="16"/>
      <c r="DJ95" s="16"/>
      <c r="DK95" s="16"/>
      <c r="DL95" s="16"/>
      <c r="DM95" s="16"/>
      <c r="DN95" s="16"/>
      <c r="DO95" s="16"/>
      <c r="DP95" s="16"/>
      <c r="DQ95" s="16"/>
      <c r="DR95" s="16"/>
      <c r="DS95" s="16"/>
      <c r="DT95" s="16"/>
      <c r="DU95" s="16"/>
      <c r="DV95" s="16"/>
      <c r="DW95" s="16"/>
      <c r="DX95" s="16"/>
      <c r="DY95" s="16"/>
      <c r="DZ95" s="16"/>
      <c r="EA95" s="16"/>
      <c r="EB95" s="16"/>
      <c r="EC95" s="16"/>
      <c r="ED95" s="16"/>
      <c r="EE95" s="16"/>
      <c r="EF95" s="16"/>
      <c r="EG95" s="16"/>
      <c r="EH95" s="16"/>
      <c r="EI95" s="16"/>
      <c r="EJ95" s="16"/>
      <c r="EK95" s="16"/>
      <c r="EL95" s="16"/>
      <c r="EM95" s="16"/>
      <c r="EN95" s="16"/>
    </row>
    <row r="96" spans="1:144" s="15" customFormat="1">
      <c r="A96" s="18" t="s">
        <v>145</v>
      </c>
      <c r="B96" s="175">
        <v>5</v>
      </c>
      <c r="C96" s="169">
        <v>0.40934500000000001</v>
      </c>
      <c r="D96" s="254">
        <v>459.08600000000001</v>
      </c>
      <c r="E96" s="124" t="s">
        <v>212</v>
      </c>
      <c r="F96" s="49" t="s">
        <v>60</v>
      </c>
      <c r="G96" s="128">
        <v>11.45</v>
      </c>
      <c r="H96" s="49">
        <v>0.39</v>
      </c>
      <c r="I96" s="49">
        <v>0.32</v>
      </c>
      <c r="J96" s="49">
        <v>0.45</v>
      </c>
      <c r="K96" s="49">
        <v>0.16</v>
      </c>
      <c r="L96" s="49">
        <v>0.05</v>
      </c>
      <c r="M96" s="49">
        <v>0.04</v>
      </c>
      <c r="N96" s="78">
        <v>1.41</v>
      </c>
      <c r="O96" s="49">
        <v>0.35</v>
      </c>
      <c r="P96" s="49">
        <v>0.75</v>
      </c>
      <c r="Q96" s="49">
        <v>0.64</v>
      </c>
      <c r="R96" s="49">
        <v>0.3</v>
      </c>
      <c r="S96" s="49">
        <v>0.04</v>
      </c>
      <c r="T96" s="103">
        <v>2.09</v>
      </c>
      <c r="U96" s="104">
        <v>0.68</v>
      </c>
      <c r="V96" s="104">
        <v>0.81</v>
      </c>
      <c r="W96" s="104">
        <v>0.67</v>
      </c>
      <c r="X96" s="127"/>
      <c r="Y96" s="16"/>
      <c r="Z96" s="127"/>
      <c r="AA96" s="127"/>
      <c r="AB96" s="127"/>
      <c r="AC96" s="127"/>
      <c r="AD96" s="127"/>
      <c r="AE96" s="16"/>
      <c r="AF96" s="16"/>
      <c r="AG96" s="16"/>
      <c r="AH96" s="16"/>
      <c r="AI96" s="16"/>
      <c r="AJ96" s="16"/>
      <c r="AK96" s="16"/>
      <c r="AL96" s="16"/>
      <c r="AM96" s="16"/>
      <c r="AN96" s="16"/>
      <c r="AO96" s="16"/>
      <c r="AP96" s="16"/>
      <c r="AQ96" s="16"/>
      <c r="AR96" s="16"/>
      <c r="AS96" s="16"/>
      <c r="AT96" s="16"/>
      <c r="AU96" s="16"/>
      <c r="AV96" s="16"/>
      <c r="AW96" s="16"/>
      <c r="AX96" s="16"/>
      <c r="AY96" s="16"/>
      <c r="AZ96" s="16"/>
      <c r="BA96" s="16"/>
      <c r="BB96" s="16"/>
      <c r="BC96" s="16"/>
      <c r="BD96" s="16"/>
      <c r="BE96" s="16"/>
      <c r="BF96" s="16"/>
      <c r="BG96" s="16"/>
      <c r="BH96" s="16"/>
      <c r="BI96" s="16"/>
      <c r="BJ96" s="16"/>
      <c r="BK96" s="16"/>
      <c r="BL96" s="16"/>
      <c r="BM96" s="16"/>
      <c r="BN96" s="16"/>
      <c r="BO96" s="16"/>
      <c r="BP96" s="16"/>
      <c r="BQ96" s="16"/>
      <c r="BR96" s="16"/>
      <c r="BS96" s="16"/>
      <c r="BT96" s="16"/>
      <c r="BU96" s="16"/>
      <c r="BV96" s="16"/>
      <c r="BW96" s="16"/>
      <c r="BX96" s="16"/>
      <c r="BY96" s="16"/>
      <c r="BZ96" s="16"/>
      <c r="CA96" s="16"/>
      <c r="CB96" s="16"/>
      <c r="CC96" s="16"/>
      <c r="CD96" s="16"/>
      <c r="CE96" s="16"/>
      <c r="CF96" s="16"/>
      <c r="CG96" s="16"/>
      <c r="CH96" s="16"/>
      <c r="CI96" s="16"/>
      <c r="CJ96" s="16"/>
      <c r="CK96" s="16"/>
      <c r="CL96" s="16"/>
      <c r="CM96" s="16"/>
      <c r="CN96" s="16"/>
      <c r="CO96" s="16"/>
      <c r="CP96" s="16"/>
      <c r="CQ96" s="16"/>
      <c r="CR96" s="16"/>
      <c r="CS96" s="16"/>
      <c r="CT96" s="16"/>
      <c r="CU96" s="16"/>
      <c r="CV96" s="16"/>
      <c r="CW96" s="16"/>
      <c r="CX96" s="16"/>
      <c r="CY96" s="16"/>
      <c r="CZ96" s="16"/>
      <c r="DA96" s="16"/>
      <c r="DB96" s="16"/>
      <c r="DC96" s="16"/>
      <c r="DD96" s="16"/>
      <c r="DE96" s="16"/>
      <c r="DF96" s="16"/>
      <c r="DG96" s="16"/>
      <c r="DH96" s="16"/>
      <c r="DI96" s="16"/>
      <c r="DJ96" s="16"/>
      <c r="DK96" s="16"/>
      <c r="DL96" s="16"/>
      <c r="DM96" s="16"/>
      <c r="DN96" s="16"/>
      <c r="DO96" s="16"/>
      <c r="DP96" s="16"/>
      <c r="DQ96" s="16"/>
      <c r="DR96" s="16"/>
      <c r="DS96" s="16"/>
      <c r="DT96" s="16"/>
      <c r="DU96" s="16"/>
      <c r="DV96" s="16"/>
      <c r="DW96" s="16"/>
      <c r="DX96" s="16"/>
      <c r="DY96" s="16"/>
      <c r="DZ96" s="16"/>
      <c r="EA96" s="16"/>
      <c r="EB96" s="16"/>
      <c r="EC96" s="16"/>
      <c r="ED96" s="16"/>
      <c r="EE96" s="16"/>
      <c r="EF96" s="16"/>
      <c r="EG96" s="16"/>
      <c r="EH96" s="16"/>
      <c r="EI96" s="16"/>
      <c r="EJ96" s="16"/>
      <c r="EK96" s="16"/>
      <c r="EL96" s="16"/>
      <c r="EM96" s="16"/>
      <c r="EN96" s="16"/>
    </row>
    <row r="97" spans="1:144" s="15" customFormat="1">
      <c r="A97" s="18" t="s">
        <v>144</v>
      </c>
      <c r="B97" s="175">
        <v>6</v>
      </c>
      <c r="C97" s="169">
        <v>0.41675800000000002</v>
      </c>
      <c r="D97" s="254">
        <v>681.25400000000002</v>
      </c>
      <c r="E97" s="124" t="s">
        <v>212</v>
      </c>
      <c r="F97" s="49" t="s">
        <v>60</v>
      </c>
      <c r="G97" s="128">
        <v>1.66</v>
      </c>
      <c r="H97" s="49">
        <v>0.35</v>
      </c>
      <c r="I97" s="49">
        <v>0.36</v>
      </c>
      <c r="J97" s="49">
        <v>0.67</v>
      </c>
      <c r="K97" s="49">
        <v>0.09</v>
      </c>
      <c r="L97" s="49">
        <v>0.01</v>
      </c>
      <c r="M97" s="49">
        <v>0.06</v>
      </c>
      <c r="N97" s="78">
        <v>1.53</v>
      </c>
      <c r="O97" s="49">
        <v>0.48</v>
      </c>
      <c r="P97" s="49">
        <v>0.36</v>
      </c>
      <c r="Q97" s="49">
        <v>0.34</v>
      </c>
      <c r="R97" s="49">
        <v>1.79</v>
      </c>
      <c r="S97" s="49">
        <v>0.06</v>
      </c>
      <c r="T97" s="103">
        <v>3.03</v>
      </c>
      <c r="U97" s="104">
        <v>1.49</v>
      </c>
      <c r="V97" s="104">
        <v>0.89</v>
      </c>
      <c r="W97" s="104">
        <v>0.51</v>
      </c>
      <c r="X97" s="127"/>
      <c r="Y97" s="16"/>
      <c r="Z97" s="127"/>
      <c r="AA97" s="127"/>
      <c r="AB97" s="127"/>
      <c r="AC97" s="127"/>
      <c r="AD97" s="127"/>
      <c r="AE97" s="16"/>
      <c r="AF97" s="16"/>
      <c r="AG97" s="16"/>
      <c r="AH97" s="16"/>
      <c r="AI97" s="16"/>
      <c r="AJ97" s="16"/>
      <c r="AK97" s="16"/>
      <c r="AL97" s="16"/>
      <c r="AM97" s="16"/>
      <c r="AN97" s="16"/>
      <c r="AO97" s="16"/>
      <c r="AP97" s="16"/>
      <c r="AQ97" s="16"/>
      <c r="AR97" s="16"/>
      <c r="AS97" s="16"/>
      <c r="AT97" s="16"/>
      <c r="AU97" s="16"/>
      <c r="AV97" s="16"/>
      <c r="AW97" s="16"/>
      <c r="AX97" s="16"/>
      <c r="AY97" s="16"/>
      <c r="AZ97" s="16"/>
      <c r="BA97" s="16"/>
      <c r="BB97" s="16"/>
      <c r="BC97" s="16"/>
      <c r="BD97" s="16"/>
      <c r="BE97" s="16"/>
      <c r="BF97" s="16"/>
      <c r="BG97" s="16"/>
      <c r="BH97" s="16"/>
      <c r="BI97" s="16"/>
      <c r="BJ97" s="16"/>
      <c r="BK97" s="16"/>
      <c r="BL97" s="16"/>
      <c r="BM97" s="16"/>
      <c r="BN97" s="16"/>
      <c r="BO97" s="16"/>
      <c r="BP97" s="16"/>
      <c r="BQ97" s="16"/>
      <c r="BR97" s="16"/>
      <c r="BS97" s="16"/>
      <c r="BT97" s="16"/>
      <c r="BU97" s="16"/>
      <c r="BV97" s="16"/>
      <c r="BW97" s="16"/>
      <c r="BX97" s="16"/>
      <c r="BY97" s="16"/>
      <c r="BZ97" s="16"/>
      <c r="CA97" s="16"/>
      <c r="CB97" s="16"/>
      <c r="CC97" s="16"/>
      <c r="CD97" s="16"/>
      <c r="CE97" s="16"/>
      <c r="CF97" s="16"/>
      <c r="CG97" s="16"/>
      <c r="CH97" s="16"/>
      <c r="CI97" s="16"/>
      <c r="CJ97" s="16"/>
      <c r="CK97" s="16"/>
      <c r="CL97" s="16"/>
      <c r="CM97" s="16"/>
      <c r="CN97" s="16"/>
      <c r="CO97" s="16"/>
      <c r="CP97" s="16"/>
      <c r="CQ97" s="16"/>
      <c r="CR97" s="16"/>
      <c r="CS97" s="16"/>
      <c r="CT97" s="16"/>
      <c r="CU97" s="16"/>
      <c r="CV97" s="16"/>
      <c r="CW97" s="16"/>
      <c r="CX97" s="16"/>
      <c r="CY97" s="16"/>
      <c r="CZ97" s="16"/>
      <c r="DA97" s="16"/>
      <c r="DB97" s="16"/>
      <c r="DC97" s="16"/>
      <c r="DD97" s="16"/>
      <c r="DE97" s="16"/>
      <c r="DF97" s="16"/>
      <c r="DG97" s="16"/>
      <c r="DH97" s="16"/>
      <c r="DI97" s="16"/>
      <c r="DJ97" s="16"/>
      <c r="DK97" s="16"/>
      <c r="DL97" s="16"/>
      <c r="DM97" s="16"/>
      <c r="DN97" s="16"/>
      <c r="DO97" s="16"/>
      <c r="DP97" s="16"/>
      <c r="DQ97" s="16"/>
      <c r="DR97" s="16"/>
      <c r="DS97" s="16"/>
      <c r="DT97" s="16"/>
      <c r="DU97" s="16"/>
      <c r="DV97" s="16"/>
      <c r="DW97" s="16"/>
      <c r="DX97" s="16"/>
      <c r="DY97" s="16"/>
      <c r="DZ97" s="16"/>
      <c r="EA97" s="16"/>
      <c r="EB97" s="16"/>
      <c r="EC97" s="16"/>
      <c r="ED97" s="16"/>
      <c r="EE97" s="16"/>
      <c r="EF97" s="16"/>
      <c r="EG97" s="16"/>
      <c r="EH97" s="16"/>
      <c r="EI97" s="16"/>
      <c r="EJ97" s="16"/>
      <c r="EK97" s="16"/>
      <c r="EL97" s="16"/>
      <c r="EM97" s="16"/>
      <c r="EN97" s="16"/>
    </row>
    <row r="98" spans="1:144" s="15" customFormat="1">
      <c r="A98" s="20" t="s">
        <v>242</v>
      </c>
      <c r="B98" s="176">
        <v>5</v>
      </c>
      <c r="C98" s="170">
        <v>0.62932699999999997</v>
      </c>
      <c r="D98" s="255">
        <v>3269.46</v>
      </c>
      <c r="E98" s="123" t="s">
        <v>215</v>
      </c>
      <c r="F98" s="50" t="s">
        <v>14</v>
      </c>
      <c r="G98" s="129">
        <v>0.8</v>
      </c>
      <c r="H98" s="50">
        <v>0.7</v>
      </c>
      <c r="I98" s="50">
        <v>0.22</v>
      </c>
      <c r="J98" s="50">
        <v>0.77</v>
      </c>
      <c r="K98" s="50">
        <v>1.25</v>
      </c>
      <c r="L98" s="50">
        <v>0.06</v>
      </c>
      <c r="M98" s="50">
        <v>0.06</v>
      </c>
      <c r="N98" s="78">
        <v>3.07</v>
      </c>
      <c r="O98" s="50">
        <v>0.69</v>
      </c>
      <c r="P98" s="50">
        <v>1.51</v>
      </c>
      <c r="Q98" s="50">
        <v>59.19</v>
      </c>
      <c r="R98" s="50">
        <v>5.12</v>
      </c>
      <c r="S98" s="50">
        <v>0.06</v>
      </c>
      <c r="T98" s="103">
        <v>66.58</v>
      </c>
      <c r="U98" s="105">
        <v>63.51</v>
      </c>
      <c r="V98" s="105">
        <v>1.77</v>
      </c>
      <c r="W98" s="105">
        <v>0.05</v>
      </c>
      <c r="X98" s="127"/>
      <c r="Y98" s="16"/>
      <c r="Z98" s="127"/>
      <c r="AA98" s="127"/>
      <c r="AB98" s="127"/>
      <c r="AC98" s="127"/>
      <c r="AD98" s="127"/>
      <c r="AE98" s="16"/>
      <c r="AF98" s="16"/>
      <c r="AG98" s="16"/>
      <c r="AH98" s="16"/>
      <c r="AI98" s="16"/>
      <c r="AJ98" s="16"/>
      <c r="AK98" s="16"/>
      <c r="AL98" s="16"/>
      <c r="AM98" s="16"/>
      <c r="AN98" s="16"/>
      <c r="AO98" s="16"/>
      <c r="AP98" s="16"/>
      <c r="AQ98" s="16"/>
      <c r="AR98" s="16"/>
      <c r="AS98" s="16"/>
      <c r="AT98" s="16"/>
      <c r="AU98" s="16"/>
      <c r="AV98" s="16"/>
      <c r="AW98" s="16"/>
      <c r="AX98" s="16"/>
      <c r="AY98" s="16"/>
      <c r="AZ98" s="16"/>
      <c r="BA98" s="16"/>
      <c r="BB98" s="16"/>
      <c r="BC98" s="16"/>
      <c r="BD98" s="16"/>
      <c r="BE98" s="16"/>
      <c r="BF98" s="16"/>
      <c r="BG98" s="16"/>
      <c r="BH98" s="16"/>
      <c r="BI98" s="16"/>
      <c r="BJ98" s="16"/>
      <c r="BK98" s="16"/>
      <c r="BL98" s="16"/>
      <c r="BM98" s="16"/>
      <c r="BN98" s="16"/>
      <c r="BO98" s="16"/>
      <c r="BP98" s="16"/>
      <c r="BQ98" s="16"/>
      <c r="BR98" s="16"/>
      <c r="BS98" s="16"/>
      <c r="BT98" s="16"/>
      <c r="BU98" s="16"/>
      <c r="BV98" s="16"/>
      <c r="BW98" s="16"/>
      <c r="BX98" s="16"/>
      <c r="BY98" s="16"/>
      <c r="BZ98" s="16"/>
      <c r="CA98" s="16"/>
      <c r="CB98" s="16"/>
      <c r="CC98" s="16"/>
      <c r="CD98" s="16"/>
      <c r="CE98" s="16"/>
      <c r="CF98" s="16"/>
      <c r="CG98" s="16"/>
      <c r="CH98" s="16"/>
      <c r="CI98" s="16"/>
      <c r="CJ98" s="16"/>
      <c r="CK98" s="16"/>
      <c r="CL98" s="16"/>
      <c r="CM98" s="16"/>
      <c r="CN98" s="16"/>
      <c r="CO98" s="16"/>
      <c r="CP98" s="16"/>
      <c r="CQ98" s="16"/>
      <c r="CR98" s="16"/>
      <c r="CS98" s="16"/>
      <c r="CT98" s="16"/>
      <c r="CU98" s="16"/>
      <c r="CV98" s="16"/>
      <c r="CW98" s="16"/>
      <c r="CX98" s="16"/>
      <c r="CY98" s="16"/>
      <c r="CZ98" s="16"/>
      <c r="DA98" s="16"/>
      <c r="DB98" s="16"/>
      <c r="DC98" s="16"/>
      <c r="DD98" s="16"/>
      <c r="DE98" s="16"/>
      <c r="DF98" s="16"/>
      <c r="DG98" s="16"/>
      <c r="DH98" s="16"/>
      <c r="DI98" s="16"/>
      <c r="DJ98" s="16"/>
      <c r="DK98" s="16"/>
      <c r="DL98" s="16"/>
      <c r="DM98" s="16"/>
      <c r="DN98" s="16"/>
      <c r="DO98" s="16"/>
      <c r="DP98" s="16"/>
      <c r="DQ98" s="16"/>
      <c r="DR98" s="16"/>
      <c r="DS98" s="16"/>
      <c r="DT98" s="16"/>
      <c r="DU98" s="16"/>
      <c r="DV98" s="16"/>
      <c r="DW98" s="16"/>
      <c r="DX98" s="16"/>
      <c r="DY98" s="16"/>
      <c r="DZ98" s="16"/>
      <c r="EA98" s="16"/>
      <c r="EB98" s="16"/>
      <c r="EC98" s="16"/>
      <c r="ED98" s="16"/>
      <c r="EE98" s="16"/>
      <c r="EF98" s="16"/>
      <c r="EG98" s="16"/>
      <c r="EH98" s="16"/>
      <c r="EI98" s="16"/>
      <c r="EJ98" s="16"/>
      <c r="EK98" s="16"/>
      <c r="EL98" s="16"/>
      <c r="EM98" s="16"/>
      <c r="EN98" s="16"/>
    </row>
    <row r="99" spans="1:144" s="15" customFormat="1">
      <c r="A99" s="18" t="s">
        <v>61</v>
      </c>
      <c r="B99" s="175">
        <v>6</v>
      </c>
      <c r="C99" s="169">
        <v>0.47885899999999998</v>
      </c>
      <c r="D99" s="254">
        <v>749.12900000000002</v>
      </c>
      <c r="E99" s="124" t="s">
        <v>215</v>
      </c>
      <c r="F99" s="49" t="s">
        <v>60</v>
      </c>
      <c r="G99" s="128">
        <v>10.17</v>
      </c>
      <c r="H99" s="49">
        <v>0.27</v>
      </c>
      <c r="I99" s="49">
        <v>0.04</v>
      </c>
      <c r="J99" s="49">
        <v>0.1</v>
      </c>
      <c r="K99" s="49">
        <v>0.15</v>
      </c>
      <c r="L99" s="49">
        <v>0.01</v>
      </c>
      <c r="M99" s="49">
        <v>0.03</v>
      </c>
      <c r="N99" s="78">
        <v>0.61</v>
      </c>
      <c r="O99" s="49">
        <v>0.18</v>
      </c>
      <c r="P99" s="49">
        <v>0.03</v>
      </c>
      <c r="Q99" s="49">
        <v>0.01</v>
      </c>
      <c r="R99" s="49">
        <v>0.01</v>
      </c>
      <c r="S99" s="49">
        <v>0.03</v>
      </c>
      <c r="T99" s="103">
        <v>0.27</v>
      </c>
      <c r="U99" s="104">
        <v>-0.34</v>
      </c>
      <c r="V99" s="104">
        <v>0.35</v>
      </c>
      <c r="W99" s="104">
        <v>2.2799999999999998</v>
      </c>
      <c r="X99" s="127"/>
      <c r="Y99" s="16"/>
      <c r="Z99" s="127"/>
      <c r="AA99" s="127"/>
      <c r="AB99" s="127"/>
      <c r="AC99" s="127"/>
      <c r="AD99" s="127"/>
      <c r="AE99" s="16"/>
      <c r="AF99" s="16"/>
      <c r="AG99" s="16"/>
      <c r="AH99" s="16"/>
      <c r="AI99" s="16"/>
      <c r="AJ99" s="16"/>
      <c r="AK99" s="16"/>
      <c r="AL99" s="16"/>
      <c r="AM99" s="16"/>
      <c r="AN99" s="16"/>
      <c r="AO99" s="16"/>
      <c r="AP99" s="16"/>
      <c r="AQ99" s="16"/>
      <c r="AR99" s="16"/>
      <c r="AS99" s="16"/>
      <c r="AT99" s="16"/>
      <c r="AU99" s="16"/>
      <c r="AV99" s="16"/>
      <c r="AW99" s="16"/>
      <c r="AX99" s="16"/>
      <c r="AY99" s="16"/>
      <c r="AZ99" s="16"/>
      <c r="BA99" s="16"/>
      <c r="BB99" s="16"/>
      <c r="BC99" s="16"/>
      <c r="BD99" s="16"/>
      <c r="BE99" s="16"/>
      <c r="BF99" s="16"/>
      <c r="BG99" s="16"/>
      <c r="BH99" s="16"/>
      <c r="BI99" s="16"/>
      <c r="BJ99" s="16"/>
      <c r="BK99" s="16"/>
      <c r="BL99" s="16"/>
      <c r="BM99" s="16"/>
      <c r="BN99" s="16"/>
      <c r="BO99" s="16"/>
      <c r="BP99" s="16"/>
      <c r="BQ99" s="16"/>
      <c r="BR99" s="16"/>
      <c r="BS99" s="16"/>
      <c r="BT99" s="16"/>
      <c r="BU99" s="16"/>
      <c r="BV99" s="16"/>
      <c r="BW99" s="16"/>
      <c r="BX99" s="16"/>
      <c r="BY99" s="16"/>
      <c r="BZ99" s="16"/>
      <c r="CA99" s="16"/>
      <c r="CB99" s="16"/>
      <c r="CC99" s="16"/>
      <c r="CD99" s="16"/>
      <c r="CE99" s="16"/>
      <c r="CF99" s="16"/>
      <c r="CG99" s="16"/>
      <c r="CH99" s="16"/>
      <c r="CI99" s="16"/>
      <c r="CJ99" s="16"/>
      <c r="CK99" s="16"/>
      <c r="CL99" s="16"/>
      <c r="CM99" s="16"/>
      <c r="CN99" s="16"/>
      <c r="CO99" s="16"/>
      <c r="CP99" s="16"/>
      <c r="CQ99" s="16"/>
      <c r="CR99" s="16"/>
      <c r="CS99" s="16"/>
      <c r="CT99" s="16"/>
      <c r="CU99" s="16"/>
      <c r="CV99" s="16"/>
      <c r="CW99" s="16"/>
      <c r="CX99" s="16"/>
      <c r="CY99" s="16"/>
      <c r="CZ99" s="16"/>
      <c r="DA99" s="16"/>
      <c r="DB99" s="16"/>
      <c r="DC99" s="16"/>
      <c r="DD99" s="16"/>
      <c r="DE99" s="16"/>
      <c r="DF99" s="16"/>
      <c r="DG99" s="16"/>
      <c r="DH99" s="16"/>
      <c r="DI99" s="16"/>
      <c r="DJ99" s="16"/>
      <c r="DK99" s="16"/>
      <c r="DL99" s="16"/>
      <c r="DM99" s="16"/>
      <c r="DN99" s="16"/>
      <c r="DO99" s="16"/>
      <c r="DP99" s="16"/>
      <c r="DQ99" s="16"/>
      <c r="DR99" s="16"/>
      <c r="DS99" s="16"/>
      <c r="DT99" s="16"/>
      <c r="DU99" s="16"/>
      <c r="DV99" s="16"/>
      <c r="DW99" s="16"/>
      <c r="DX99" s="16"/>
      <c r="DY99" s="16"/>
      <c r="DZ99" s="16"/>
      <c r="EA99" s="16"/>
      <c r="EB99" s="16"/>
      <c r="EC99" s="16"/>
      <c r="ED99" s="16"/>
      <c r="EE99" s="16"/>
      <c r="EF99" s="16"/>
      <c r="EG99" s="16"/>
      <c r="EH99" s="16"/>
      <c r="EI99" s="16"/>
      <c r="EJ99" s="16"/>
      <c r="EK99" s="16"/>
      <c r="EL99" s="16"/>
      <c r="EM99" s="16"/>
      <c r="EN99" s="16"/>
    </row>
    <row r="100" spans="1:144" s="15" customFormat="1">
      <c r="A100" s="18" t="s">
        <v>71</v>
      </c>
      <c r="B100" s="175" t="s">
        <v>256</v>
      </c>
      <c r="C100" s="169">
        <v>0.60709400000000002</v>
      </c>
      <c r="D100" s="254">
        <v>2269.5100000000002</v>
      </c>
      <c r="E100" s="124" t="s">
        <v>215</v>
      </c>
      <c r="F100" s="49" t="s">
        <v>14</v>
      </c>
      <c r="G100" s="128">
        <v>7.94</v>
      </c>
      <c r="H100" s="49">
        <v>0.28000000000000003</v>
      </c>
      <c r="I100" s="49">
        <v>0.25</v>
      </c>
      <c r="J100" s="49">
        <v>0.5</v>
      </c>
      <c r="K100" s="49">
        <v>0.6</v>
      </c>
      <c r="L100" s="49">
        <v>0</v>
      </c>
      <c r="M100" s="49">
        <v>0.06</v>
      </c>
      <c r="N100" s="78">
        <v>1.68</v>
      </c>
      <c r="O100" s="49">
        <v>0.33</v>
      </c>
      <c r="P100" s="49">
        <v>0.26</v>
      </c>
      <c r="Q100" s="49">
        <v>0.89</v>
      </c>
      <c r="R100" s="49">
        <v>0.23</v>
      </c>
      <c r="S100" s="49">
        <v>0.06</v>
      </c>
      <c r="T100" s="103">
        <v>1.77</v>
      </c>
      <c r="U100" s="104">
        <v>0.09</v>
      </c>
      <c r="V100" s="104">
        <v>0.97</v>
      </c>
      <c r="W100" s="104">
        <v>0.95</v>
      </c>
      <c r="X100" s="127"/>
      <c r="Y100" s="16"/>
      <c r="Z100" s="127"/>
      <c r="AA100" s="127"/>
      <c r="AB100" s="127"/>
      <c r="AC100" s="127"/>
      <c r="AD100" s="127"/>
      <c r="AE100" s="16"/>
      <c r="AF100" s="16"/>
      <c r="AG100" s="16"/>
      <c r="AH100" s="16"/>
      <c r="AI100" s="16"/>
      <c r="AJ100" s="16"/>
      <c r="AK100" s="16"/>
      <c r="AL100" s="16"/>
      <c r="AM100" s="16"/>
      <c r="AN100" s="16"/>
      <c r="AO100" s="16"/>
      <c r="AP100" s="16"/>
      <c r="AQ100" s="16"/>
      <c r="AR100" s="16"/>
      <c r="AS100" s="16"/>
      <c r="AT100" s="16"/>
      <c r="AU100" s="16"/>
      <c r="AV100" s="16"/>
      <c r="AW100" s="16"/>
      <c r="AX100" s="16"/>
      <c r="AY100" s="16"/>
      <c r="AZ100" s="16"/>
      <c r="BA100" s="16"/>
      <c r="BB100" s="16"/>
      <c r="BC100" s="16"/>
      <c r="BD100" s="16"/>
      <c r="BE100" s="16"/>
      <c r="BF100" s="16"/>
      <c r="BG100" s="16"/>
      <c r="BH100" s="16"/>
      <c r="BI100" s="16"/>
      <c r="BJ100" s="16"/>
      <c r="BK100" s="16"/>
      <c r="BL100" s="16"/>
      <c r="BM100" s="16"/>
      <c r="BN100" s="16"/>
      <c r="BO100" s="16"/>
      <c r="BP100" s="16"/>
      <c r="BQ100" s="16"/>
      <c r="BR100" s="16"/>
      <c r="BS100" s="16"/>
      <c r="BT100" s="16"/>
      <c r="BU100" s="16"/>
      <c r="BV100" s="16"/>
      <c r="BW100" s="16"/>
      <c r="BX100" s="16"/>
      <c r="BY100" s="16"/>
      <c r="BZ100" s="16"/>
      <c r="CA100" s="16"/>
      <c r="CB100" s="16"/>
      <c r="CC100" s="16"/>
      <c r="CD100" s="16"/>
      <c r="CE100" s="16"/>
      <c r="CF100" s="16"/>
      <c r="CG100" s="16"/>
      <c r="CH100" s="16"/>
      <c r="CI100" s="16"/>
      <c r="CJ100" s="16"/>
      <c r="CK100" s="16"/>
      <c r="CL100" s="16"/>
      <c r="CM100" s="16"/>
      <c r="CN100" s="16"/>
      <c r="CO100" s="16"/>
      <c r="CP100" s="16"/>
      <c r="CQ100" s="16"/>
      <c r="CR100" s="16"/>
      <c r="CS100" s="16"/>
      <c r="CT100" s="16"/>
      <c r="CU100" s="16"/>
      <c r="CV100" s="16"/>
      <c r="CW100" s="16"/>
      <c r="CX100" s="16"/>
      <c r="CY100" s="16"/>
      <c r="CZ100" s="16"/>
      <c r="DA100" s="16"/>
      <c r="DB100" s="16"/>
      <c r="DC100" s="16"/>
      <c r="DD100" s="16"/>
      <c r="DE100" s="16"/>
      <c r="DF100" s="16"/>
      <c r="DG100" s="16"/>
      <c r="DH100" s="16"/>
      <c r="DI100" s="16"/>
      <c r="DJ100" s="16"/>
      <c r="DK100" s="16"/>
      <c r="DL100" s="16"/>
      <c r="DM100" s="16"/>
      <c r="DN100" s="16"/>
      <c r="DO100" s="16"/>
      <c r="DP100" s="16"/>
      <c r="DQ100" s="16"/>
      <c r="DR100" s="16"/>
      <c r="DS100" s="16"/>
      <c r="DT100" s="16"/>
      <c r="DU100" s="16"/>
      <c r="DV100" s="16"/>
      <c r="DW100" s="16"/>
      <c r="DX100" s="16"/>
      <c r="DY100" s="16"/>
      <c r="DZ100" s="16"/>
      <c r="EA100" s="16"/>
      <c r="EB100" s="16"/>
      <c r="EC100" s="16"/>
      <c r="ED100" s="16"/>
      <c r="EE100" s="16"/>
      <c r="EF100" s="16"/>
      <c r="EG100" s="16"/>
      <c r="EH100" s="16"/>
      <c r="EI100" s="16"/>
      <c r="EJ100" s="16"/>
      <c r="EK100" s="16"/>
      <c r="EL100" s="16"/>
      <c r="EM100" s="16"/>
      <c r="EN100" s="16"/>
    </row>
    <row r="101" spans="1:144" s="15" customFormat="1">
      <c r="A101" s="18" t="s">
        <v>41</v>
      </c>
      <c r="B101" s="175">
        <v>5</v>
      </c>
      <c r="C101" s="169">
        <v>0.823268</v>
      </c>
      <c r="D101" s="254">
        <v>13964.2</v>
      </c>
      <c r="E101" s="124" t="s">
        <v>322</v>
      </c>
      <c r="F101" s="49" t="s">
        <v>16</v>
      </c>
      <c r="G101" s="128">
        <v>9.98</v>
      </c>
      <c r="H101" s="49">
        <v>0.42</v>
      </c>
      <c r="I101" s="49">
        <v>0.08</v>
      </c>
      <c r="J101" s="49">
        <v>0.36</v>
      </c>
      <c r="K101" s="49">
        <v>1.9</v>
      </c>
      <c r="L101" s="49">
        <v>0.02</v>
      </c>
      <c r="M101" s="49">
        <v>0.13</v>
      </c>
      <c r="N101" s="78">
        <v>2.92</v>
      </c>
      <c r="O101" s="49">
        <v>1.28</v>
      </c>
      <c r="P101" s="49">
        <v>0.06</v>
      </c>
      <c r="Q101" s="49">
        <v>0.69</v>
      </c>
      <c r="R101" s="49">
        <v>0</v>
      </c>
      <c r="S101" s="49">
        <v>0.13</v>
      </c>
      <c r="T101" s="103">
        <v>2.17</v>
      </c>
      <c r="U101" s="104">
        <v>-0.75</v>
      </c>
      <c r="V101" s="104">
        <v>1.69</v>
      </c>
      <c r="W101" s="104">
        <v>1.34</v>
      </c>
      <c r="X101" s="127"/>
      <c r="Y101" s="16"/>
      <c r="Z101" s="127"/>
      <c r="AA101" s="127"/>
      <c r="AB101" s="127"/>
      <c r="AC101" s="127"/>
      <c r="AD101" s="127"/>
      <c r="AE101" s="16"/>
      <c r="AF101" s="16"/>
      <c r="AG101" s="16"/>
      <c r="AH101" s="16"/>
      <c r="AI101" s="16"/>
      <c r="AJ101" s="16"/>
      <c r="AK101" s="16"/>
      <c r="AL101" s="16"/>
      <c r="AM101" s="16"/>
      <c r="AN101" s="16"/>
      <c r="AO101" s="16"/>
      <c r="AP101" s="16"/>
      <c r="AQ101" s="16"/>
      <c r="AR101" s="16"/>
      <c r="AS101" s="16"/>
      <c r="AT101" s="16"/>
      <c r="AU101" s="16"/>
      <c r="AV101" s="16"/>
      <c r="AW101" s="16"/>
      <c r="AX101" s="16"/>
      <c r="AY101" s="16"/>
      <c r="AZ101" s="16"/>
      <c r="BA101" s="16"/>
      <c r="BB101" s="16"/>
      <c r="BC101" s="16"/>
      <c r="BD101" s="16"/>
      <c r="BE101" s="16"/>
      <c r="BF101" s="16"/>
      <c r="BG101" s="16"/>
      <c r="BH101" s="16"/>
      <c r="BI101" s="16"/>
      <c r="BJ101" s="16"/>
      <c r="BK101" s="16"/>
      <c r="BL101" s="16"/>
      <c r="BM101" s="16"/>
      <c r="BN101" s="16"/>
      <c r="BO101" s="16"/>
      <c r="BP101" s="16"/>
      <c r="BQ101" s="16"/>
      <c r="BR101" s="16"/>
      <c r="BS101" s="16"/>
      <c r="BT101" s="16"/>
      <c r="BU101" s="16"/>
      <c r="BV101" s="16"/>
      <c r="BW101" s="16"/>
      <c r="BX101" s="16"/>
      <c r="BY101" s="16"/>
      <c r="BZ101" s="16"/>
      <c r="CA101" s="16"/>
      <c r="CB101" s="16"/>
      <c r="CC101" s="16"/>
      <c r="CD101" s="16"/>
      <c r="CE101" s="16"/>
      <c r="CF101" s="16"/>
      <c r="CG101" s="16"/>
      <c r="CH101" s="16"/>
      <c r="CI101" s="16"/>
      <c r="CJ101" s="16"/>
      <c r="CK101" s="16"/>
      <c r="CL101" s="16"/>
      <c r="CM101" s="16"/>
      <c r="CN101" s="16"/>
      <c r="CO101" s="16"/>
      <c r="CP101" s="16"/>
      <c r="CQ101" s="16"/>
      <c r="CR101" s="16"/>
      <c r="CS101" s="16"/>
      <c r="CT101" s="16"/>
      <c r="CU101" s="16"/>
      <c r="CV101" s="16"/>
      <c r="CW101" s="16"/>
      <c r="CX101" s="16"/>
      <c r="CY101" s="16"/>
      <c r="CZ101" s="16"/>
      <c r="DA101" s="16"/>
      <c r="DB101" s="16"/>
      <c r="DC101" s="16"/>
      <c r="DD101" s="16"/>
      <c r="DE101" s="16"/>
      <c r="DF101" s="16"/>
      <c r="DG101" s="16"/>
      <c r="DH101" s="16"/>
      <c r="DI101" s="16"/>
      <c r="DJ101" s="16"/>
      <c r="DK101" s="16"/>
      <c r="DL101" s="16"/>
      <c r="DM101" s="16"/>
      <c r="DN101" s="16"/>
      <c r="DO101" s="16"/>
      <c r="DP101" s="16"/>
      <c r="DQ101" s="16"/>
      <c r="DR101" s="16"/>
      <c r="DS101" s="16"/>
      <c r="DT101" s="16"/>
      <c r="DU101" s="16"/>
      <c r="DV101" s="16"/>
      <c r="DW101" s="16"/>
      <c r="DX101" s="16"/>
      <c r="DY101" s="16"/>
      <c r="DZ101" s="16"/>
      <c r="EA101" s="16"/>
      <c r="EB101" s="16"/>
      <c r="EC101" s="16"/>
      <c r="ED101" s="16"/>
      <c r="EE101" s="16"/>
      <c r="EF101" s="16"/>
      <c r="EG101" s="16"/>
      <c r="EH101" s="16"/>
      <c r="EI101" s="16"/>
      <c r="EJ101" s="16"/>
      <c r="EK101" s="16"/>
      <c r="EL101" s="16"/>
      <c r="EM101" s="16"/>
      <c r="EN101" s="16"/>
    </row>
    <row r="102" spans="1:144" s="15" customFormat="1">
      <c r="A102" s="20" t="s">
        <v>93</v>
      </c>
      <c r="B102" s="176">
        <v>6</v>
      </c>
      <c r="C102" s="170">
        <v>0.59995900000000002</v>
      </c>
      <c r="D102" s="255">
        <v>1513.85</v>
      </c>
      <c r="E102" s="123" t="s">
        <v>213</v>
      </c>
      <c r="F102" s="50" t="s">
        <v>14</v>
      </c>
      <c r="G102" s="129">
        <v>1236.69</v>
      </c>
      <c r="H102" s="50">
        <v>0.34</v>
      </c>
      <c r="I102" s="50">
        <v>0.01</v>
      </c>
      <c r="J102" s="50">
        <v>0.14000000000000001</v>
      </c>
      <c r="K102" s="50">
        <v>0.61</v>
      </c>
      <c r="L102" s="50">
        <v>0.02</v>
      </c>
      <c r="M102" s="50">
        <v>0.05</v>
      </c>
      <c r="N102" s="78">
        <v>1.1599999999999999</v>
      </c>
      <c r="O102" s="50">
        <v>0.35</v>
      </c>
      <c r="P102" s="50">
        <v>0</v>
      </c>
      <c r="Q102" s="50">
        <v>0.02</v>
      </c>
      <c r="R102" s="50">
        <v>0.03</v>
      </c>
      <c r="S102" s="50">
        <v>0.05</v>
      </c>
      <c r="T102" s="103">
        <v>0.45</v>
      </c>
      <c r="U102" s="105">
        <v>-0.71</v>
      </c>
      <c r="V102" s="105">
        <v>0.67</v>
      </c>
      <c r="W102" s="105">
        <v>2.5499999999999998</v>
      </c>
      <c r="X102" s="127"/>
      <c r="Y102" s="16"/>
      <c r="Z102" s="127"/>
      <c r="AA102" s="127"/>
      <c r="AB102" s="127"/>
      <c r="AC102" s="127"/>
      <c r="AD102" s="127"/>
      <c r="AE102" s="16"/>
      <c r="AF102" s="16"/>
      <c r="AG102" s="16"/>
      <c r="AH102" s="16"/>
      <c r="AI102" s="16"/>
      <c r="AJ102" s="16"/>
      <c r="AK102" s="16"/>
      <c r="AL102" s="16"/>
      <c r="AM102" s="16"/>
      <c r="AN102" s="16"/>
      <c r="AO102" s="16"/>
      <c r="AP102" s="16"/>
      <c r="AQ102" s="16"/>
      <c r="AR102" s="16"/>
      <c r="AS102" s="16"/>
      <c r="AT102" s="16"/>
      <c r="AU102" s="16"/>
      <c r="AV102" s="16"/>
      <c r="AW102" s="16"/>
      <c r="AX102" s="16"/>
      <c r="AY102" s="16"/>
      <c r="AZ102" s="16"/>
      <c r="BA102" s="16"/>
      <c r="BB102" s="16"/>
      <c r="BC102" s="16"/>
      <c r="BD102" s="16"/>
      <c r="BE102" s="16"/>
      <c r="BF102" s="16"/>
      <c r="BG102" s="16"/>
      <c r="BH102" s="16"/>
      <c r="BI102" s="16"/>
      <c r="BJ102" s="16"/>
      <c r="BK102" s="16"/>
      <c r="BL102" s="16"/>
      <c r="BM102" s="16"/>
      <c r="BN102" s="16"/>
      <c r="BO102" s="16"/>
      <c r="BP102" s="16"/>
      <c r="BQ102" s="16"/>
      <c r="BR102" s="16"/>
      <c r="BS102" s="16"/>
      <c r="BT102" s="16"/>
      <c r="BU102" s="16"/>
      <c r="BV102" s="16"/>
      <c r="BW102" s="16"/>
      <c r="BX102" s="16"/>
      <c r="BY102" s="16"/>
      <c r="BZ102" s="16"/>
      <c r="CA102" s="16"/>
      <c r="CB102" s="16"/>
      <c r="CC102" s="16"/>
      <c r="CD102" s="16"/>
      <c r="CE102" s="16"/>
      <c r="CF102" s="16"/>
      <c r="CG102" s="16"/>
      <c r="CH102" s="16"/>
      <c r="CI102" s="16"/>
      <c r="CJ102" s="16"/>
      <c r="CK102" s="16"/>
      <c r="CL102" s="16"/>
      <c r="CM102" s="16"/>
      <c r="CN102" s="16"/>
      <c r="CO102" s="16"/>
      <c r="CP102" s="16"/>
      <c r="CQ102" s="16"/>
      <c r="CR102" s="16"/>
      <c r="CS102" s="16"/>
      <c r="CT102" s="16"/>
      <c r="CU102" s="16"/>
      <c r="CV102" s="16"/>
      <c r="CW102" s="16"/>
      <c r="CX102" s="16"/>
      <c r="CY102" s="16"/>
      <c r="CZ102" s="16"/>
      <c r="DA102" s="16"/>
      <c r="DB102" s="16"/>
      <c r="DC102" s="16"/>
      <c r="DD102" s="16"/>
      <c r="DE102" s="16"/>
      <c r="DF102" s="16"/>
      <c r="DG102" s="16"/>
      <c r="DH102" s="16"/>
      <c r="DI102" s="16"/>
      <c r="DJ102" s="16"/>
      <c r="DK102" s="16"/>
      <c r="DL102" s="16"/>
      <c r="DM102" s="16"/>
      <c r="DN102" s="16"/>
      <c r="DO102" s="16"/>
      <c r="DP102" s="16"/>
      <c r="DQ102" s="16"/>
      <c r="DR102" s="16"/>
      <c r="DS102" s="16"/>
      <c r="DT102" s="16"/>
      <c r="DU102" s="16"/>
      <c r="DV102" s="16"/>
      <c r="DW102" s="16"/>
      <c r="DX102" s="16"/>
      <c r="DY102" s="16"/>
      <c r="DZ102" s="16"/>
      <c r="EA102" s="16"/>
      <c r="EB102" s="16"/>
      <c r="EC102" s="16"/>
      <c r="ED102" s="16"/>
      <c r="EE102" s="16"/>
      <c r="EF102" s="16"/>
      <c r="EG102" s="16"/>
      <c r="EH102" s="16"/>
      <c r="EI102" s="16"/>
      <c r="EJ102" s="16"/>
      <c r="EK102" s="16"/>
      <c r="EL102" s="16"/>
      <c r="EM102" s="16"/>
      <c r="EN102" s="16"/>
    </row>
    <row r="103" spans="1:144" s="15" customFormat="1">
      <c r="A103" s="18" t="s">
        <v>92</v>
      </c>
      <c r="B103" s="175">
        <v>6</v>
      </c>
      <c r="C103" s="169">
        <v>0.678033</v>
      </c>
      <c r="D103" s="254">
        <v>3688.53</v>
      </c>
      <c r="E103" s="124" t="s">
        <v>213</v>
      </c>
      <c r="F103" s="49" t="s">
        <v>14</v>
      </c>
      <c r="G103" s="128">
        <v>246.86</v>
      </c>
      <c r="H103" s="49">
        <v>0.44</v>
      </c>
      <c r="I103" s="49">
        <v>0.03</v>
      </c>
      <c r="J103" s="49">
        <v>0.2</v>
      </c>
      <c r="K103" s="49">
        <v>0.64</v>
      </c>
      <c r="L103" s="49">
        <v>0.21</v>
      </c>
      <c r="M103" s="49">
        <v>0.06</v>
      </c>
      <c r="N103" s="78">
        <v>1.58</v>
      </c>
      <c r="O103" s="49">
        <v>0.46</v>
      </c>
      <c r="P103" s="49">
        <v>0.06</v>
      </c>
      <c r="Q103" s="49">
        <v>0.3</v>
      </c>
      <c r="R103" s="49">
        <v>0.38</v>
      </c>
      <c r="S103" s="49">
        <v>0.06</v>
      </c>
      <c r="T103" s="103">
        <v>1.26</v>
      </c>
      <c r="U103" s="104">
        <v>-0.32</v>
      </c>
      <c r="V103" s="104">
        <v>0.91</v>
      </c>
      <c r="W103" s="104">
        <v>1.25</v>
      </c>
      <c r="X103" s="127"/>
      <c r="Y103" s="16"/>
      <c r="Z103" s="127"/>
      <c r="AA103" s="127"/>
      <c r="AB103" s="127"/>
      <c r="AC103" s="127"/>
      <c r="AD103" s="127"/>
      <c r="AE103" s="16"/>
      <c r="AF103" s="16"/>
      <c r="AG103" s="16"/>
      <c r="AH103" s="16"/>
      <c r="AI103" s="16"/>
      <c r="AJ103" s="16"/>
      <c r="AK103" s="16"/>
      <c r="AL103" s="16"/>
      <c r="AM103" s="16"/>
      <c r="AN103" s="16"/>
      <c r="AO103" s="16"/>
      <c r="AP103" s="16"/>
      <c r="AQ103" s="16"/>
      <c r="AR103" s="16"/>
      <c r="AS103" s="16"/>
      <c r="AT103" s="16"/>
      <c r="AU103" s="16"/>
      <c r="AV103" s="16"/>
      <c r="AW103" s="16"/>
      <c r="AX103" s="16"/>
      <c r="AY103" s="16"/>
      <c r="AZ103" s="16"/>
      <c r="BA103" s="16"/>
      <c r="BB103" s="16"/>
      <c r="BC103" s="16"/>
      <c r="BD103" s="16"/>
      <c r="BE103" s="16"/>
      <c r="BF103" s="16"/>
      <c r="BG103" s="16"/>
      <c r="BH103" s="16"/>
      <c r="BI103" s="16"/>
      <c r="BJ103" s="16"/>
      <c r="BK103" s="16"/>
      <c r="BL103" s="16"/>
      <c r="BM103" s="16"/>
      <c r="BN103" s="16"/>
      <c r="BO103" s="16"/>
      <c r="BP103" s="16"/>
      <c r="BQ103" s="16"/>
      <c r="BR103" s="16"/>
      <c r="BS103" s="16"/>
      <c r="BT103" s="16"/>
      <c r="BU103" s="16"/>
      <c r="BV103" s="16"/>
      <c r="BW103" s="16"/>
      <c r="BX103" s="16"/>
      <c r="BY103" s="16"/>
      <c r="BZ103" s="16"/>
      <c r="CA103" s="16"/>
      <c r="CB103" s="16"/>
      <c r="CC103" s="16"/>
      <c r="CD103" s="16"/>
      <c r="CE103" s="16"/>
      <c r="CF103" s="16"/>
      <c r="CG103" s="16"/>
      <c r="CH103" s="16"/>
      <c r="CI103" s="16"/>
      <c r="CJ103" s="16"/>
      <c r="CK103" s="16"/>
      <c r="CL103" s="16"/>
      <c r="CM103" s="16"/>
      <c r="CN103" s="16"/>
      <c r="CO103" s="16"/>
      <c r="CP103" s="16"/>
      <c r="CQ103" s="16"/>
      <c r="CR103" s="16"/>
      <c r="CS103" s="16"/>
      <c r="CT103" s="16"/>
      <c r="CU103" s="16"/>
      <c r="CV103" s="16"/>
      <c r="CW103" s="16"/>
      <c r="CX103" s="16"/>
      <c r="CY103" s="16"/>
      <c r="CZ103" s="16"/>
      <c r="DA103" s="16"/>
      <c r="DB103" s="16"/>
      <c r="DC103" s="16"/>
      <c r="DD103" s="16"/>
      <c r="DE103" s="16"/>
      <c r="DF103" s="16"/>
      <c r="DG103" s="16"/>
      <c r="DH103" s="16"/>
      <c r="DI103" s="16"/>
      <c r="DJ103" s="16"/>
      <c r="DK103" s="16"/>
      <c r="DL103" s="16"/>
      <c r="DM103" s="16"/>
      <c r="DN103" s="16"/>
      <c r="DO103" s="16"/>
      <c r="DP103" s="16"/>
      <c r="DQ103" s="16"/>
      <c r="DR103" s="16"/>
      <c r="DS103" s="16"/>
      <c r="DT103" s="16"/>
      <c r="DU103" s="16"/>
      <c r="DV103" s="16"/>
      <c r="DW103" s="16"/>
      <c r="DX103" s="16"/>
      <c r="DY103" s="16"/>
      <c r="DZ103" s="16"/>
      <c r="EA103" s="16"/>
      <c r="EB103" s="16"/>
      <c r="EC103" s="16"/>
      <c r="ED103" s="16"/>
      <c r="EE103" s="16"/>
      <c r="EF103" s="16"/>
      <c r="EG103" s="16"/>
      <c r="EH103" s="16"/>
      <c r="EI103" s="16"/>
      <c r="EJ103" s="16"/>
      <c r="EK103" s="16"/>
      <c r="EL103" s="16"/>
      <c r="EM103" s="16"/>
      <c r="EN103" s="16"/>
    </row>
    <row r="104" spans="1:144" s="15" customFormat="1">
      <c r="A104" s="18" t="s">
        <v>115</v>
      </c>
      <c r="B104" s="175" t="s">
        <v>256</v>
      </c>
      <c r="C104" s="169">
        <v>0.749</v>
      </c>
      <c r="D104" s="254">
        <v>7511.1</v>
      </c>
      <c r="E104" s="124" t="s">
        <v>216</v>
      </c>
      <c r="F104" s="49" t="s">
        <v>18</v>
      </c>
      <c r="G104" s="128">
        <v>76.42</v>
      </c>
      <c r="H104" s="49">
        <v>0.69</v>
      </c>
      <c r="I104" s="49">
        <v>0.09</v>
      </c>
      <c r="J104" s="49">
        <v>7.0000000000000007E-2</v>
      </c>
      <c r="K104" s="49">
        <v>1.72</v>
      </c>
      <c r="L104" s="49">
        <v>0.12</v>
      </c>
      <c r="M104" s="49">
        <v>0.09</v>
      </c>
      <c r="N104" s="78">
        <v>2.79</v>
      </c>
      <c r="O104" s="49">
        <v>0.48</v>
      </c>
      <c r="P104" s="49">
        <v>7.0000000000000007E-2</v>
      </c>
      <c r="Q104" s="49">
        <v>0.06</v>
      </c>
      <c r="R104" s="49">
        <v>0.19</v>
      </c>
      <c r="S104" s="49">
        <v>0.09</v>
      </c>
      <c r="T104" s="103">
        <v>0.9</v>
      </c>
      <c r="U104" s="104">
        <v>-1.89</v>
      </c>
      <c r="V104" s="104">
        <v>1.61</v>
      </c>
      <c r="W104" s="104">
        <v>3.1</v>
      </c>
      <c r="X104" s="127"/>
      <c r="Y104" s="16"/>
      <c r="Z104" s="127"/>
      <c r="AA104" s="127"/>
      <c r="AB104" s="127"/>
      <c r="AC104" s="127"/>
      <c r="AD104" s="127"/>
      <c r="AE104" s="16"/>
      <c r="AF104" s="16"/>
      <c r="AG104" s="16"/>
      <c r="AH104" s="16"/>
      <c r="AI104" s="16"/>
      <c r="AJ104" s="16"/>
      <c r="AK104" s="16"/>
      <c r="AL104" s="16"/>
      <c r="AM104" s="16"/>
      <c r="AN104" s="16"/>
      <c r="AO104" s="16"/>
      <c r="AP104" s="16"/>
      <c r="AQ104" s="16"/>
      <c r="AR104" s="16"/>
      <c r="AS104" s="16"/>
      <c r="AT104" s="16"/>
      <c r="AU104" s="16"/>
      <c r="AV104" s="16"/>
      <c r="AW104" s="16"/>
      <c r="AX104" s="16"/>
      <c r="AY104" s="16"/>
      <c r="AZ104" s="16"/>
      <c r="BA104" s="16"/>
      <c r="BB104" s="16"/>
      <c r="BC104" s="16"/>
      <c r="BD104" s="16"/>
      <c r="BE104" s="16"/>
      <c r="BF104" s="16"/>
      <c r="BG104" s="16"/>
      <c r="BH104" s="16"/>
      <c r="BI104" s="16"/>
      <c r="BJ104" s="16"/>
      <c r="BK104" s="16"/>
      <c r="BL104" s="16"/>
      <c r="BM104" s="16"/>
      <c r="BN104" s="16"/>
      <c r="BO104" s="16"/>
      <c r="BP104" s="16"/>
      <c r="BQ104" s="16"/>
      <c r="BR104" s="16"/>
      <c r="BS104" s="16"/>
      <c r="BT104" s="16"/>
      <c r="BU104" s="16"/>
      <c r="BV104" s="16"/>
      <c r="BW104" s="16"/>
      <c r="BX104" s="16"/>
      <c r="BY104" s="16"/>
      <c r="BZ104" s="16"/>
      <c r="CA104" s="16"/>
      <c r="CB104" s="16"/>
      <c r="CC104" s="16"/>
      <c r="CD104" s="16"/>
      <c r="CE104" s="16"/>
      <c r="CF104" s="16"/>
      <c r="CG104" s="16"/>
      <c r="CH104" s="16"/>
      <c r="CI104" s="16"/>
      <c r="CJ104" s="16"/>
      <c r="CK104" s="16"/>
      <c r="CL104" s="16"/>
      <c r="CM104" s="16"/>
      <c r="CN104" s="16"/>
      <c r="CO104" s="16"/>
      <c r="CP104" s="16"/>
      <c r="CQ104" s="16"/>
      <c r="CR104" s="16"/>
      <c r="CS104" s="16"/>
      <c r="CT104" s="16"/>
      <c r="CU104" s="16"/>
      <c r="CV104" s="16"/>
      <c r="CW104" s="16"/>
      <c r="CX104" s="16"/>
      <c r="CY104" s="16"/>
      <c r="CZ104" s="16"/>
      <c r="DA104" s="16"/>
      <c r="DB104" s="16"/>
      <c r="DC104" s="16"/>
      <c r="DD104" s="16"/>
      <c r="DE104" s="16"/>
      <c r="DF104" s="16"/>
      <c r="DG104" s="16"/>
      <c r="DH104" s="16"/>
      <c r="DI104" s="16"/>
      <c r="DJ104" s="16"/>
      <c r="DK104" s="16"/>
      <c r="DL104" s="16"/>
      <c r="DM104" s="16"/>
      <c r="DN104" s="16"/>
      <c r="DO104" s="16"/>
      <c r="DP104" s="16"/>
      <c r="DQ104" s="16"/>
      <c r="DR104" s="16"/>
      <c r="DS104" s="16"/>
      <c r="DT104" s="16"/>
      <c r="DU104" s="16"/>
      <c r="DV104" s="16"/>
      <c r="DW104" s="16"/>
      <c r="DX104" s="16"/>
      <c r="DY104" s="16"/>
      <c r="DZ104" s="16"/>
      <c r="EA104" s="16"/>
      <c r="EB104" s="16"/>
      <c r="EC104" s="16"/>
      <c r="ED104" s="16"/>
      <c r="EE104" s="16"/>
      <c r="EF104" s="16"/>
      <c r="EG104" s="16"/>
      <c r="EH104" s="16"/>
      <c r="EI104" s="16"/>
      <c r="EJ104" s="16"/>
      <c r="EK104" s="16"/>
      <c r="EL104" s="16"/>
      <c r="EM104" s="16"/>
      <c r="EN104" s="16"/>
    </row>
    <row r="105" spans="1:144" s="15" customFormat="1">
      <c r="A105" s="18" t="s">
        <v>114</v>
      </c>
      <c r="B105" s="175" t="s">
        <v>256</v>
      </c>
      <c r="C105" s="169">
        <v>0.65370799999999996</v>
      </c>
      <c r="D105" s="254">
        <v>5848.54</v>
      </c>
      <c r="E105" s="124" t="s">
        <v>216</v>
      </c>
      <c r="F105" s="49" t="s">
        <v>14</v>
      </c>
      <c r="G105" s="128">
        <v>32.78</v>
      </c>
      <c r="H105" s="49">
        <v>0.43</v>
      </c>
      <c r="I105" s="49">
        <v>0.03</v>
      </c>
      <c r="J105" s="49">
        <v>0.01</v>
      </c>
      <c r="K105" s="49">
        <v>1.36</v>
      </c>
      <c r="L105" s="49">
        <v>0.01</v>
      </c>
      <c r="M105" s="49">
        <v>0.04</v>
      </c>
      <c r="N105" s="78">
        <v>1.88</v>
      </c>
      <c r="O105" s="49">
        <v>0.18</v>
      </c>
      <c r="P105" s="49">
        <v>0.02</v>
      </c>
      <c r="Q105" s="49">
        <v>0.05</v>
      </c>
      <c r="R105" s="49">
        <v>0</v>
      </c>
      <c r="S105" s="49">
        <v>0.04</v>
      </c>
      <c r="T105" s="103">
        <v>0.28999999999999998</v>
      </c>
      <c r="U105" s="104">
        <v>-1.59</v>
      </c>
      <c r="V105" s="104">
        <v>1.0900000000000001</v>
      </c>
      <c r="W105" s="104">
        <v>6.58</v>
      </c>
      <c r="X105" s="127"/>
      <c r="Y105" s="16"/>
      <c r="Z105" s="127"/>
      <c r="AA105" s="127"/>
      <c r="AB105" s="127"/>
      <c r="AC105" s="127"/>
      <c r="AD105" s="127"/>
      <c r="AE105" s="16"/>
      <c r="AF105" s="16"/>
      <c r="AG105" s="16"/>
      <c r="AH105" s="16"/>
      <c r="AI105" s="16"/>
      <c r="AJ105" s="16"/>
      <c r="AK105" s="16"/>
      <c r="AL105" s="16"/>
      <c r="AM105" s="16"/>
      <c r="AN105" s="16"/>
      <c r="AO105" s="16"/>
      <c r="AP105" s="16"/>
      <c r="AQ105" s="16"/>
      <c r="AR105" s="16"/>
      <c r="AS105" s="16"/>
      <c r="AT105" s="16"/>
      <c r="AU105" s="16"/>
      <c r="AV105" s="16"/>
      <c r="AW105" s="16"/>
      <c r="AX105" s="16"/>
      <c r="AY105" s="16"/>
      <c r="AZ105" s="16"/>
      <c r="BA105" s="16"/>
      <c r="BB105" s="16"/>
      <c r="BC105" s="16"/>
      <c r="BD105" s="16"/>
      <c r="BE105" s="16"/>
      <c r="BF105" s="16"/>
      <c r="BG105" s="16"/>
      <c r="BH105" s="16"/>
      <c r="BI105" s="16"/>
      <c r="BJ105" s="16"/>
      <c r="BK105" s="16"/>
      <c r="BL105" s="16"/>
      <c r="BM105" s="16"/>
      <c r="BN105" s="16"/>
      <c r="BO105" s="16"/>
      <c r="BP105" s="16"/>
      <c r="BQ105" s="16"/>
      <c r="BR105" s="16"/>
      <c r="BS105" s="16"/>
      <c r="BT105" s="16"/>
      <c r="BU105" s="16"/>
      <c r="BV105" s="16"/>
      <c r="BW105" s="16"/>
      <c r="BX105" s="16"/>
      <c r="BY105" s="16"/>
      <c r="BZ105" s="16"/>
      <c r="CA105" s="16"/>
      <c r="CB105" s="16"/>
      <c r="CC105" s="16"/>
      <c r="CD105" s="16"/>
      <c r="CE105" s="16"/>
      <c r="CF105" s="16"/>
      <c r="CG105" s="16"/>
      <c r="CH105" s="16"/>
      <c r="CI105" s="16"/>
      <c r="CJ105" s="16"/>
      <c r="CK105" s="16"/>
      <c r="CL105" s="16"/>
      <c r="CM105" s="16"/>
      <c r="CN105" s="16"/>
      <c r="CO105" s="16"/>
      <c r="CP105" s="16"/>
      <c r="CQ105" s="16"/>
      <c r="CR105" s="16"/>
      <c r="CS105" s="16"/>
      <c r="CT105" s="16"/>
      <c r="CU105" s="16"/>
      <c r="CV105" s="16"/>
      <c r="CW105" s="16"/>
      <c r="CX105" s="16"/>
      <c r="CY105" s="16"/>
      <c r="CZ105" s="16"/>
      <c r="DA105" s="16"/>
      <c r="DB105" s="16"/>
      <c r="DC105" s="16"/>
      <c r="DD105" s="16"/>
      <c r="DE105" s="16"/>
      <c r="DF105" s="16"/>
      <c r="DG105" s="16"/>
      <c r="DH105" s="16"/>
      <c r="DI105" s="16"/>
      <c r="DJ105" s="16"/>
      <c r="DK105" s="16"/>
      <c r="DL105" s="16"/>
      <c r="DM105" s="16"/>
      <c r="DN105" s="16"/>
      <c r="DO105" s="16"/>
      <c r="DP105" s="16"/>
      <c r="DQ105" s="16"/>
      <c r="DR105" s="16"/>
      <c r="DS105" s="16"/>
      <c r="DT105" s="16"/>
      <c r="DU105" s="16"/>
      <c r="DV105" s="16"/>
      <c r="DW105" s="16"/>
      <c r="DX105" s="16"/>
      <c r="DY105" s="16"/>
      <c r="DZ105" s="16"/>
      <c r="EA105" s="16"/>
      <c r="EB105" s="16"/>
      <c r="EC105" s="16"/>
      <c r="ED105" s="16"/>
      <c r="EE105" s="16"/>
      <c r="EF105" s="16"/>
      <c r="EG105" s="16"/>
      <c r="EH105" s="16"/>
      <c r="EI105" s="16"/>
      <c r="EJ105" s="16"/>
      <c r="EK105" s="16"/>
      <c r="EL105" s="16"/>
      <c r="EM105" s="16"/>
      <c r="EN105" s="16"/>
    </row>
    <row r="106" spans="1:144" s="15" customFormat="1">
      <c r="A106" s="20" t="s">
        <v>40</v>
      </c>
      <c r="B106" s="176">
        <v>5</v>
      </c>
      <c r="C106" s="170">
        <v>0.90985099999999997</v>
      </c>
      <c r="D106" s="255">
        <v>52853.599999999999</v>
      </c>
      <c r="E106" s="123" t="s">
        <v>322</v>
      </c>
      <c r="F106" s="50" t="s">
        <v>16</v>
      </c>
      <c r="G106" s="129">
        <v>4.58</v>
      </c>
      <c r="H106" s="50">
        <v>1.08</v>
      </c>
      <c r="I106" s="50">
        <v>0.49</v>
      </c>
      <c r="J106" s="50">
        <v>0.46</v>
      </c>
      <c r="K106" s="50">
        <v>3.22</v>
      </c>
      <c r="L106" s="50">
        <v>0.18</v>
      </c>
      <c r="M106" s="50">
        <v>0.13</v>
      </c>
      <c r="N106" s="78">
        <v>5.57</v>
      </c>
      <c r="O106" s="50">
        <v>0.84</v>
      </c>
      <c r="P106" s="50">
        <v>0.76</v>
      </c>
      <c r="Q106" s="50">
        <v>0.5</v>
      </c>
      <c r="R106" s="50">
        <v>1.49</v>
      </c>
      <c r="S106" s="50">
        <v>0.13</v>
      </c>
      <c r="T106" s="103">
        <v>3.73</v>
      </c>
      <c r="U106" s="105">
        <v>-1.83</v>
      </c>
      <c r="V106" s="105">
        <v>3.21</v>
      </c>
      <c r="W106" s="105">
        <v>1.49</v>
      </c>
      <c r="X106" s="127"/>
      <c r="Y106" s="16"/>
      <c r="Z106" s="127"/>
      <c r="AA106" s="127"/>
      <c r="AB106" s="127"/>
      <c r="AC106" s="127"/>
      <c r="AD106" s="127"/>
      <c r="AE106" s="16"/>
      <c r="AF106" s="16"/>
      <c r="AG106" s="16"/>
      <c r="AH106" s="16"/>
      <c r="AI106" s="16"/>
      <c r="AJ106" s="16"/>
      <c r="AK106" s="16"/>
      <c r="AL106" s="16"/>
      <c r="AM106" s="16"/>
      <c r="AN106" s="16"/>
      <c r="AO106" s="16"/>
      <c r="AP106" s="16"/>
      <c r="AQ106" s="16"/>
      <c r="AR106" s="16"/>
      <c r="AS106" s="16"/>
      <c r="AT106" s="16"/>
      <c r="AU106" s="16"/>
      <c r="AV106" s="16"/>
      <c r="AW106" s="16"/>
      <c r="AX106" s="16"/>
      <c r="AY106" s="16"/>
      <c r="AZ106" s="16"/>
      <c r="BA106" s="16"/>
      <c r="BB106" s="16"/>
      <c r="BC106" s="16"/>
      <c r="BD106" s="16"/>
      <c r="BE106" s="16"/>
      <c r="BF106" s="16"/>
      <c r="BG106" s="16"/>
      <c r="BH106" s="16"/>
      <c r="BI106" s="16"/>
      <c r="BJ106" s="16"/>
      <c r="BK106" s="16"/>
      <c r="BL106" s="16"/>
      <c r="BM106" s="16"/>
      <c r="BN106" s="16"/>
      <c r="BO106" s="16"/>
      <c r="BP106" s="16"/>
      <c r="BQ106" s="16"/>
      <c r="BR106" s="16"/>
      <c r="BS106" s="16"/>
      <c r="BT106" s="16"/>
      <c r="BU106" s="16"/>
      <c r="BV106" s="16"/>
      <c r="BW106" s="16"/>
      <c r="BX106" s="16"/>
      <c r="BY106" s="16"/>
      <c r="BZ106" s="16"/>
      <c r="CA106" s="16"/>
      <c r="CB106" s="16"/>
      <c r="CC106" s="16"/>
      <c r="CD106" s="16"/>
      <c r="CE106" s="16"/>
      <c r="CF106" s="16"/>
      <c r="CG106" s="16"/>
      <c r="CH106" s="16"/>
      <c r="CI106" s="16"/>
      <c r="CJ106" s="16"/>
      <c r="CK106" s="16"/>
      <c r="CL106" s="16"/>
      <c r="CM106" s="16"/>
      <c r="CN106" s="16"/>
      <c r="CO106" s="16"/>
      <c r="CP106" s="16"/>
      <c r="CQ106" s="16"/>
      <c r="CR106" s="16"/>
      <c r="CS106" s="16"/>
      <c r="CT106" s="16"/>
      <c r="CU106" s="16"/>
      <c r="CV106" s="16"/>
      <c r="CW106" s="16"/>
      <c r="CX106" s="16"/>
      <c r="CY106" s="16"/>
      <c r="CZ106" s="16"/>
      <c r="DA106" s="16"/>
      <c r="DB106" s="16"/>
      <c r="DC106" s="16"/>
      <c r="DD106" s="16"/>
      <c r="DE106" s="16"/>
      <c r="DF106" s="16"/>
      <c r="DG106" s="16"/>
      <c r="DH106" s="16"/>
      <c r="DI106" s="16"/>
      <c r="DJ106" s="16"/>
      <c r="DK106" s="16"/>
      <c r="DL106" s="16"/>
      <c r="DM106" s="16"/>
      <c r="DN106" s="16"/>
      <c r="DO106" s="16"/>
      <c r="DP106" s="16"/>
      <c r="DQ106" s="16"/>
      <c r="DR106" s="16"/>
      <c r="DS106" s="16"/>
      <c r="DT106" s="16"/>
      <c r="DU106" s="16"/>
      <c r="DV106" s="16"/>
      <c r="DW106" s="16"/>
      <c r="DX106" s="16"/>
      <c r="DY106" s="16"/>
      <c r="DZ106" s="16"/>
      <c r="EA106" s="16"/>
      <c r="EB106" s="16"/>
      <c r="EC106" s="16"/>
      <c r="ED106" s="16"/>
      <c r="EE106" s="16"/>
      <c r="EF106" s="16"/>
      <c r="EG106" s="16"/>
      <c r="EH106" s="16"/>
      <c r="EI106" s="16"/>
      <c r="EJ106" s="16"/>
      <c r="EK106" s="16"/>
      <c r="EL106" s="16"/>
      <c r="EM106" s="16"/>
      <c r="EN106" s="16"/>
    </row>
    <row r="107" spans="1:144" s="15" customFormat="1">
      <c r="A107" s="18" t="s">
        <v>113</v>
      </c>
      <c r="B107" s="175">
        <v>6</v>
      </c>
      <c r="C107" s="169">
        <v>0.89027000000000001</v>
      </c>
      <c r="D107" s="254">
        <v>33718.9</v>
      </c>
      <c r="E107" s="124" t="s">
        <v>216</v>
      </c>
      <c r="F107" s="49" t="s">
        <v>16</v>
      </c>
      <c r="G107" s="128">
        <v>7.64</v>
      </c>
      <c r="H107" s="49">
        <v>0.89</v>
      </c>
      <c r="I107" s="49">
        <v>0.22</v>
      </c>
      <c r="J107" s="49">
        <v>0.36</v>
      </c>
      <c r="K107" s="49">
        <v>4.59</v>
      </c>
      <c r="L107" s="49">
        <v>7.0000000000000007E-2</v>
      </c>
      <c r="M107" s="49">
        <v>0.08</v>
      </c>
      <c r="N107" s="78">
        <v>6.22</v>
      </c>
      <c r="O107" s="49">
        <v>0.22</v>
      </c>
      <c r="P107" s="49">
        <v>0.01</v>
      </c>
      <c r="Q107" s="49">
        <v>0.03</v>
      </c>
      <c r="R107" s="49">
        <v>0.02</v>
      </c>
      <c r="S107" s="49">
        <v>0.08</v>
      </c>
      <c r="T107" s="103">
        <v>0.35</v>
      </c>
      <c r="U107" s="104">
        <v>-5.87</v>
      </c>
      <c r="V107" s="104">
        <v>3.59</v>
      </c>
      <c r="W107" s="104">
        <v>17.59</v>
      </c>
      <c r="X107" s="127"/>
      <c r="Y107" s="16"/>
      <c r="Z107" s="127"/>
      <c r="AA107" s="127"/>
      <c r="AB107" s="127"/>
      <c r="AC107" s="127"/>
      <c r="AD107" s="127"/>
      <c r="AE107" s="16"/>
      <c r="AF107" s="16"/>
      <c r="AG107" s="16"/>
      <c r="AH107" s="16"/>
      <c r="AI107" s="16"/>
      <c r="AJ107" s="16"/>
      <c r="AK107" s="16"/>
      <c r="AL107" s="16"/>
      <c r="AM107" s="16"/>
      <c r="AN107" s="16"/>
      <c r="AO107" s="16"/>
      <c r="AP107" s="16"/>
      <c r="AQ107" s="16"/>
      <c r="AR107" s="16"/>
      <c r="AS107" s="16"/>
      <c r="AT107" s="16"/>
      <c r="AU107" s="16"/>
      <c r="AV107" s="16"/>
      <c r="AW107" s="16"/>
      <c r="AX107" s="16"/>
      <c r="AY107" s="16"/>
      <c r="AZ107" s="16"/>
      <c r="BA107" s="16"/>
      <c r="BB107" s="16"/>
      <c r="BC107" s="16"/>
      <c r="BD107" s="16"/>
      <c r="BE107" s="16"/>
      <c r="BF107" s="16"/>
      <c r="BG107" s="16"/>
      <c r="BH107" s="16"/>
      <c r="BI107" s="16"/>
      <c r="BJ107" s="16"/>
      <c r="BK107" s="16"/>
      <c r="BL107" s="16"/>
      <c r="BM107" s="16"/>
      <c r="BN107" s="16"/>
      <c r="BO107" s="16"/>
      <c r="BP107" s="16"/>
      <c r="BQ107" s="16"/>
      <c r="BR107" s="16"/>
      <c r="BS107" s="16"/>
      <c r="BT107" s="16"/>
      <c r="BU107" s="16"/>
      <c r="BV107" s="16"/>
      <c r="BW107" s="16"/>
      <c r="BX107" s="16"/>
      <c r="BY107" s="16"/>
      <c r="BZ107" s="16"/>
      <c r="CA107" s="16"/>
      <c r="CB107" s="16"/>
      <c r="CC107" s="16"/>
      <c r="CD107" s="16"/>
      <c r="CE107" s="16"/>
      <c r="CF107" s="16"/>
      <c r="CG107" s="16"/>
      <c r="CH107" s="16"/>
      <c r="CI107" s="16"/>
      <c r="CJ107" s="16"/>
      <c r="CK107" s="16"/>
      <c r="CL107" s="16"/>
      <c r="CM107" s="16"/>
      <c r="CN107" s="16"/>
      <c r="CO107" s="16"/>
      <c r="CP107" s="16"/>
      <c r="CQ107" s="16"/>
      <c r="CR107" s="16"/>
      <c r="CS107" s="16"/>
      <c r="CT107" s="16"/>
      <c r="CU107" s="16"/>
      <c r="CV107" s="16"/>
      <c r="CW107" s="16"/>
      <c r="CX107" s="16"/>
      <c r="CY107" s="16"/>
      <c r="CZ107" s="16"/>
      <c r="DA107" s="16"/>
      <c r="DB107" s="16"/>
      <c r="DC107" s="16"/>
      <c r="DD107" s="16"/>
      <c r="DE107" s="16"/>
      <c r="DF107" s="16"/>
      <c r="DG107" s="16"/>
      <c r="DH107" s="16"/>
      <c r="DI107" s="16"/>
      <c r="DJ107" s="16"/>
      <c r="DK107" s="16"/>
      <c r="DL107" s="16"/>
      <c r="DM107" s="16"/>
      <c r="DN107" s="16"/>
      <c r="DO107" s="16"/>
      <c r="DP107" s="16"/>
      <c r="DQ107" s="16"/>
      <c r="DR107" s="16"/>
      <c r="DS107" s="16"/>
      <c r="DT107" s="16"/>
      <c r="DU107" s="16"/>
      <c r="DV107" s="16"/>
      <c r="DW107" s="16"/>
      <c r="DX107" s="16"/>
      <c r="DY107" s="16"/>
      <c r="DZ107" s="16"/>
      <c r="EA107" s="16"/>
      <c r="EB107" s="16"/>
      <c r="EC107" s="16"/>
      <c r="ED107" s="16"/>
      <c r="EE107" s="16"/>
      <c r="EF107" s="16"/>
      <c r="EG107" s="16"/>
      <c r="EH107" s="16"/>
      <c r="EI107" s="16"/>
      <c r="EJ107" s="16"/>
      <c r="EK107" s="16"/>
      <c r="EL107" s="16"/>
      <c r="EM107" s="16"/>
      <c r="EN107" s="16"/>
    </row>
    <row r="108" spans="1:144" s="15" customFormat="1">
      <c r="A108" s="18" t="s">
        <v>39</v>
      </c>
      <c r="B108" s="175">
        <v>6</v>
      </c>
      <c r="C108" s="169">
        <v>0.87170800000000004</v>
      </c>
      <c r="D108" s="254">
        <v>38412</v>
      </c>
      <c r="E108" s="124" t="s">
        <v>322</v>
      </c>
      <c r="F108" s="49" t="s">
        <v>16</v>
      </c>
      <c r="G108" s="128">
        <v>60.92</v>
      </c>
      <c r="H108" s="49">
        <v>0.91</v>
      </c>
      <c r="I108" s="49">
        <v>0.32</v>
      </c>
      <c r="J108" s="49">
        <v>0.42</v>
      </c>
      <c r="K108" s="49">
        <v>2.77</v>
      </c>
      <c r="L108" s="49">
        <v>0.12</v>
      </c>
      <c r="M108" s="49">
        <v>0.06</v>
      </c>
      <c r="N108" s="78">
        <v>4.6100000000000003</v>
      </c>
      <c r="O108" s="49">
        <v>0.57999999999999996</v>
      </c>
      <c r="P108" s="49">
        <v>0.04</v>
      </c>
      <c r="Q108" s="49">
        <v>0.33</v>
      </c>
      <c r="R108" s="49">
        <v>0.06</v>
      </c>
      <c r="S108" s="49">
        <v>0.06</v>
      </c>
      <c r="T108" s="103">
        <v>1.08</v>
      </c>
      <c r="U108" s="104">
        <v>-3.53</v>
      </c>
      <c r="V108" s="104">
        <v>2.66</v>
      </c>
      <c r="W108" s="104">
        <v>4.28</v>
      </c>
      <c r="X108" s="127"/>
      <c r="Y108" s="16"/>
      <c r="Z108" s="127"/>
      <c r="AA108" s="127"/>
      <c r="AB108" s="127"/>
      <c r="AC108" s="127"/>
      <c r="AD108" s="127"/>
      <c r="AE108" s="16"/>
      <c r="AF108" s="16"/>
      <c r="AG108" s="16"/>
      <c r="AH108" s="16"/>
      <c r="AI108" s="16"/>
      <c r="AJ108" s="16"/>
      <c r="AK108" s="16"/>
      <c r="AL108" s="16"/>
      <c r="AM108" s="16"/>
      <c r="AN108" s="16"/>
      <c r="AO108" s="16"/>
      <c r="AP108" s="16"/>
      <c r="AQ108" s="16"/>
      <c r="AR108" s="16"/>
      <c r="AS108" s="16"/>
      <c r="AT108" s="16"/>
      <c r="AU108" s="16"/>
      <c r="AV108" s="16"/>
      <c r="AW108" s="16"/>
      <c r="AX108" s="16"/>
      <c r="AY108" s="16"/>
      <c r="AZ108" s="16"/>
      <c r="BA108" s="16"/>
      <c r="BB108" s="16"/>
      <c r="BC108" s="16"/>
      <c r="BD108" s="16"/>
      <c r="BE108" s="16"/>
      <c r="BF108" s="16"/>
      <c r="BG108" s="16"/>
      <c r="BH108" s="16"/>
      <c r="BI108" s="16"/>
      <c r="BJ108" s="16"/>
      <c r="BK108" s="16"/>
      <c r="BL108" s="16"/>
      <c r="BM108" s="16"/>
      <c r="BN108" s="16"/>
      <c r="BO108" s="16"/>
      <c r="BP108" s="16"/>
      <c r="BQ108" s="16"/>
      <c r="BR108" s="16"/>
      <c r="BS108" s="16"/>
      <c r="BT108" s="16"/>
      <c r="BU108" s="16"/>
      <c r="BV108" s="16"/>
      <c r="BW108" s="16"/>
      <c r="BX108" s="16"/>
      <c r="BY108" s="16"/>
      <c r="BZ108" s="16"/>
      <c r="CA108" s="16"/>
      <c r="CB108" s="16"/>
      <c r="CC108" s="16"/>
      <c r="CD108" s="16"/>
      <c r="CE108" s="16"/>
      <c r="CF108" s="16"/>
      <c r="CG108" s="16"/>
      <c r="CH108" s="16"/>
      <c r="CI108" s="16"/>
      <c r="CJ108" s="16"/>
      <c r="CK108" s="16"/>
      <c r="CL108" s="16"/>
      <c r="CM108" s="16"/>
      <c r="CN108" s="16"/>
      <c r="CO108" s="16"/>
      <c r="CP108" s="16"/>
      <c r="CQ108" s="16"/>
      <c r="CR108" s="16"/>
      <c r="CS108" s="16"/>
      <c r="CT108" s="16"/>
      <c r="CU108" s="16"/>
      <c r="CV108" s="16"/>
      <c r="CW108" s="16"/>
      <c r="CX108" s="16"/>
      <c r="CY108" s="16"/>
      <c r="CZ108" s="16"/>
      <c r="DA108" s="16"/>
      <c r="DB108" s="16"/>
      <c r="DC108" s="16"/>
      <c r="DD108" s="16"/>
      <c r="DE108" s="16"/>
      <c r="DF108" s="16"/>
      <c r="DG108" s="16"/>
      <c r="DH108" s="16"/>
      <c r="DI108" s="16"/>
      <c r="DJ108" s="16"/>
      <c r="DK108" s="16"/>
      <c r="DL108" s="16"/>
      <c r="DM108" s="16"/>
      <c r="DN108" s="16"/>
      <c r="DO108" s="16"/>
      <c r="DP108" s="16"/>
      <c r="DQ108" s="16"/>
      <c r="DR108" s="16"/>
      <c r="DS108" s="16"/>
      <c r="DT108" s="16"/>
      <c r="DU108" s="16"/>
      <c r="DV108" s="16"/>
      <c r="DW108" s="16"/>
      <c r="DX108" s="16"/>
      <c r="DY108" s="16"/>
      <c r="DZ108" s="16"/>
      <c r="EA108" s="16"/>
      <c r="EB108" s="16"/>
      <c r="EC108" s="16"/>
      <c r="ED108" s="16"/>
      <c r="EE108" s="16"/>
      <c r="EF108" s="16"/>
      <c r="EG108" s="16"/>
      <c r="EH108" s="16"/>
      <c r="EI108" s="16"/>
      <c r="EJ108" s="16"/>
      <c r="EK108" s="16"/>
      <c r="EL108" s="16"/>
      <c r="EM108" s="16"/>
      <c r="EN108" s="16"/>
    </row>
    <row r="109" spans="1:144" s="15" customFormat="1">
      <c r="A109" s="18" t="s">
        <v>59</v>
      </c>
      <c r="B109" s="175" t="s">
        <v>256</v>
      </c>
      <c r="C109" s="169">
        <v>0.72296199999999999</v>
      </c>
      <c r="D109" s="254">
        <v>5226.3</v>
      </c>
      <c r="E109" s="124" t="s">
        <v>215</v>
      </c>
      <c r="F109" s="49" t="s">
        <v>18</v>
      </c>
      <c r="G109" s="128">
        <v>2.77</v>
      </c>
      <c r="H109" s="49">
        <v>0.41</v>
      </c>
      <c r="I109" s="49">
        <v>0.09</v>
      </c>
      <c r="J109" s="49">
        <v>0.18</v>
      </c>
      <c r="K109" s="49">
        <v>1.0900000000000001</v>
      </c>
      <c r="L109" s="49">
        <v>7.0000000000000007E-2</v>
      </c>
      <c r="M109" s="49">
        <v>0.05</v>
      </c>
      <c r="N109" s="78">
        <v>1.89</v>
      </c>
      <c r="O109" s="49">
        <v>0.16</v>
      </c>
      <c r="P109" s="49">
        <v>0</v>
      </c>
      <c r="Q109" s="49">
        <v>0.1</v>
      </c>
      <c r="R109" s="49">
        <v>0.11</v>
      </c>
      <c r="S109" s="49">
        <v>0.05</v>
      </c>
      <c r="T109" s="103">
        <v>0.43</v>
      </c>
      <c r="U109" s="104">
        <v>-1.46</v>
      </c>
      <c r="V109" s="104">
        <v>1.0900000000000001</v>
      </c>
      <c r="W109" s="104">
        <v>4.3899999999999997</v>
      </c>
      <c r="X109" s="127"/>
      <c r="Y109" s="16"/>
      <c r="Z109" s="127"/>
      <c r="AA109" s="127"/>
      <c r="AB109" s="127"/>
      <c r="AC109" s="127"/>
      <c r="AD109" s="127"/>
      <c r="AE109" s="16"/>
      <c r="AF109" s="16"/>
      <c r="AG109" s="16"/>
      <c r="AH109" s="16"/>
      <c r="AI109" s="16"/>
      <c r="AJ109" s="16"/>
      <c r="AK109" s="16"/>
      <c r="AL109" s="16"/>
      <c r="AM109" s="16"/>
      <c r="AN109" s="16"/>
      <c r="AO109" s="16"/>
      <c r="AP109" s="16"/>
      <c r="AQ109" s="16"/>
      <c r="AR109" s="16"/>
      <c r="AS109" s="16"/>
      <c r="AT109" s="16"/>
      <c r="AU109" s="16"/>
      <c r="AV109" s="16"/>
      <c r="AW109" s="16"/>
      <c r="AX109" s="16"/>
      <c r="AY109" s="16"/>
      <c r="AZ109" s="16"/>
      <c r="BA109" s="16"/>
      <c r="BB109" s="16"/>
      <c r="BC109" s="16"/>
      <c r="BD109" s="16"/>
      <c r="BE109" s="16"/>
      <c r="BF109" s="16"/>
      <c r="BG109" s="16"/>
      <c r="BH109" s="16"/>
      <c r="BI109" s="16"/>
      <c r="BJ109" s="16"/>
      <c r="BK109" s="16"/>
      <c r="BL109" s="16"/>
      <c r="BM109" s="16"/>
      <c r="BN109" s="16"/>
      <c r="BO109" s="16"/>
      <c r="BP109" s="16"/>
      <c r="BQ109" s="16"/>
      <c r="BR109" s="16"/>
      <c r="BS109" s="16"/>
      <c r="BT109" s="16"/>
      <c r="BU109" s="16"/>
      <c r="BV109" s="16"/>
      <c r="BW109" s="16"/>
      <c r="BX109" s="16"/>
      <c r="BY109" s="16"/>
      <c r="BZ109" s="16"/>
      <c r="CA109" s="16"/>
      <c r="CB109" s="16"/>
      <c r="CC109" s="16"/>
      <c r="CD109" s="16"/>
      <c r="CE109" s="16"/>
      <c r="CF109" s="16"/>
      <c r="CG109" s="16"/>
      <c r="CH109" s="16"/>
      <c r="CI109" s="16"/>
      <c r="CJ109" s="16"/>
      <c r="CK109" s="16"/>
      <c r="CL109" s="16"/>
      <c r="CM109" s="16"/>
      <c r="CN109" s="16"/>
      <c r="CO109" s="16"/>
      <c r="CP109" s="16"/>
      <c r="CQ109" s="16"/>
      <c r="CR109" s="16"/>
      <c r="CS109" s="16"/>
      <c r="CT109" s="16"/>
      <c r="CU109" s="16"/>
      <c r="CV109" s="16"/>
      <c r="CW109" s="16"/>
      <c r="CX109" s="16"/>
      <c r="CY109" s="16"/>
      <c r="CZ109" s="16"/>
      <c r="DA109" s="16"/>
      <c r="DB109" s="16"/>
      <c r="DC109" s="16"/>
      <c r="DD109" s="16"/>
      <c r="DE109" s="16"/>
      <c r="DF109" s="16"/>
      <c r="DG109" s="16"/>
      <c r="DH109" s="16"/>
      <c r="DI109" s="16"/>
      <c r="DJ109" s="16"/>
      <c r="DK109" s="16"/>
      <c r="DL109" s="16"/>
      <c r="DM109" s="16"/>
      <c r="DN109" s="16"/>
      <c r="DO109" s="16"/>
      <c r="DP109" s="16"/>
      <c r="DQ109" s="16"/>
      <c r="DR109" s="16"/>
      <c r="DS109" s="16"/>
      <c r="DT109" s="16"/>
      <c r="DU109" s="16"/>
      <c r="DV109" s="16"/>
      <c r="DW109" s="16"/>
      <c r="DX109" s="16"/>
      <c r="DY109" s="16"/>
      <c r="DZ109" s="16"/>
      <c r="EA109" s="16"/>
      <c r="EB109" s="16"/>
      <c r="EC109" s="16"/>
      <c r="ED109" s="16"/>
      <c r="EE109" s="16"/>
      <c r="EF109" s="16"/>
      <c r="EG109" s="16"/>
      <c r="EH109" s="16"/>
      <c r="EI109" s="16"/>
      <c r="EJ109" s="16"/>
      <c r="EK109" s="16"/>
      <c r="EL109" s="16"/>
      <c r="EM109" s="16"/>
      <c r="EN109" s="16"/>
    </row>
    <row r="110" spans="1:144" s="15" customFormat="1">
      <c r="A110" s="20" t="s">
        <v>91</v>
      </c>
      <c r="B110" s="246">
        <v>6</v>
      </c>
      <c r="C110" s="170">
        <v>0.88804099999999997</v>
      </c>
      <c r="D110" s="255">
        <v>46201.599999999999</v>
      </c>
      <c r="E110" s="123" t="s">
        <v>213</v>
      </c>
      <c r="F110" s="50" t="s">
        <v>16</v>
      </c>
      <c r="G110" s="129">
        <v>127.25</v>
      </c>
      <c r="H110" s="50">
        <v>0.53</v>
      </c>
      <c r="I110" s="50">
        <v>0.1</v>
      </c>
      <c r="J110" s="50">
        <v>0.27</v>
      </c>
      <c r="K110" s="50">
        <v>3.69</v>
      </c>
      <c r="L110" s="50">
        <v>0.33</v>
      </c>
      <c r="M110" s="50">
        <v>0.1</v>
      </c>
      <c r="N110" s="78">
        <v>5.0199999999999996</v>
      </c>
      <c r="O110" s="50">
        <v>0.16</v>
      </c>
      <c r="P110" s="50">
        <v>0</v>
      </c>
      <c r="Q110" s="50">
        <v>0.35</v>
      </c>
      <c r="R110" s="50">
        <v>0.1</v>
      </c>
      <c r="S110" s="50">
        <v>0.1</v>
      </c>
      <c r="T110" s="103">
        <v>0.72</v>
      </c>
      <c r="U110" s="105">
        <v>-4.3</v>
      </c>
      <c r="V110" s="105">
        <v>2.9</v>
      </c>
      <c r="W110" s="105">
        <v>7.01</v>
      </c>
      <c r="X110" s="127"/>
      <c r="Y110" s="16"/>
      <c r="Z110" s="127"/>
      <c r="AA110" s="127"/>
      <c r="AB110" s="127"/>
      <c r="AC110" s="127"/>
      <c r="AD110" s="127"/>
      <c r="AE110" s="16"/>
      <c r="AF110" s="16"/>
      <c r="AG110" s="16"/>
      <c r="AH110" s="16"/>
      <c r="AI110" s="16"/>
      <c r="AJ110" s="16"/>
      <c r="AK110" s="16"/>
      <c r="AL110" s="16"/>
      <c r="AM110" s="16"/>
      <c r="AN110" s="16"/>
      <c r="AO110" s="16"/>
      <c r="AP110" s="16"/>
      <c r="AQ110" s="16"/>
      <c r="AR110" s="16"/>
      <c r="AS110" s="16"/>
      <c r="AT110" s="16"/>
      <c r="AU110" s="16"/>
      <c r="AV110" s="16"/>
      <c r="AW110" s="16"/>
      <c r="AX110" s="16"/>
      <c r="AY110" s="16"/>
      <c r="AZ110" s="16"/>
      <c r="BA110" s="16"/>
      <c r="BB110" s="16"/>
      <c r="BC110" s="16"/>
      <c r="BD110" s="16"/>
      <c r="BE110" s="16"/>
      <c r="BF110" s="16"/>
      <c r="BG110" s="16"/>
      <c r="BH110" s="16"/>
      <c r="BI110" s="16"/>
      <c r="BJ110" s="16"/>
      <c r="BK110" s="16"/>
      <c r="BL110" s="16"/>
      <c r="BM110" s="16"/>
      <c r="BN110" s="16"/>
      <c r="BO110" s="16"/>
      <c r="BP110" s="16"/>
      <c r="BQ110" s="16"/>
      <c r="BR110" s="16"/>
      <c r="BS110" s="16"/>
      <c r="BT110" s="16"/>
      <c r="BU110" s="16"/>
      <c r="BV110" s="16"/>
      <c r="BW110" s="16"/>
      <c r="BX110" s="16"/>
      <c r="BY110" s="16"/>
      <c r="BZ110" s="16"/>
      <c r="CA110" s="16"/>
      <c r="CB110" s="16"/>
      <c r="CC110" s="16"/>
      <c r="CD110" s="16"/>
      <c r="CE110" s="16"/>
      <c r="CF110" s="16"/>
      <c r="CG110" s="16"/>
      <c r="CH110" s="16"/>
      <c r="CI110" s="16"/>
      <c r="CJ110" s="16"/>
      <c r="CK110" s="16"/>
      <c r="CL110" s="16"/>
      <c r="CM110" s="16"/>
      <c r="CN110" s="16"/>
      <c r="CO110" s="16"/>
      <c r="CP110" s="16"/>
      <c r="CQ110" s="16"/>
      <c r="CR110" s="16"/>
      <c r="CS110" s="16"/>
      <c r="CT110" s="16"/>
      <c r="CU110" s="16"/>
      <c r="CV110" s="16"/>
      <c r="CW110" s="16"/>
      <c r="CX110" s="16"/>
      <c r="CY110" s="16"/>
      <c r="CZ110" s="16"/>
      <c r="DA110" s="16"/>
      <c r="DB110" s="16"/>
      <c r="DC110" s="16"/>
      <c r="DD110" s="16"/>
      <c r="DE110" s="16"/>
      <c r="DF110" s="16"/>
      <c r="DG110" s="16"/>
      <c r="DH110" s="16"/>
      <c r="DI110" s="16"/>
      <c r="DJ110" s="16"/>
      <c r="DK110" s="16"/>
      <c r="DL110" s="16"/>
      <c r="DM110" s="16"/>
      <c r="DN110" s="16"/>
      <c r="DO110" s="16"/>
      <c r="DP110" s="16"/>
      <c r="DQ110" s="16"/>
      <c r="DR110" s="16"/>
      <c r="DS110" s="16"/>
      <c r="DT110" s="16"/>
      <c r="DU110" s="16"/>
      <c r="DV110" s="16"/>
      <c r="DW110" s="16"/>
      <c r="DX110" s="16"/>
      <c r="DY110" s="16"/>
      <c r="DZ110" s="16"/>
      <c r="EA110" s="16"/>
      <c r="EB110" s="16"/>
      <c r="EC110" s="16"/>
      <c r="ED110" s="16"/>
      <c r="EE110" s="16"/>
      <c r="EF110" s="16"/>
      <c r="EG110" s="16"/>
      <c r="EH110" s="16"/>
      <c r="EI110" s="16"/>
      <c r="EJ110" s="16"/>
      <c r="EK110" s="16"/>
      <c r="EL110" s="16"/>
      <c r="EM110" s="16"/>
      <c r="EN110" s="16"/>
    </row>
    <row r="111" spans="1:144" s="15" customFormat="1">
      <c r="A111" s="18" t="s">
        <v>112</v>
      </c>
      <c r="B111" s="175">
        <v>5</v>
      </c>
      <c r="C111" s="169">
        <v>0.74617199999999995</v>
      </c>
      <c r="D111" s="254">
        <v>4615.17</v>
      </c>
      <c r="E111" s="124" t="s">
        <v>216</v>
      </c>
      <c r="F111" s="49" t="s">
        <v>18</v>
      </c>
      <c r="G111" s="128">
        <v>7.01</v>
      </c>
      <c r="H111" s="49">
        <v>0.54</v>
      </c>
      <c r="I111" s="49">
        <v>0.18</v>
      </c>
      <c r="J111" s="49">
        <v>0.17</v>
      </c>
      <c r="K111" s="49">
        <v>1.0900000000000001</v>
      </c>
      <c r="L111" s="49">
        <v>0.03</v>
      </c>
      <c r="M111" s="49">
        <v>7.0000000000000007E-2</v>
      </c>
      <c r="N111" s="78">
        <v>2.1</v>
      </c>
      <c r="O111" s="49">
        <v>0.09</v>
      </c>
      <c r="P111" s="49">
        <v>0.02</v>
      </c>
      <c r="Q111" s="49">
        <v>0.03</v>
      </c>
      <c r="R111" s="49">
        <v>0</v>
      </c>
      <c r="S111" s="49">
        <v>7.0000000000000007E-2</v>
      </c>
      <c r="T111" s="103">
        <v>0.21</v>
      </c>
      <c r="U111" s="104">
        <v>-1.89</v>
      </c>
      <c r="V111" s="104">
        <v>1.21</v>
      </c>
      <c r="W111" s="104">
        <v>9.91</v>
      </c>
      <c r="X111" s="127"/>
      <c r="Y111" s="16"/>
      <c r="Z111" s="127"/>
      <c r="AA111" s="127"/>
      <c r="AB111" s="127"/>
      <c r="AC111" s="127"/>
      <c r="AD111" s="127"/>
      <c r="AE111" s="16"/>
      <c r="AF111" s="16"/>
      <c r="AG111" s="16"/>
      <c r="AH111" s="16"/>
      <c r="AI111" s="16"/>
      <c r="AJ111" s="16"/>
      <c r="AK111" s="16"/>
      <c r="AL111" s="16"/>
      <c r="AM111" s="16"/>
      <c r="AN111" s="16"/>
      <c r="AO111" s="16"/>
      <c r="AP111" s="16"/>
      <c r="AQ111" s="16"/>
      <c r="AR111" s="16"/>
      <c r="AS111" s="16"/>
      <c r="AT111" s="16"/>
      <c r="AU111" s="16"/>
      <c r="AV111" s="16"/>
      <c r="AW111" s="16"/>
      <c r="AX111" s="16"/>
      <c r="AY111" s="16"/>
      <c r="AZ111" s="16"/>
      <c r="BA111" s="16"/>
      <c r="BB111" s="16"/>
      <c r="BC111" s="16"/>
      <c r="BD111" s="16"/>
      <c r="BE111" s="16"/>
      <c r="BF111" s="16"/>
      <c r="BG111" s="16"/>
      <c r="BH111" s="16"/>
      <c r="BI111" s="16"/>
      <c r="BJ111" s="16"/>
      <c r="BK111" s="16"/>
      <c r="BL111" s="16"/>
      <c r="BM111" s="16"/>
      <c r="BN111" s="16"/>
      <c r="BO111" s="16"/>
      <c r="BP111" s="16"/>
      <c r="BQ111" s="16"/>
      <c r="BR111" s="16"/>
      <c r="BS111" s="16"/>
      <c r="BT111" s="16"/>
      <c r="BU111" s="16"/>
      <c r="BV111" s="16"/>
      <c r="BW111" s="16"/>
      <c r="BX111" s="16"/>
      <c r="BY111" s="16"/>
      <c r="BZ111" s="16"/>
      <c r="CA111" s="16"/>
      <c r="CB111" s="16"/>
      <c r="CC111" s="16"/>
      <c r="CD111" s="16"/>
      <c r="CE111" s="16"/>
      <c r="CF111" s="16"/>
      <c r="CG111" s="16"/>
      <c r="CH111" s="16"/>
      <c r="CI111" s="16"/>
      <c r="CJ111" s="16"/>
      <c r="CK111" s="16"/>
      <c r="CL111" s="16"/>
      <c r="CM111" s="16"/>
      <c r="CN111" s="16"/>
      <c r="CO111" s="16"/>
      <c r="CP111" s="16"/>
      <c r="CQ111" s="16"/>
      <c r="CR111" s="16"/>
      <c r="CS111" s="16"/>
      <c r="CT111" s="16"/>
      <c r="CU111" s="16"/>
      <c r="CV111" s="16"/>
      <c r="CW111" s="16"/>
      <c r="CX111" s="16"/>
      <c r="CY111" s="16"/>
      <c r="CZ111" s="16"/>
      <c r="DA111" s="16"/>
      <c r="DB111" s="16"/>
      <c r="DC111" s="16"/>
      <c r="DD111" s="16"/>
      <c r="DE111" s="16"/>
      <c r="DF111" s="16"/>
      <c r="DG111" s="16"/>
      <c r="DH111" s="16"/>
      <c r="DI111" s="16"/>
      <c r="DJ111" s="16"/>
      <c r="DK111" s="16"/>
      <c r="DL111" s="16"/>
      <c r="DM111" s="16"/>
      <c r="DN111" s="16"/>
      <c r="DO111" s="16"/>
      <c r="DP111" s="16"/>
      <c r="DQ111" s="16"/>
      <c r="DR111" s="16"/>
      <c r="DS111" s="16"/>
      <c r="DT111" s="16"/>
      <c r="DU111" s="16"/>
      <c r="DV111" s="16"/>
      <c r="DW111" s="16"/>
      <c r="DX111" s="16"/>
      <c r="DY111" s="16"/>
      <c r="DZ111" s="16"/>
      <c r="EA111" s="16"/>
      <c r="EB111" s="16"/>
      <c r="EC111" s="16"/>
      <c r="ED111" s="16"/>
      <c r="EE111" s="16"/>
      <c r="EF111" s="16"/>
      <c r="EG111" s="16"/>
      <c r="EH111" s="16"/>
      <c r="EI111" s="16"/>
      <c r="EJ111" s="16"/>
      <c r="EK111" s="16"/>
      <c r="EL111" s="16"/>
      <c r="EM111" s="16"/>
      <c r="EN111" s="16"/>
    </row>
    <row r="112" spans="1:144" s="15" customFormat="1">
      <c r="A112" s="18" t="s">
        <v>111</v>
      </c>
      <c r="B112" s="175" t="s">
        <v>255</v>
      </c>
      <c r="C112" s="169">
        <v>0.77812199999999998</v>
      </c>
      <c r="D112" s="254">
        <v>11278</v>
      </c>
      <c r="E112" s="124" t="s">
        <v>216</v>
      </c>
      <c r="F112" s="49" t="s">
        <v>18</v>
      </c>
      <c r="G112" s="128">
        <v>16.27</v>
      </c>
      <c r="H112" s="49">
        <v>0.57999999999999996</v>
      </c>
      <c r="I112" s="49">
        <v>0.19</v>
      </c>
      <c r="J112" s="49">
        <v>0.12</v>
      </c>
      <c r="K112" s="49">
        <v>4.59</v>
      </c>
      <c r="L112" s="49">
        <v>0.03</v>
      </c>
      <c r="M112" s="49">
        <v>0.03</v>
      </c>
      <c r="N112" s="78">
        <v>5.55</v>
      </c>
      <c r="O112" s="49">
        <v>1.1399999999999999</v>
      </c>
      <c r="P112" s="49">
        <v>1.93</v>
      </c>
      <c r="Q112" s="49">
        <v>0.24</v>
      </c>
      <c r="R112" s="49">
        <v>0.06</v>
      </c>
      <c r="S112" s="49">
        <v>0.03</v>
      </c>
      <c r="T112" s="103">
        <v>3.41</v>
      </c>
      <c r="U112" s="104">
        <v>-2.14</v>
      </c>
      <c r="V112" s="104">
        <v>3.2</v>
      </c>
      <c r="W112" s="104">
        <v>1.63</v>
      </c>
      <c r="X112" s="127"/>
      <c r="Y112" s="16"/>
      <c r="Z112" s="127"/>
      <c r="AA112" s="127"/>
      <c r="AB112" s="127"/>
      <c r="AC112" s="127"/>
      <c r="AD112" s="127"/>
      <c r="AE112" s="16"/>
      <c r="AF112" s="16"/>
      <c r="AG112" s="16"/>
      <c r="AH112" s="16"/>
      <c r="AI112" s="16"/>
      <c r="AJ112" s="16"/>
      <c r="AK112" s="16"/>
      <c r="AL112" s="16"/>
      <c r="AM112" s="16"/>
      <c r="AN112" s="16"/>
      <c r="AO112" s="16"/>
      <c r="AP112" s="16"/>
      <c r="AQ112" s="16"/>
      <c r="AR112" s="16"/>
      <c r="AS112" s="16"/>
      <c r="AT112" s="16"/>
      <c r="AU112" s="16"/>
      <c r="AV112" s="16"/>
      <c r="AW112" s="16"/>
      <c r="AX112" s="16"/>
      <c r="AY112" s="16"/>
      <c r="AZ112" s="16"/>
      <c r="BA112" s="16"/>
      <c r="BB112" s="16"/>
      <c r="BC112" s="16"/>
      <c r="BD112" s="16"/>
      <c r="BE112" s="16"/>
      <c r="BF112" s="16"/>
      <c r="BG112" s="16"/>
      <c r="BH112" s="16"/>
      <c r="BI112" s="16"/>
      <c r="BJ112" s="16"/>
      <c r="BK112" s="16"/>
      <c r="BL112" s="16"/>
      <c r="BM112" s="16"/>
      <c r="BN112" s="16"/>
      <c r="BO112" s="16"/>
      <c r="BP112" s="16"/>
      <c r="BQ112" s="16"/>
      <c r="BR112" s="16"/>
      <c r="BS112" s="16"/>
      <c r="BT112" s="16"/>
      <c r="BU112" s="16"/>
      <c r="BV112" s="16"/>
      <c r="BW112" s="16"/>
      <c r="BX112" s="16"/>
      <c r="BY112" s="16"/>
      <c r="BZ112" s="16"/>
      <c r="CA112" s="16"/>
      <c r="CB112" s="16"/>
      <c r="CC112" s="16"/>
      <c r="CD112" s="16"/>
      <c r="CE112" s="16"/>
      <c r="CF112" s="16"/>
      <c r="CG112" s="16"/>
      <c r="CH112" s="16"/>
      <c r="CI112" s="16"/>
      <c r="CJ112" s="16"/>
      <c r="CK112" s="16"/>
      <c r="CL112" s="16"/>
      <c r="CM112" s="16"/>
      <c r="CN112" s="16"/>
      <c r="CO112" s="16"/>
      <c r="CP112" s="16"/>
      <c r="CQ112" s="16"/>
      <c r="CR112" s="16"/>
      <c r="CS112" s="16"/>
      <c r="CT112" s="16"/>
      <c r="CU112" s="16"/>
      <c r="CV112" s="16"/>
      <c r="CW112" s="16"/>
      <c r="CX112" s="16"/>
      <c r="CY112" s="16"/>
      <c r="CZ112" s="16"/>
      <c r="DA112" s="16"/>
      <c r="DB112" s="16"/>
      <c r="DC112" s="16"/>
      <c r="DD112" s="16"/>
      <c r="DE112" s="16"/>
      <c r="DF112" s="16"/>
      <c r="DG112" s="16"/>
      <c r="DH112" s="16"/>
      <c r="DI112" s="16"/>
      <c r="DJ112" s="16"/>
      <c r="DK112" s="16"/>
      <c r="DL112" s="16"/>
      <c r="DM112" s="16"/>
      <c r="DN112" s="16"/>
      <c r="DO112" s="16"/>
      <c r="DP112" s="16"/>
      <c r="DQ112" s="16"/>
      <c r="DR112" s="16"/>
      <c r="DS112" s="16"/>
      <c r="DT112" s="16"/>
      <c r="DU112" s="16"/>
      <c r="DV112" s="16"/>
      <c r="DW112" s="16"/>
      <c r="DX112" s="16"/>
      <c r="DY112" s="16"/>
      <c r="DZ112" s="16"/>
      <c r="EA112" s="16"/>
      <c r="EB112" s="16"/>
      <c r="EC112" s="16"/>
      <c r="ED112" s="16"/>
      <c r="EE112" s="16"/>
      <c r="EF112" s="16"/>
      <c r="EG112" s="16"/>
      <c r="EH112" s="16"/>
      <c r="EI112" s="16"/>
      <c r="EJ112" s="16"/>
      <c r="EK112" s="16"/>
      <c r="EL112" s="16"/>
      <c r="EM112" s="16"/>
      <c r="EN112" s="16"/>
    </row>
    <row r="113" spans="1:144" s="15" customFormat="1">
      <c r="A113" s="18" t="s">
        <v>143</v>
      </c>
      <c r="B113" s="175">
        <v>5</v>
      </c>
      <c r="C113" s="169">
        <v>0.53931399999999996</v>
      </c>
      <c r="D113" s="254">
        <v>1062.1099999999999</v>
      </c>
      <c r="E113" s="124" t="s">
        <v>212</v>
      </c>
      <c r="F113" s="49" t="s">
        <v>60</v>
      </c>
      <c r="G113" s="128">
        <v>43.18</v>
      </c>
      <c r="H113" s="49">
        <v>0.25</v>
      </c>
      <c r="I113" s="49">
        <v>0.23</v>
      </c>
      <c r="J113" s="49">
        <v>0.27</v>
      </c>
      <c r="K113" s="49">
        <v>0.2</v>
      </c>
      <c r="L113" s="49">
        <v>0.05</v>
      </c>
      <c r="M113" s="49">
        <v>0.04</v>
      </c>
      <c r="N113" s="78">
        <v>1.03</v>
      </c>
      <c r="O113" s="49">
        <v>0.2</v>
      </c>
      <c r="P113" s="49">
        <v>0.24</v>
      </c>
      <c r="Q113" s="49">
        <v>0.02</v>
      </c>
      <c r="R113" s="49">
        <v>0.02</v>
      </c>
      <c r="S113" s="49">
        <v>0.04</v>
      </c>
      <c r="T113" s="103">
        <v>0.51</v>
      </c>
      <c r="U113" s="104">
        <v>-0.52</v>
      </c>
      <c r="V113" s="104">
        <v>0.6</v>
      </c>
      <c r="W113" s="104">
        <v>2.02</v>
      </c>
      <c r="X113" s="127"/>
      <c r="Y113" s="16"/>
      <c r="Z113" s="127"/>
      <c r="AA113" s="127"/>
      <c r="AB113" s="127"/>
      <c r="AC113" s="127"/>
      <c r="AD113" s="127"/>
      <c r="AE113" s="16"/>
      <c r="AF113" s="16"/>
      <c r="AG113" s="16"/>
      <c r="AH113" s="16"/>
      <c r="AI113" s="16"/>
      <c r="AJ113" s="16"/>
      <c r="AK113" s="16"/>
      <c r="AL113" s="16"/>
      <c r="AM113" s="16"/>
      <c r="AN113" s="16"/>
      <c r="AO113" s="16"/>
      <c r="AP113" s="16"/>
      <c r="AQ113" s="16"/>
      <c r="AR113" s="16"/>
      <c r="AS113" s="16"/>
      <c r="AT113" s="16"/>
      <c r="AU113" s="16"/>
      <c r="AV113" s="16"/>
      <c r="AW113" s="16"/>
      <c r="AX113" s="16"/>
      <c r="AY113" s="16"/>
      <c r="AZ113" s="16"/>
      <c r="BA113" s="16"/>
      <c r="BB113" s="16"/>
      <c r="BC113" s="16"/>
      <c r="BD113" s="16"/>
      <c r="BE113" s="16"/>
      <c r="BF113" s="16"/>
      <c r="BG113" s="16"/>
      <c r="BH113" s="16"/>
      <c r="BI113" s="16"/>
      <c r="BJ113" s="16"/>
      <c r="BK113" s="16"/>
      <c r="BL113" s="16"/>
      <c r="BM113" s="16"/>
      <c r="BN113" s="16"/>
      <c r="BO113" s="16"/>
      <c r="BP113" s="16"/>
      <c r="BQ113" s="16"/>
      <c r="BR113" s="16"/>
      <c r="BS113" s="16"/>
      <c r="BT113" s="16"/>
      <c r="BU113" s="16"/>
      <c r="BV113" s="16"/>
      <c r="BW113" s="16"/>
      <c r="BX113" s="16"/>
      <c r="BY113" s="16"/>
      <c r="BZ113" s="16"/>
      <c r="CA113" s="16"/>
      <c r="CB113" s="16"/>
      <c r="CC113" s="16"/>
      <c r="CD113" s="16"/>
      <c r="CE113" s="16"/>
      <c r="CF113" s="16"/>
      <c r="CG113" s="16"/>
      <c r="CH113" s="16"/>
      <c r="CI113" s="16"/>
      <c r="CJ113" s="16"/>
      <c r="CK113" s="16"/>
      <c r="CL113" s="16"/>
      <c r="CM113" s="16"/>
      <c r="CN113" s="16"/>
      <c r="CO113" s="16"/>
      <c r="CP113" s="16"/>
      <c r="CQ113" s="16"/>
      <c r="CR113" s="16"/>
      <c r="CS113" s="16"/>
      <c r="CT113" s="16"/>
      <c r="CU113" s="16"/>
      <c r="CV113" s="16"/>
      <c r="CW113" s="16"/>
      <c r="CX113" s="16"/>
      <c r="CY113" s="16"/>
      <c r="CZ113" s="16"/>
      <c r="DA113" s="16"/>
      <c r="DB113" s="16"/>
      <c r="DC113" s="16"/>
      <c r="DD113" s="16"/>
      <c r="DE113" s="16"/>
      <c r="DF113" s="16"/>
      <c r="DG113" s="16"/>
      <c r="DH113" s="16"/>
      <c r="DI113" s="16"/>
      <c r="DJ113" s="16"/>
      <c r="DK113" s="16"/>
      <c r="DL113" s="16"/>
      <c r="DM113" s="16"/>
      <c r="DN113" s="16"/>
      <c r="DO113" s="16"/>
      <c r="DP113" s="16"/>
      <c r="DQ113" s="16"/>
      <c r="DR113" s="16"/>
      <c r="DS113" s="16"/>
      <c r="DT113" s="16"/>
      <c r="DU113" s="16"/>
      <c r="DV113" s="16"/>
      <c r="DW113" s="16"/>
      <c r="DX113" s="16"/>
      <c r="DY113" s="16"/>
      <c r="DZ113" s="16"/>
      <c r="EA113" s="16"/>
      <c r="EB113" s="16"/>
      <c r="EC113" s="16"/>
      <c r="ED113" s="16"/>
      <c r="EE113" s="16"/>
      <c r="EF113" s="16"/>
      <c r="EG113" s="16"/>
      <c r="EH113" s="16"/>
      <c r="EI113" s="16"/>
      <c r="EJ113" s="16"/>
      <c r="EK113" s="16"/>
      <c r="EL113" s="16"/>
      <c r="EM113" s="16"/>
      <c r="EN113" s="16"/>
    </row>
    <row r="114" spans="1:144" s="15" customFormat="1">
      <c r="A114" s="20" t="s">
        <v>90</v>
      </c>
      <c r="B114" s="176">
        <v>6</v>
      </c>
      <c r="C114" s="170" t="s">
        <v>348</v>
      </c>
      <c r="D114" s="255" t="s">
        <v>348</v>
      </c>
      <c r="E114" s="123" t="s">
        <v>213</v>
      </c>
      <c r="F114" s="50" t="s">
        <v>60</v>
      </c>
      <c r="G114" s="129">
        <v>24.76</v>
      </c>
      <c r="H114" s="50">
        <v>0.28000000000000003</v>
      </c>
      <c r="I114" s="50">
        <v>0</v>
      </c>
      <c r="J114" s="50">
        <v>0.14000000000000001</v>
      </c>
      <c r="K114" s="50">
        <v>0.68</v>
      </c>
      <c r="L114" s="50">
        <v>0.02</v>
      </c>
      <c r="M114" s="50">
        <v>0.06</v>
      </c>
      <c r="N114" s="78">
        <v>1.17</v>
      </c>
      <c r="O114" s="50">
        <v>0.24</v>
      </c>
      <c r="P114" s="50">
        <v>0</v>
      </c>
      <c r="Q114" s="50">
        <v>0.21</v>
      </c>
      <c r="R114" s="50">
        <v>0.09</v>
      </c>
      <c r="S114" s="50">
        <v>0.06</v>
      </c>
      <c r="T114" s="103">
        <v>0.6</v>
      </c>
      <c r="U114" s="105">
        <v>-0.56999999999999995</v>
      </c>
      <c r="V114" s="105">
        <v>0.67</v>
      </c>
      <c r="W114" s="105">
        <v>1.94</v>
      </c>
      <c r="X114" s="127"/>
      <c r="Y114" s="16"/>
      <c r="Z114" s="127"/>
      <c r="AA114" s="127"/>
      <c r="AB114" s="127"/>
      <c r="AC114" s="127"/>
      <c r="AD114" s="127"/>
      <c r="AE114" s="16"/>
      <c r="AF114" s="16"/>
      <c r="AG114" s="16"/>
      <c r="AH114" s="16"/>
      <c r="AI114" s="16"/>
      <c r="AJ114" s="16"/>
      <c r="AK114" s="16"/>
      <c r="AL114" s="16"/>
      <c r="AM114" s="16"/>
      <c r="AN114" s="16"/>
      <c r="AO114" s="16"/>
      <c r="AP114" s="16"/>
      <c r="AQ114" s="16"/>
      <c r="AR114" s="16"/>
      <c r="AS114" s="16"/>
      <c r="AT114" s="16"/>
      <c r="AU114" s="16"/>
      <c r="AV114" s="16"/>
      <c r="AW114" s="16"/>
      <c r="AX114" s="16"/>
      <c r="AY114" s="16"/>
      <c r="AZ114" s="16"/>
      <c r="BA114" s="16"/>
      <c r="BB114" s="16"/>
      <c r="BC114" s="16"/>
      <c r="BD114" s="16"/>
      <c r="BE114" s="16"/>
      <c r="BF114" s="16"/>
      <c r="BG114" s="16"/>
      <c r="BH114" s="16"/>
      <c r="BI114" s="16"/>
      <c r="BJ114" s="16"/>
      <c r="BK114" s="16"/>
      <c r="BL114" s="16"/>
      <c r="BM114" s="16"/>
      <c r="BN114" s="16"/>
      <c r="BO114" s="16"/>
      <c r="BP114" s="16"/>
      <c r="BQ114" s="16"/>
      <c r="BR114" s="16"/>
      <c r="BS114" s="16"/>
      <c r="BT114" s="16"/>
      <c r="BU114" s="16"/>
      <c r="BV114" s="16"/>
      <c r="BW114" s="16"/>
      <c r="BX114" s="16"/>
      <c r="BY114" s="16"/>
      <c r="BZ114" s="16"/>
      <c r="CA114" s="16"/>
      <c r="CB114" s="16"/>
      <c r="CC114" s="16"/>
      <c r="CD114" s="16"/>
      <c r="CE114" s="16"/>
      <c r="CF114" s="16"/>
      <c r="CG114" s="16"/>
      <c r="CH114" s="16"/>
      <c r="CI114" s="16"/>
      <c r="CJ114" s="16"/>
      <c r="CK114" s="16"/>
      <c r="CL114" s="16"/>
      <c r="CM114" s="16"/>
      <c r="CN114" s="16"/>
      <c r="CO114" s="16"/>
      <c r="CP114" s="16"/>
      <c r="CQ114" s="16"/>
      <c r="CR114" s="16"/>
      <c r="CS114" s="16"/>
      <c r="CT114" s="16"/>
      <c r="CU114" s="16"/>
      <c r="CV114" s="16"/>
      <c r="CW114" s="16"/>
      <c r="CX114" s="16"/>
      <c r="CY114" s="16"/>
      <c r="CZ114" s="16"/>
      <c r="DA114" s="16"/>
      <c r="DB114" s="16"/>
      <c r="DC114" s="16"/>
      <c r="DD114" s="16"/>
      <c r="DE114" s="16"/>
      <c r="DF114" s="16"/>
      <c r="DG114" s="16"/>
      <c r="DH114" s="16"/>
      <c r="DI114" s="16"/>
      <c r="DJ114" s="16"/>
      <c r="DK114" s="16"/>
      <c r="DL114" s="16"/>
      <c r="DM114" s="16"/>
      <c r="DN114" s="16"/>
      <c r="DO114" s="16"/>
      <c r="DP114" s="16"/>
      <c r="DQ114" s="16"/>
      <c r="DR114" s="16"/>
      <c r="DS114" s="16"/>
      <c r="DT114" s="16"/>
      <c r="DU114" s="16"/>
      <c r="DV114" s="16"/>
      <c r="DW114" s="16"/>
      <c r="DX114" s="16"/>
      <c r="DY114" s="16"/>
      <c r="DZ114" s="16"/>
      <c r="EA114" s="16"/>
      <c r="EB114" s="16"/>
      <c r="EC114" s="16"/>
      <c r="ED114" s="16"/>
      <c r="EE114" s="16"/>
      <c r="EF114" s="16"/>
      <c r="EG114" s="16"/>
      <c r="EH114" s="16"/>
      <c r="EI114" s="16"/>
      <c r="EJ114" s="16"/>
      <c r="EK114" s="16"/>
      <c r="EL114" s="16"/>
      <c r="EM114" s="16"/>
      <c r="EN114" s="16"/>
    </row>
    <row r="115" spans="1:144" s="15" customFormat="1">
      <c r="A115" s="18" t="s">
        <v>89</v>
      </c>
      <c r="B115" s="175">
        <v>5</v>
      </c>
      <c r="C115" s="169">
        <v>0.88800000000000001</v>
      </c>
      <c r="D115" s="254">
        <v>24155.8</v>
      </c>
      <c r="E115" s="124" t="s">
        <v>213</v>
      </c>
      <c r="F115" s="49" t="s">
        <v>16</v>
      </c>
      <c r="G115" s="128">
        <v>49</v>
      </c>
      <c r="H115" s="49">
        <v>0.71</v>
      </c>
      <c r="I115" s="49">
        <v>0.12</v>
      </c>
      <c r="J115" s="49">
        <v>0.21</v>
      </c>
      <c r="K115" s="49">
        <v>4.17</v>
      </c>
      <c r="L115" s="49">
        <v>0.41</v>
      </c>
      <c r="M115" s="49">
        <v>0.06</v>
      </c>
      <c r="N115" s="78">
        <v>5.69</v>
      </c>
      <c r="O115" s="49">
        <v>0.13</v>
      </c>
      <c r="P115" s="49">
        <v>0</v>
      </c>
      <c r="Q115" s="49">
        <v>0.09</v>
      </c>
      <c r="R115" s="49">
        <v>0.4</v>
      </c>
      <c r="S115" s="49">
        <v>0.06</v>
      </c>
      <c r="T115" s="103">
        <v>0.68</v>
      </c>
      <c r="U115" s="104">
        <v>-5.01</v>
      </c>
      <c r="V115" s="104">
        <v>3.29</v>
      </c>
      <c r="W115" s="104">
        <v>8.36</v>
      </c>
      <c r="X115" s="127"/>
      <c r="Y115" s="16"/>
      <c r="Z115" s="127"/>
      <c r="AA115" s="127"/>
      <c r="AB115" s="127"/>
      <c r="AC115" s="127"/>
      <c r="AD115" s="127"/>
      <c r="AE115" s="16"/>
      <c r="AF115" s="16"/>
      <c r="AG115" s="16"/>
      <c r="AH115" s="16"/>
      <c r="AI115" s="16"/>
      <c r="AJ115" s="16"/>
      <c r="AK115" s="16"/>
      <c r="AL115" s="16"/>
      <c r="AM115" s="16"/>
      <c r="AN115" s="16"/>
      <c r="AO115" s="16"/>
      <c r="AP115" s="16"/>
      <c r="AQ115" s="16"/>
      <c r="AR115" s="16"/>
      <c r="AS115" s="16"/>
      <c r="AT115" s="16"/>
      <c r="AU115" s="16"/>
      <c r="AV115" s="16"/>
      <c r="AW115" s="16"/>
      <c r="AX115" s="16"/>
      <c r="AY115" s="16"/>
      <c r="AZ115" s="16"/>
      <c r="BA115" s="16"/>
      <c r="BB115" s="16"/>
      <c r="BC115" s="16"/>
      <c r="BD115" s="16"/>
      <c r="BE115" s="16"/>
      <c r="BF115" s="16"/>
      <c r="BG115" s="16"/>
      <c r="BH115" s="16"/>
      <c r="BI115" s="16"/>
      <c r="BJ115" s="16"/>
      <c r="BK115" s="16"/>
      <c r="BL115" s="16"/>
      <c r="BM115" s="16"/>
      <c r="BN115" s="16"/>
      <c r="BO115" s="16"/>
      <c r="BP115" s="16"/>
      <c r="BQ115" s="16"/>
      <c r="BR115" s="16"/>
      <c r="BS115" s="16"/>
      <c r="BT115" s="16"/>
      <c r="BU115" s="16"/>
      <c r="BV115" s="16"/>
      <c r="BW115" s="16"/>
      <c r="BX115" s="16"/>
      <c r="BY115" s="16"/>
      <c r="BZ115" s="16"/>
      <c r="CA115" s="16"/>
      <c r="CB115" s="16"/>
      <c r="CC115" s="16"/>
      <c r="CD115" s="16"/>
      <c r="CE115" s="16"/>
      <c r="CF115" s="16"/>
      <c r="CG115" s="16"/>
      <c r="CH115" s="16"/>
      <c r="CI115" s="16"/>
      <c r="CJ115" s="16"/>
      <c r="CK115" s="16"/>
      <c r="CL115" s="16"/>
      <c r="CM115" s="16"/>
      <c r="CN115" s="16"/>
      <c r="CO115" s="16"/>
      <c r="CP115" s="16"/>
      <c r="CQ115" s="16"/>
      <c r="CR115" s="16"/>
      <c r="CS115" s="16"/>
      <c r="CT115" s="16"/>
      <c r="CU115" s="16"/>
      <c r="CV115" s="16"/>
      <c r="CW115" s="16"/>
      <c r="CX115" s="16"/>
      <c r="CY115" s="16"/>
      <c r="CZ115" s="16"/>
      <c r="DA115" s="16"/>
      <c r="DB115" s="16"/>
      <c r="DC115" s="16"/>
      <c r="DD115" s="16"/>
      <c r="DE115" s="16"/>
      <c r="DF115" s="16"/>
      <c r="DG115" s="16"/>
      <c r="DH115" s="16"/>
      <c r="DI115" s="16"/>
      <c r="DJ115" s="16"/>
      <c r="DK115" s="16"/>
      <c r="DL115" s="16"/>
      <c r="DM115" s="16"/>
      <c r="DN115" s="16"/>
      <c r="DO115" s="16"/>
      <c r="DP115" s="16"/>
      <c r="DQ115" s="16"/>
      <c r="DR115" s="16"/>
      <c r="DS115" s="16"/>
      <c r="DT115" s="16"/>
      <c r="DU115" s="16"/>
      <c r="DV115" s="16"/>
      <c r="DW115" s="16"/>
      <c r="DX115" s="16"/>
      <c r="DY115" s="16"/>
      <c r="DZ115" s="16"/>
      <c r="EA115" s="16"/>
      <c r="EB115" s="16"/>
      <c r="EC115" s="16"/>
      <c r="ED115" s="16"/>
      <c r="EE115" s="16"/>
      <c r="EF115" s="16"/>
      <c r="EG115" s="16"/>
      <c r="EH115" s="16"/>
      <c r="EI115" s="16"/>
      <c r="EJ115" s="16"/>
      <c r="EK115" s="16"/>
      <c r="EL115" s="16"/>
      <c r="EM115" s="16"/>
      <c r="EN115" s="16"/>
    </row>
    <row r="116" spans="1:144" s="15" customFormat="1">
      <c r="A116" s="18" t="s">
        <v>110</v>
      </c>
      <c r="B116" s="175" t="s">
        <v>255</v>
      </c>
      <c r="C116" s="169">
        <v>0.81527000000000005</v>
      </c>
      <c r="D116" s="254">
        <v>41830.5</v>
      </c>
      <c r="E116" s="124" t="s">
        <v>216</v>
      </c>
      <c r="F116" s="49" t="s">
        <v>16</v>
      </c>
      <c r="G116" s="128">
        <v>3.25</v>
      </c>
      <c r="H116" s="49">
        <v>0.55000000000000004</v>
      </c>
      <c r="I116" s="49">
        <v>0.24</v>
      </c>
      <c r="J116" s="49">
        <v>0.21</v>
      </c>
      <c r="K116" s="49">
        <v>6.89</v>
      </c>
      <c r="L116" s="49">
        <v>0.09</v>
      </c>
      <c r="M116" s="49">
        <v>0.15</v>
      </c>
      <c r="N116" s="78">
        <v>8.1300000000000008</v>
      </c>
      <c r="O116" s="49">
        <v>0.02</v>
      </c>
      <c r="P116" s="49">
        <v>0.01</v>
      </c>
      <c r="Q116" s="49">
        <v>0</v>
      </c>
      <c r="R116" s="49">
        <v>0.37</v>
      </c>
      <c r="S116" s="49">
        <v>0.15</v>
      </c>
      <c r="T116" s="103">
        <v>0.55000000000000004</v>
      </c>
      <c r="U116" s="104">
        <v>-7.58</v>
      </c>
      <c r="V116" s="104">
        <v>4.7</v>
      </c>
      <c r="W116" s="104">
        <v>14.68</v>
      </c>
      <c r="X116" s="127"/>
      <c r="Y116" s="16"/>
      <c r="Z116" s="127"/>
      <c r="AA116" s="127"/>
      <c r="AB116" s="127"/>
      <c r="AC116" s="127"/>
      <c r="AD116" s="127"/>
      <c r="AE116" s="16"/>
      <c r="AF116" s="16"/>
      <c r="AG116" s="16"/>
      <c r="AH116" s="16"/>
      <c r="AI116" s="16"/>
      <c r="AJ116" s="16"/>
      <c r="AK116" s="16"/>
      <c r="AL116" s="16"/>
      <c r="AM116" s="16"/>
      <c r="AN116" s="16"/>
      <c r="AO116" s="16"/>
      <c r="AP116" s="16"/>
      <c r="AQ116" s="16"/>
      <c r="AR116" s="16"/>
      <c r="AS116" s="16"/>
      <c r="AT116" s="16"/>
      <c r="AU116" s="16"/>
      <c r="AV116" s="16"/>
      <c r="AW116" s="16"/>
      <c r="AX116" s="16"/>
      <c r="AY116" s="16"/>
      <c r="AZ116" s="16"/>
      <c r="BA116" s="16"/>
      <c r="BB116" s="16"/>
      <c r="BC116" s="16"/>
      <c r="BD116" s="16"/>
      <c r="BE116" s="16"/>
      <c r="BF116" s="16"/>
      <c r="BG116" s="16"/>
      <c r="BH116" s="16"/>
      <c r="BI116" s="16"/>
      <c r="BJ116" s="16"/>
      <c r="BK116" s="16"/>
      <c r="BL116" s="16"/>
      <c r="BM116" s="16"/>
      <c r="BN116" s="16"/>
      <c r="BO116" s="16"/>
      <c r="BP116" s="16"/>
      <c r="BQ116" s="16"/>
      <c r="BR116" s="16"/>
      <c r="BS116" s="16"/>
      <c r="BT116" s="16"/>
      <c r="BU116" s="16"/>
      <c r="BV116" s="16"/>
      <c r="BW116" s="16"/>
      <c r="BX116" s="16"/>
      <c r="BY116" s="16"/>
      <c r="BZ116" s="16"/>
      <c r="CA116" s="16"/>
      <c r="CB116" s="16"/>
      <c r="CC116" s="16"/>
      <c r="CD116" s="16"/>
      <c r="CE116" s="16"/>
      <c r="CF116" s="16"/>
      <c r="CG116" s="16"/>
      <c r="CH116" s="16"/>
      <c r="CI116" s="16"/>
      <c r="CJ116" s="16"/>
      <c r="CK116" s="16"/>
      <c r="CL116" s="16"/>
      <c r="CM116" s="16"/>
      <c r="CN116" s="16"/>
      <c r="CO116" s="16"/>
      <c r="CP116" s="16"/>
      <c r="CQ116" s="16"/>
      <c r="CR116" s="16"/>
      <c r="CS116" s="16"/>
      <c r="CT116" s="16"/>
      <c r="CU116" s="16"/>
      <c r="CV116" s="16"/>
      <c r="CW116" s="16"/>
      <c r="CX116" s="16"/>
      <c r="CY116" s="16"/>
      <c r="CZ116" s="16"/>
      <c r="DA116" s="16"/>
      <c r="DB116" s="16"/>
      <c r="DC116" s="16"/>
      <c r="DD116" s="16"/>
      <c r="DE116" s="16"/>
      <c r="DF116" s="16"/>
      <c r="DG116" s="16"/>
      <c r="DH116" s="16"/>
      <c r="DI116" s="16"/>
      <c r="DJ116" s="16"/>
      <c r="DK116" s="16"/>
      <c r="DL116" s="16"/>
      <c r="DM116" s="16"/>
      <c r="DN116" s="16"/>
      <c r="DO116" s="16"/>
      <c r="DP116" s="16"/>
      <c r="DQ116" s="16"/>
      <c r="DR116" s="16"/>
      <c r="DS116" s="16"/>
      <c r="DT116" s="16"/>
      <c r="DU116" s="16"/>
      <c r="DV116" s="16"/>
      <c r="DW116" s="16"/>
      <c r="DX116" s="16"/>
      <c r="DY116" s="16"/>
      <c r="DZ116" s="16"/>
      <c r="EA116" s="16"/>
      <c r="EB116" s="16"/>
      <c r="EC116" s="16"/>
      <c r="ED116" s="16"/>
      <c r="EE116" s="16"/>
      <c r="EF116" s="16"/>
      <c r="EG116" s="16"/>
      <c r="EH116" s="16"/>
      <c r="EI116" s="16"/>
      <c r="EJ116" s="16"/>
      <c r="EK116" s="16"/>
      <c r="EL116" s="16"/>
      <c r="EM116" s="16"/>
      <c r="EN116" s="16"/>
    </row>
    <row r="117" spans="1:144" s="15" customFormat="1">
      <c r="A117" s="18" t="s">
        <v>109</v>
      </c>
      <c r="B117" s="175" t="s">
        <v>256</v>
      </c>
      <c r="C117" s="169">
        <v>0.64521700000000004</v>
      </c>
      <c r="D117" s="254">
        <v>1116.3699999999999</v>
      </c>
      <c r="E117" s="124" t="s">
        <v>216</v>
      </c>
      <c r="F117" s="49" t="s">
        <v>60</v>
      </c>
      <c r="G117" s="128">
        <v>5.47</v>
      </c>
      <c r="H117" s="49">
        <v>0.59</v>
      </c>
      <c r="I117" s="49">
        <v>0.18</v>
      </c>
      <c r="J117" s="49">
        <v>0.09</v>
      </c>
      <c r="K117" s="49">
        <v>0.95</v>
      </c>
      <c r="L117" s="49">
        <v>0.01</v>
      </c>
      <c r="M117" s="49">
        <v>0.08</v>
      </c>
      <c r="N117" s="78">
        <v>1.91</v>
      </c>
      <c r="O117" s="49">
        <v>0.47</v>
      </c>
      <c r="P117" s="49">
        <v>0.63</v>
      </c>
      <c r="Q117" s="49">
        <v>0.06</v>
      </c>
      <c r="R117" s="49">
        <v>0.05</v>
      </c>
      <c r="S117" s="49">
        <v>0.08</v>
      </c>
      <c r="T117" s="103">
        <v>1.3</v>
      </c>
      <c r="U117" s="104">
        <v>-0.61</v>
      </c>
      <c r="V117" s="104">
        <v>1.1000000000000001</v>
      </c>
      <c r="W117" s="104">
        <v>1.47</v>
      </c>
      <c r="X117" s="127"/>
      <c r="Y117" s="16"/>
      <c r="Z117" s="127"/>
      <c r="AA117" s="127"/>
      <c r="AB117" s="127"/>
      <c r="AC117" s="127"/>
      <c r="AD117" s="127"/>
      <c r="AE117" s="16"/>
      <c r="AF117" s="16"/>
      <c r="AG117" s="16"/>
      <c r="AH117" s="16"/>
      <c r="AI117" s="16"/>
      <c r="AJ117" s="16"/>
      <c r="AK117" s="16"/>
      <c r="AL117" s="16"/>
      <c r="AM117" s="16"/>
      <c r="AN117" s="16"/>
      <c r="AO117" s="16"/>
      <c r="AP117" s="16"/>
      <c r="AQ117" s="16"/>
      <c r="AR117" s="16"/>
      <c r="AS117" s="16"/>
      <c r="AT117" s="16"/>
      <c r="AU117" s="16"/>
      <c r="AV117" s="16"/>
      <c r="AW117" s="16"/>
      <c r="AX117" s="16"/>
      <c r="AY117" s="16"/>
      <c r="AZ117" s="16"/>
      <c r="BA117" s="16"/>
      <c r="BB117" s="16"/>
      <c r="BC117" s="16"/>
      <c r="BD117" s="16"/>
      <c r="BE117" s="16"/>
      <c r="BF117" s="16"/>
      <c r="BG117" s="16"/>
      <c r="BH117" s="16"/>
      <c r="BI117" s="16"/>
      <c r="BJ117" s="16"/>
      <c r="BK117" s="16"/>
      <c r="BL117" s="16"/>
      <c r="BM117" s="16"/>
      <c r="BN117" s="16"/>
      <c r="BO117" s="16"/>
      <c r="BP117" s="16"/>
      <c r="BQ117" s="16"/>
      <c r="BR117" s="16"/>
      <c r="BS117" s="16"/>
      <c r="BT117" s="16"/>
      <c r="BU117" s="16"/>
      <c r="BV117" s="16"/>
      <c r="BW117" s="16"/>
      <c r="BX117" s="16"/>
      <c r="BY117" s="16"/>
      <c r="BZ117" s="16"/>
      <c r="CA117" s="16"/>
      <c r="CB117" s="16"/>
      <c r="CC117" s="16"/>
      <c r="CD117" s="16"/>
      <c r="CE117" s="16"/>
      <c r="CF117" s="16"/>
      <c r="CG117" s="16"/>
      <c r="CH117" s="16"/>
      <c r="CI117" s="16"/>
      <c r="CJ117" s="16"/>
      <c r="CK117" s="16"/>
      <c r="CL117" s="16"/>
      <c r="CM117" s="16"/>
      <c r="CN117" s="16"/>
      <c r="CO117" s="16"/>
      <c r="CP117" s="16"/>
      <c r="CQ117" s="16"/>
      <c r="CR117" s="16"/>
      <c r="CS117" s="16"/>
      <c r="CT117" s="16"/>
      <c r="CU117" s="16"/>
      <c r="CV117" s="16"/>
      <c r="CW117" s="16"/>
      <c r="CX117" s="16"/>
      <c r="CY117" s="16"/>
      <c r="CZ117" s="16"/>
      <c r="DA117" s="16"/>
      <c r="DB117" s="16"/>
      <c r="DC117" s="16"/>
      <c r="DD117" s="16"/>
      <c r="DE117" s="16"/>
      <c r="DF117" s="16"/>
      <c r="DG117" s="16"/>
      <c r="DH117" s="16"/>
      <c r="DI117" s="16"/>
      <c r="DJ117" s="16"/>
      <c r="DK117" s="16"/>
      <c r="DL117" s="16"/>
      <c r="DM117" s="16"/>
      <c r="DN117" s="16"/>
      <c r="DO117" s="16"/>
      <c r="DP117" s="16"/>
      <c r="DQ117" s="16"/>
      <c r="DR117" s="16"/>
      <c r="DS117" s="16"/>
      <c r="DT117" s="16"/>
      <c r="DU117" s="16"/>
      <c r="DV117" s="16"/>
      <c r="DW117" s="16"/>
      <c r="DX117" s="16"/>
      <c r="DY117" s="16"/>
      <c r="DZ117" s="16"/>
      <c r="EA117" s="16"/>
      <c r="EB117" s="16"/>
      <c r="EC117" s="16"/>
      <c r="ED117" s="16"/>
      <c r="EE117" s="16"/>
      <c r="EF117" s="16"/>
      <c r="EG117" s="16"/>
      <c r="EH117" s="16"/>
      <c r="EI117" s="16"/>
      <c r="EJ117" s="16"/>
      <c r="EK117" s="16"/>
      <c r="EL117" s="16"/>
      <c r="EM117" s="16"/>
      <c r="EN117" s="16"/>
    </row>
    <row r="118" spans="1:144" s="15" customFormat="1">
      <c r="A118" s="20" t="s">
        <v>88</v>
      </c>
      <c r="B118" s="176">
        <v>6</v>
      </c>
      <c r="C118" s="170">
        <v>0.56178700000000004</v>
      </c>
      <c r="D118" s="255">
        <v>1236.24</v>
      </c>
      <c r="E118" s="123" t="s">
        <v>213</v>
      </c>
      <c r="F118" s="50" t="s">
        <v>14</v>
      </c>
      <c r="G118" s="129">
        <v>6.65</v>
      </c>
      <c r="H118" s="50">
        <v>0.56999999999999995</v>
      </c>
      <c r="I118" s="50">
        <v>0.08</v>
      </c>
      <c r="J118" s="50">
        <v>0.36</v>
      </c>
      <c r="K118" s="50">
        <v>0.09</v>
      </c>
      <c r="L118" s="50">
        <v>0.01</v>
      </c>
      <c r="M118" s="50">
        <v>0.11</v>
      </c>
      <c r="N118" s="78">
        <v>1.22</v>
      </c>
      <c r="O118" s="50">
        <v>0.56999999999999995</v>
      </c>
      <c r="P118" s="50">
        <v>0.13</v>
      </c>
      <c r="Q118" s="50">
        <v>0.78</v>
      </c>
      <c r="R118" s="50">
        <v>0.03</v>
      </c>
      <c r="S118" s="50">
        <v>0.11</v>
      </c>
      <c r="T118" s="103">
        <v>1.62</v>
      </c>
      <c r="U118" s="105">
        <v>0.4</v>
      </c>
      <c r="V118" s="105">
        <v>0.7</v>
      </c>
      <c r="W118" s="105">
        <v>0.75</v>
      </c>
      <c r="X118" s="127"/>
      <c r="Y118" s="16"/>
      <c r="Z118" s="127"/>
      <c r="AA118" s="127"/>
      <c r="AB118" s="127"/>
      <c r="AC118" s="127"/>
      <c r="AD118" s="127"/>
      <c r="AE118" s="16"/>
      <c r="AF118" s="16"/>
      <c r="AG118" s="16"/>
      <c r="AH118" s="16"/>
      <c r="AI118" s="16"/>
      <c r="AJ118" s="16"/>
      <c r="AK118" s="16"/>
      <c r="AL118" s="16"/>
      <c r="AM118" s="16"/>
      <c r="AN118" s="16"/>
      <c r="AO118" s="16"/>
      <c r="AP118" s="16"/>
      <c r="AQ118" s="16"/>
      <c r="AR118" s="16"/>
      <c r="AS118" s="16"/>
      <c r="AT118" s="16"/>
      <c r="AU118" s="16"/>
      <c r="AV118" s="16"/>
      <c r="AW118" s="16"/>
      <c r="AX118" s="16"/>
      <c r="AY118" s="16"/>
      <c r="AZ118" s="16"/>
      <c r="BA118" s="16"/>
      <c r="BB118" s="16"/>
      <c r="BC118" s="16"/>
      <c r="BD118" s="16"/>
      <c r="BE118" s="16"/>
      <c r="BF118" s="16"/>
      <c r="BG118" s="16"/>
      <c r="BH118" s="16"/>
      <c r="BI118" s="16"/>
      <c r="BJ118" s="16"/>
      <c r="BK118" s="16"/>
      <c r="BL118" s="16"/>
      <c r="BM118" s="16"/>
      <c r="BN118" s="16"/>
      <c r="BO118" s="16"/>
      <c r="BP118" s="16"/>
      <c r="BQ118" s="16"/>
      <c r="BR118" s="16"/>
      <c r="BS118" s="16"/>
      <c r="BT118" s="16"/>
      <c r="BU118" s="16"/>
      <c r="BV118" s="16"/>
      <c r="BW118" s="16"/>
      <c r="BX118" s="16"/>
      <c r="BY118" s="16"/>
      <c r="BZ118" s="16"/>
      <c r="CA118" s="16"/>
      <c r="CB118" s="16"/>
      <c r="CC118" s="16"/>
      <c r="CD118" s="16"/>
      <c r="CE118" s="16"/>
      <c r="CF118" s="16"/>
      <c r="CG118" s="16"/>
      <c r="CH118" s="16"/>
      <c r="CI118" s="16"/>
      <c r="CJ118" s="16"/>
      <c r="CK118" s="16"/>
      <c r="CL118" s="16"/>
      <c r="CM118" s="16"/>
      <c r="CN118" s="16"/>
      <c r="CO118" s="16"/>
      <c r="CP118" s="16"/>
      <c r="CQ118" s="16"/>
      <c r="CR118" s="16"/>
      <c r="CS118" s="16"/>
      <c r="CT118" s="16"/>
      <c r="CU118" s="16"/>
      <c r="CV118" s="16"/>
      <c r="CW118" s="16"/>
      <c r="CX118" s="16"/>
      <c r="CY118" s="16"/>
      <c r="CZ118" s="16"/>
      <c r="DA118" s="16"/>
      <c r="DB118" s="16"/>
      <c r="DC118" s="16"/>
      <c r="DD118" s="16"/>
      <c r="DE118" s="16"/>
      <c r="DF118" s="16"/>
      <c r="DG118" s="16"/>
      <c r="DH118" s="16"/>
      <c r="DI118" s="16"/>
      <c r="DJ118" s="16"/>
      <c r="DK118" s="16"/>
      <c r="DL118" s="16"/>
      <c r="DM118" s="16"/>
      <c r="DN118" s="16"/>
      <c r="DO118" s="16"/>
      <c r="DP118" s="16"/>
      <c r="DQ118" s="16"/>
      <c r="DR118" s="16"/>
      <c r="DS118" s="16"/>
      <c r="DT118" s="16"/>
      <c r="DU118" s="16"/>
      <c r="DV118" s="16"/>
      <c r="DW118" s="16"/>
      <c r="DX118" s="16"/>
      <c r="DY118" s="16"/>
      <c r="DZ118" s="16"/>
      <c r="EA118" s="16"/>
      <c r="EB118" s="16"/>
      <c r="EC118" s="16"/>
      <c r="ED118" s="16"/>
      <c r="EE118" s="16"/>
      <c r="EF118" s="16"/>
      <c r="EG118" s="16"/>
      <c r="EH118" s="16"/>
      <c r="EI118" s="16"/>
      <c r="EJ118" s="16"/>
      <c r="EK118" s="16"/>
      <c r="EL118" s="16"/>
      <c r="EM118" s="16"/>
      <c r="EN118" s="16"/>
    </row>
    <row r="119" spans="1:144" s="15" customFormat="1">
      <c r="A119" s="18" t="s">
        <v>38</v>
      </c>
      <c r="B119" s="175">
        <v>5</v>
      </c>
      <c r="C119" s="169">
        <v>0.81285700000000005</v>
      </c>
      <c r="D119" s="254">
        <v>13732</v>
      </c>
      <c r="E119" s="124" t="s">
        <v>322</v>
      </c>
      <c r="F119" s="49" t="s">
        <v>16</v>
      </c>
      <c r="G119" s="128">
        <v>2.06</v>
      </c>
      <c r="H119" s="49">
        <v>2.2799999999999998</v>
      </c>
      <c r="I119" s="49">
        <v>0.09</v>
      </c>
      <c r="J119" s="49">
        <v>2.02</v>
      </c>
      <c r="K119" s="49">
        <v>1.66</v>
      </c>
      <c r="L119" s="49">
        <v>0.11</v>
      </c>
      <c r="M119" s="49">
        <v>0.13</v>
      </c>
      <c r="N119" s="78">
        <v>6.29</v>
      </c>
      <c r="O119" s="49">
        <v>3.1</v>
      </c>
      <c r="P119" s="49">
        <v>0.31</v>
      </c>
      <c r="Q119" s="49">
        <v>4.08</v>
      </c>
      <c r="R119" s="49">
        <v>1.93</v>
      </c>
      <c r="S119" s="49">
        <v>0.13</v>
      </c>
      <c r="T119" s="103">
        <v>9.5500000000000007</v>
      </c>
      <c r="U119" s="104">
        <v>3.26</v>
      </c>
      <c r="V119" s="104">
        <v>3.63</v>
      </c>
      <c r="W119" s="104">
        <v>0.66</v>
      </c>
      <c r="X119" s="127"/>
      <c r="Y119" s="16"/>
      <c r="Z119" s="127"/>
      <c r="AA119" s="127"/>
      <c r="AB119" s="127"/>
      <c r="AC119" s="127"/>
      <c r="AD119" s="127"/>
      <c r="AE119" s="16"/>
      <c r="AF119" s="16"/>
      <c r="AG119" s="16"/>
      <c r="AH119" s="16"/>
      <c r="AI119" s="16"/>
      <c r="AJ119" s="16"/>
      <c r="AK119" s="16"/>
      <c r="AL119" s="16"/>
      <c r="AM119" s="16"/>
      <c r="AN119" s="16"/>
      <c r="AO119" s="16"/>
      <c r="AP119" s="16"/>
      <c r="AQ119" s="16"/>
      <c r="AR119" s="16"/>
      <c r="AS119" s="16"/>
      <c r="AT119" s="16"/>
      <c r="AU119" s="16"/>
      <c r="AV119" s="16"/>
      <c r="AW119" s="16"/>
      <c r="AX119" s="16"/>
      <c r="AY119" s="16"/>
      <c r="AZ119" s="16"/>
      <c r="BA119" s="16"/>
      <c r="BB119" s="16"/>
      <c r="BC119" s="16"/>
      <c r="BD119" s="16"/>
      <c r="BE119" s="16"/>
      <c r="BF119" s="16"/>
      <c r="BG119" s="16"/>
      <c r="BH119" s="16"/>
      <c r="BI119" s="16"/>
      <c r="BJ119" s="16"/>
      <c r="BK119" s="16"/>
      <c r="BL119" s="16"/>
      <c r="BM119" s="16"/>
      <c r="BN119" s="16"/>
      <c r="BO119" s="16"/>
      <c r="BP119" s="16"/>
      <c r="BQ119" s="16"/>
      <c r="BR119" s="16"/>
      <c r="BS119" s="16"/>
      <c r="BT119" s="16"/>
      <c r="BU119" s="16"/>
      <c r="BV119" s="16"/>
      <c r="BW119" s="16"/>
      <c r="BX119" s="16"/>
      <c r="BY119" s="16"/>
      <c r="BZ119" s="16"/>
      <c r="CA119" s="16"/>
      <c r="CB119" s="16"/>
      <c r="CC119" s="16"/>
      <c r="CD119" s="16"/>
      <c r="CE119" s="16"/>
      <c r="CF119" s="16"/>
      <c r="CG119" s="16"/>
      <c r="CH119" s="16"/>
      <c r="CI119" s="16"/>
      <c r="CJ119" s="16"/>
      <c r="CK119" s="16"/>
      <c r="CL119" s="16"/>
      <c r="CM119" s="16"/>
      <c r="CN119" s="16"/>
      <c r="CO119" s="16"/>
      <c r="CP119" s="16"/>
      <c r="CQ119" s="16"/>
      <c r="CR119" s="16"/>
      <c r="CS119" s="16"/>
      <c r="CT119" s="16"/>
      <c r="CU119" s="16"/>
      <c r="CV119" s="16"/>
      <c r="CW119" s="16"/>
      <c r="CX119" s="16"/>
      <c r="CY119" s="16"/>
      <c r="CZ119" s="16"/>
      <c r="DA119" s="16"/>
      <c r="DB119" s="16"/>
      <c r="DC119" s="16"/>
      <c r="DD119" s="16"/>
      <c r="DE119" s="16"/>
      <c r="DF119" s="16"/>
      <c r="DG119" s="16"/>
      <c r="DH119" s="16"/>
      <c r="DI119" s="16"/>
      <c r="DJ119" s="16"/>
      <c r="DK119" s="16"/>
      <c r="DL119" s="16"/>
      <c r="DM119" s="16"/>
      <c r="DN119" s="16"/>
      <c r="DO119" s="16"/>
      <c r="DP119" s="16"/>
      <c r="DQ119" s="16"/>
      <c r="DR119" s="16"/>
      <c r="DS119" s="16"/>
      <c r="DT119" s="16"/>
      <c r="DU119" s="16"/>
      <c r="DV119" s="16"/>
      <c r="DW119" s="16"/>
      <c r="DX119" s="16"/>
      <c r="DY119" s="16"/>
      <c r="DZ119" s="16"/>
      <c r="EA119" s="16"/>
      <c r="EB119" s="16"/>
      <c r="EC119" s="16"/>
      <c r="ED119" s="16"/>
      <c r="EE119" s="16"/>
      <c r="EF119" s="16"/>
      <c r="EG119" s="16"/>
      <c r="EH119" s="16"/>
      <c r="EI119" s="16"/>
      <c r="EJ119" s="16"/>
      <c r="EK119" s="16"/>
      <c r="EL119" s="16"/>
      <c r="EM119" s="16"/>
      <c r="EN119" s="16"/>
    </row>
    <row r="120" spans="1:144" s="15" customFormat="1">
      <c r="A120" s="18" t="s">
        <v>108</v>
      </c>
      <c r="B120" s="175">
        <v>6</v>
      </c>
      <c r="C120" s="169">
        <v>0.76062300000000005</v>
      </c>
      <c r="D120" s="254">
        <v>9143.86</v>
      </c>
      <c r="E120" s="124" t="s">
        <v>216</v>
      </c>
      <c r="F120" s="49" t="s">
        <v>18</v>
      </c>
      <c r="G120" s="128">
        <v>4.6500000000000004</v>
      </c>
      <c r="H120" s="49">
        <v>0.67</v>
      </c>
      <c r="I120" s="49">
        <v>0.3</v>
      </c>
      <c r="J120" s="49">
        <v>0.25</v>
      </c>
      <c r="K120" s="49">
        <v>2.52</v>
      </c>
      <c r="L120" s="49">
        <v>0.05</v>
      </c>
      <c r="M120" s="49">
        <v>0.06</v>
      </c>
      <c r="N120" s="78">
        <v>3.84</v>
      </c>
      <c r="O120" s="49">
        <v>0.16</v>
      </c>
      <c r="P120" s="49">
        <v>0.04</v>
      </c>
      <c r="Q120" s="49">
        <v>0.06</v>
      </c>
      <c r="R120" s="49">
        <v>0.01</v>
      </c>
      <c r="S120" s="49">
        <v>0.06</v>
      </c>
      <c r="T120" s="103">
        <v>0.33</v>
      </c>
      <c r="U120" s="104">
        <v>-3.51</v>
      </c>
      <c r="V120" s="104">
        <v>2.2200000000000002</v>
      </c>
      <c r="W120" s="104">
        <v>11.7</v>
      </c>
      <c r="X120" s="127"/>
      <c r="Y120" s="16"/>
      <c r="Z120" s="127"/>
      <c r="AA120" s="127"/>
      <c r="AB120" s="127"/>
      <c r="AC120" s="127"/>
      <c r="AD120" s="127"/>
      <c r="AE120" s="16"/>
      <c r="AF120" s="16"/>
      <c r="AG120" s="16"/>
      <c r="AH120" s="16"/>
      <c r="AI120" s="16"/>
      <c r="AJ120" s="16"/>
      <c r="AK120" s="16"/>
      <c r="AL120" s="16"/>
      <c r="AM120" s="16"/>
      <c r="AN120" s="16"/>
      <c r="AO120" s="16"/>
      <c r="AP120" s="16"/>
      <c r="AQ120" s="16"/>
      <c r="AR120" s="16"/>
      <c r="AS120" s="16"/>
      <c r="AT120" s="16"/>
      <c r="AU120" s="16"/>
      <c r="AV120" s="16"/>
      <c r="AW120" s="16"/>
      <c r="AX120" s="16"/>
      <c r="AY120" s="16"/>
      <c r="AZ120" s="16"/>
      <c r="BA120" s="16"/>
      <c r="BB120" s="16"/>
      <c r="BC120" s="16"/>
      <c r="BD120" s="16"/>
      <c r="BE120" s="16"/>
      <c r="BF120" s="16"/>
      <c r="BG120" s="16"/>
      <c r="BH120" s="16"/>
      <c r="BI120" s="16"/>
      <c r="BJ120" s="16"/>
      <c r="BK120" s="16"/>
      <c r="BL120" s="16"/>
      <c r="BM120" s="16"/>
      <c r="BN120" s="16"/>
      <c r="BO120" s="16"/>
      <c r="BP120" s="16"/>
      <c r="BQ120" s="16"/>
      <c r="BR120" s="16"/>
      <c r="BS120" s="16"/>
      <c r="BT120" s="16"/>
      <c r="BU120" s="16"/>
      <c r="BV120" s="16"/>
      <c r="BW120" s="16"/>
      <c r="BX120" s="16"/>
      <c r="BY120" s="16"/>
      <c r="BZ120" s="16"/>
      <c r="CA120" s="16"/>
      <c r="CB120" s="16"/>
      <c r="CC120" s="16"/>
      <c r="CD120" s="16"/>
      <c r="CE120" s="16"/>
      <c r="CF120" s="16"/>
      <c r="CG120" s="16"/>
      <c r="CH120" s="16"/>
      <c r="CI120" s="16"/>
      <c r="CJ120" s="16"/>
      <c r="CK120" s="16"/>
      <c r="CL120" s="16"/>
      <c r="CM120" s="16"/>
      <c r="CN120" s="16"/>
      <c r="CO120" s="16"/>
      <c r="CP120" s="16"/>
      <c r="CQ120" s="16"/>
      <c r="CR120" s="16"/>
      <c r="CS120" s="16"/>
      <c r="CT120" s="16"/>
      <c r="CU120" s="16"/>
      <c r="CV120" s="16"/>
      <c r="CW120" s="16"/>
      <c r="CX120" s="16"/>
      <c r="CY120" s="16"/>
      <c r="CZ120" s="16"/>
      <c r="DA120" s="16"/>
      <c r="DB120" s="16"/>
      <c r="DC120" s="16"/>
      <c r="DD120" s="16"/>
      <c r="DE120" s="16"/>
      <c r="DF120" s="16"/>
      <c r="DG120" s="16"/>
      <c r="DH120" s="16"/>
      <c r="DI120" s="16"/>
      <c r="DJ120" s="16"/>
      <c r="DK120" s="16"/>
      <c r="DL120" s="16"/>
      <c r="DM120" s="16"/>
      <c r="DN120" s="16"/>
      <c r="DO120" s="16"/>
      <c r="DP120" s="16"/>
      <c r="DQ120" s="16"/>
      <c r="DR120" s="16"/>
      <c r="DS120" s="16"/>
      <c r="DT120" s="16"/>
      <c r="DU120" s="16"/>
      <c r="DV120" s="16"/>
      <c r="DW120" s="16"/>
      <c r="DX120" s="16"/>
      <c r="DY120" s="16"/>
      <c r="DZ120" s="16"/>
      <c r="EA120" s="16"/>
      <c r="EB120" s="16"/>
      <c r="EC120" s="16"/>
      <c r="ED120" s="16"/>
      <c r="EE120" s="16"/>
      <c r="EF120" s="16"/>
      <c r="EG120" s="16"/>
      <c r="EH120" s="16"/>
      <c r="EI120" s="16"/>
      <c r="EJ120" s="16"/>
      <c r="EK120" s="16"/>
      <c r="EL120" s="16"/>
      <c r="EM120" s="16"/>
      <c r="EN120" s="16"/>
    </row>
    <row r="121" spans="1:144" s="15" customFormat="1">
      <c r="A121" s="18" t="s">
        <v>142</v>
      </c>
      <c r="B121" s="175" t="s">
        <v>256</v>
      </c>
      <c r="C121" s="169">
        <v>0.48440800000000001</v>
      </c>
      <c r="D121" s="254">
        <v>1338.42</v>
      </c>
      <c r="E121" s="124" t="s">
        <v>212</v>
      </c>
      <c r="F121" s="49" t="s">
        <v>14</v>
      </c>
      <c r="G121" s="128">
        <v>2.0499999999999998</v>
      </c>
      <c r="H121" s="49">
        <v>0.22</v>
      </c>
      <c r="I121" s="49">
        <v>0.49</v>
      </c>
      <c r="J121" s="49">
        <v>0.42</v>
      </c>
      <c r="K121" s="49">
        <v>0.51</v>
      </c>
      <c r="L121" s="49">
        <v>0</v>
      </c>
      <c r="M121" s="49">
        <v>0.01</v>
      </c>
      <c r="N121" s="78">
        <v>1.66</v>
      </c>
      <c r="O121" s="49">
        <v>0.04</v>
      </c>
      <c r="P121" s="49">
        <v>0.74</v>
      </c>
      <c r="Q121" s="49">
        <v>0</v>
      </c>
      <c r="R121" s="49">
        <v>0</v>
      </c>
      <c r="S121" s="49">
        <v>0.01</v>
      </c>
      <c r="T121" s="103">
        <v>0.78</v>
      </c>
      <c r="U121" s="104">
        <v>-0.87</v>
      </c>
      <c r="V121" s="104">
        <v>0.96</v>
      </c>
      <c r="W121" s="104">
        <v>2.11</v>
      </c>
      <c r="X121" s="127"/>
      <c r="Y121" s="16"/>
      <c r="Z121" s="127"/>
      <c r="AA121" s="127"/>
      <c r="AB121" s="127"/>
      <c r="AC121" s="127"/>
      <c r="AD121" s="127"/>
      <c r="AE121" s="16"/>
      <c r="AF121" s="16"/>
      <c r="AG121" s="16"/>
      <c r="AH121" s="16"/>
      <c r="AI121" s="16"/>
      <c r="AJ121" s="16"/>
      <c r="AK121" s="16"/>
      <c r="AL121" s="16"/>
      <c r="AM121" s="16"/>
      <c r="AN121" s="16"/>
      <c r="AO121" s="16"/>
      <c r="AP121" s="16"/>
      <c r="AQ121" s="16"/>
      <c r="AR121" s="16"/>
      <c r="AS121" s="16"/>
      <c r="AT121" s="16"/>
      <c r="AU121" s="16"/>
      <c r="AV121" s="16"/>
      <c r="AW121" s="16"/>
      <c r="AX121" s="16"/>
      <c r="AY121" s="16"/>
      <c r="AZ121" s="16"/>
      <c r="BA121" s="16"/>
      <c r="BB121" s="16"/>
      <c r="BC121" s="16"/>
      <c r="BD121" s="16"/>
      <c r="BE121" s="16"/>
      <c r="BF121" s="16"/>
      <c r="BG121" s="16"/>
      <c r="BH121" s="16"/>
      <c r="BI121" s="16"/>
      <c r="BJ121" s="16"/>
      <c r="BK121" s="16"/>
      <c r="BL121" s="16"/>
      <c r="BM121" s="16"/>
      <c r="BN121" s="16"/>
      <c r="BO121" s="16"/>
      <c r="BP121" s="16"/>
      <c r="BQ121" s="16"/>
      <c r="BR121" s="16"/>
      <c r="BS121" s="16"/>
      <c r="BT121" s="16"/>
      <c r="BU121" s="16"/>
      <c r="BV121" s="16"/>
      <c r="BW121" s="16"/>
      <c r="BX121" s="16"/>
      <c r="BY121" s="16"/>
      <c r="BZ121" s="16"/>
      <c r="CA121" s="16"/>
      <c r="CB121" s="16"/>
      <c r="CC121" s="16"/>
      <c r="CD121" s="16"/>
      <c r="CE121" s="16"/>
      <c r="CF121" s="16"/>
      <c r="CG121" s="16"/>
      <c r="CH121" s="16"/>
      <c r="CI121" s="16"/>
      <c r="CJ121" s="16"/>
      <c r="CK121" s="16"/>
      <c r="CL121" s="16"/>
      <c r="CM121" s="16"/>
      <c r="CN121" s="16"/>
      <c r="CO121" s="16"/>
      <c r="CP121" s="16"/>
      <c r="CQ121" s="16"/>
      <c r="CR121" s="16"/>
      <c r="CS121" s="16"/>
      <c r="CT121" s="16"/>
      <c r="CU121" s="16"/>
      <c r="CV121" s="16"/>
      <c r="CW121" s="16"/>
      <c r="CX121" s="16"/>
      <c r="CY121" s="16"/>
      <c r="CZ121" s="16"/>
      <c r="DA121" s="16"/>
      <c r="DB121" s="16"/>
      <c r="DC121" s="16"/>
      <c r="DD121" s="16"/>
      <c r="DE121" s="16"/>
      <c r="DF121" s="16"/>
      <c r="DG121" s="16"/>
      <c r="DH121" s="16"/>
      <c r="DI121" s="16"/>
      <c r="DJ121" s="16"/>
      <c r="DK121" s="16"/>
      <c r="DL121" s="16"/>
      <c r="DM121" s="16"/>
      <c r="DN121" s="16"/>
      <c r="DO121" s="16"/>
      <c r="DP121" s="16"/>
      <c r="DQ121" s="16"/>
      <c r="DR121" s="16"/>
      <c r="DS121" s="16"/>
      <c r="DT121" s="16"/>
      <c r="DU121" s="16"/>
      <c r="DV121" s="16"/>
      <c r="DW121" s="16"/>
      <c r="DX121" s="16"/>
      <c r="DY121" s="16"/>
      <c r="DZ121" s="16"/>
      <c r="EA121" s="16"/>
      <c r="EB121" s="16"/>
      <c r="EC121" s="16"/>
      <c r="ED121" s="16"/>
      <c r="EE121" s="16"/>
      <c r="EF121" s="16"/>
      <c r="EG121" s="16"/>
      <c r="EH121" s="16"/>
      <c r="EI121" s="16"/>
      <c r="EJ121" s="16"/>
      <c r="EK121" s="16"/>
      <c r="EL121" s="16"/>
      <c r="EM121" s="16"/>
      <c r="EN121" s="16"/>
    </row>
    <row r="122" spans="1:144" s="15" customFormat="1">
      <c r="A122" s="20" t="s">
        <v>141</v>
      </c>
      <c r="B122" s="176" t="s">
        <v>256</v>
      </c>
      <c r="C122" s="170">
        <v>0.41894399999999998</v>
      </c>
      <c r="D122" s="255">
        <v>397.38400000000001</v>
      </c>
      <c r="E122" s="123" t="s">
        <v>212</v>
      </c>
      <c r="F122" s="50" t="s">
        <v>60</v>
      </c>
      <c r="G122" s="129">
        <v>4.1900000000000004</v>
      </c>
      <c r="H122" s="50">
        <v>0.23</v>
      </c>
      <c r="I122" s="50">
        <v>0.03</v>
      </c>
      <c r="J122" s="50">
        <v>0.75</v>
      </c>
      <c r="K122" s="50">
        <v>0.14000000000000001</v>
      </c>
      <c r="L122" s="50">
        <v>0.03</v>
      </c>
      <c r="M122" s="50">
        <v>0.03</v>
      </c>
      <c r="N122" s="78">
        <v>1.21</v>
      </c>
      <c r="O122" s="50">
        <v>0.15</v>
      </c>
      <c r="P122" s="50">
        <v>0.61</v>
      </c>
      <c r="Q122" s="50">
        <v>1.45</v>
      </c>
      <c r="R122" s="50">
        <v>0.32</v>
      </c>
      <c r="S122" s="50">
        <v>0.03</v>
      </c>
      <c r="T122" s="103">
        <v>2.57</v>
      </c>
      <c r="U122" s="105">
        <v>1.35</v>
      </c>
      <c r="V122" s="105">
        <v>0.7</v>
      </c>
      <c r="W122" s="105">
        <v>0.47</v>
      </c>
      <c r="X122" s="127"/>
      <c r="Y122" s="16"/>
      <c r="Z122" s="127"/>
      <c r="AA122" s="127"/>
      <c r="AB122" s="127"/>
      <c r="AC122" s="127"/>
      <c r="AD122" s="127"/>
      <c r="AE122" s="16"/>
      <c r="AF122" s="16"/>
      <c r="AG122" s="16"/>
      <c r="AH122" s="16"/>
      <c r="AI122" s="16"/>
      <c r="AJ122" s="16"/>
      <c r="AK122" s="16"/>
      <c r="AL122" s="16"/>
      <c r="AM122" s="16"/>
      <c r="AN122" s="16"/>
      <c r="AO122" s="16"/>
      <c r="AP122" s="16"/>
      <c r="AQ122" s="16"/>
      <c r="AR122" s="16"/>
      <c r="AS122" s="16"/>
      <c r="AT122" s="16"/>
      <c r="AU122" s="16"/>
      <c r="AV122" s="16"/>
      <c r="AW122" s="16"/>
      <c r="AX122" s="16"/>
      <c r="AY122" s="16"/>
      <c r="AZ122" s="16"/>
      <c r="BA122" s="16"/>
      <c r="BB122" s="16"/>
      <c r="BC122" s="16"/>
      <c r="BD122" s="16"/>
      <c r="BE122" s="16"/>
      <c r="BF122" s="16"/>
      <c r="BG122" s="16"/>
      <c r="BH122" s="16"/>
      <c r="BI122" s="16"/>
      <c r="BJ122" s="16"/>
      <c r="BK122" s="16"/>
      <c r="BL122" s="16"/>
      <c r="BM122" s="16"/>
      <c r="BN122" s="16"/>
      <c r="BO122" s="16"/>
      <c r="BP122" s="16"/>
      <c r="BQ122" s="16"/>
      <c r="BR122" s="16"/>
      <c r="BS122" s="16"/>
      <c r="BT122" s="16"/>
      <c r="BU122" s="16"/>
      <c r="BV122" s="16"/>
      <c r="BW122" s="16"/>
      <c r="BX122" s="16"/>
      <c r="BY122" s="16"/>
      <c r="BZ122" s="16"/>
      <c r="CA122" s="16"/>
      <c r="CB122" s="16"/>
      <c r="CC122" s="16"/>
      <c r="CD122" s="16"/>
      <c r="CE122" s="16"/>
      <c r="CF122" s="16"/>
      <c r="CG122" s="16"/>
      <c r="CH122" s="16"/>
      <c r="CI122" s="16"/>
      <c r="CJ122" s="16"/>
      <c r="CK122" s="16"/>
      <c r="CL122" s="16"/>
      <c r="CM122" s="16"/>
      <c r="CN122" s="16"/>
      <c r="CO122" s="16"/>
      <c r="CP122" s="16"/>
      <c r="CQ122" s="16"/>
      <c r="CR122" s="16"/>
      <c r="CS122" s="16"/>
      <c r="CT122" s="16"/>
      <c r="CU122" s="16"/>
      <c r="CV122" s="16"/>
      <c r="CW122" s="16"/>
      <c r="CX122" s="16"/>
      <c r="CY122" s="16"/>
      <c r="CZ122" s="16"/>
      <c r="DA122" s="16"/>
      <c r="DB122" s="16"/>
      <c r="DC122" s="16"/>
      <c r="DD122" s="16"/>
      <c r="DE122" s="16"/>
      <c r="DF122" s="16"/>
      <c r="DG122" s="16"/>
      <c r="DH122" s="16"/>
      <c r="DI122" s="16"/>
      <c r="DJ122" s="16"/>
      <c r="DK122" s="16"/>
      <c r="DL122" s="16"/>
      <c r="DM122" s="16"/>
      <c r="DN122" s="16"/>
      <c r="DO122" s="16"/>
      <c r="DP122" s="16"/>
      <c r="DQ122" s="16"/>
      <c r="DR122" s="16"/>
      <c r="DS122" s="16"/>
      <c r="DT122" s="16"/>
      <c r="DU122" s="16"/>
      <c r="DV122" s="16"/>
      <c r="DW122" s="16"/>
      <c r="DX122" s="16"/>
      <c r="DY122" s="16"/>
      <c r="DZ122" s="16"/>
      <c r="EA122" s="16"/>
      <c r="EB122" s="16"/>
      <c r="EC122" s="16"/>
      <c r="ED122" s="16"/>
      <c r="EE122" s="16"/>
      <c r="EF122" s="16"/>
      <c r="EG122" s="16"/>
      <c r="EH122" s="16"/>
      <c r="EI122" s="16"/>
      <c r="EJ122" s="16"/>
      <c r="EK122" s="16"/>
      <c r="EL122" s="16"/>
      <c r="EM122" s="16"/>
      <c r="EN122" s="16"/>
    </row>
    <row r="123" spans="1:144" s="15" customFormat="1">
      <c r="A123" s="18" t="s">
        <v>140</v>
      </c>
      <c r="B123" s="175" t="s">
        <v>256</v>
      </c>
      <c r="C123" s="169">
        <v>0.78900000000000003</v>
      </c>
      <c r="D123" s="254">
        <v>5859.43</v>
      </c>
      <c r="E123" s="124" t="s">
        <v>212</v>
      </c>
      <c r="F123" s="49" t="s">
        <v>18</v>
      </c>
      <c r="G123" s="128">
        <v>6.16</v>
      </c>
      <c r="H123" s="49">
        <v>0.79</v>
      </c>
      <c r="I123" s="49">
        <v>0.32</v>
      </c>
      <c r="J123" s="49">
        <v>0.14000000000000001</v>
      </c>
      <c r="K123" s="49">
        <v>2.33</v>
      </c>
      <c r="L123" s="49">
        <v>0.1</v>
      </c>
      <c r="M123" s="49">
        <v>0.02</v>
      </c>
      <c r="N123" s="78">
        <v>3.69</v>
      </c>
      <c r="O123" s="49">
        <v>0.17</v>
      </c>
      <c r="P123" s="49">
        <v>0.23</v>
      </c>
      <c r="Q123" s="49">
        <v>0.02</v>
      </c>
      <c r="R123" s="49">
        <v>0.25</v>
      </c>
      <c r="S123" s="49">
        <v>0.02</v>
      </c>
      <c r="T123" s="103">
        <v>0.7</v>
      </c>
      <c r="U123" s="104">
        <v>-3</v>
      </c>
      <c r="V123" s="104">
        <v>2.13</v>
      </c>
      <c r="W123" s="104">
        <v>5.3</v>
      </c>
      <c r="X123" s="127"/>
      <c r="Y123" s="16"/>
      <c r="Z123" s="127"/>
      <c r="AA123" s="127"/>
      <c r="AB123" s="127"/>
      <c r="AC123" s="127"/>
      <c r="AD123" s="127"/>
      <c r="AE123" s="16"/>
      <c r="AF123" s="16"/>
      <c r="AG123" s="16"/>
      <c r="AH123" s="16"/>
      <c r="AI123" s="16"/>
      <c r="AJ123" s="16"/>
      <c r="AK123" s="16"/>
      <c r="AL123" s="16"/>
      <c r="AM123" s="16"/>
      <c r="AN123" s="16"/>
      <c r="AO123" s="16"/>
      <c r="AP123" s="16"/>
      <c r="AQ123" s="16"/>
      <c r="AR123" s="16"/>
      <c r="AS123" s="16"/>
      <c r="AT123" s="16"/>
      <c r="AU123" s="16"/>
      <c r="AV123" s="16"/>
      <c r="AW123" s="16"/>
      <c r="AX123" s="16"/>
      <c r="AY123" s="16"/>
      <c r="AZ123" s="16"/>
      <c r="BA123" s="16"/>
      <c r="BB123" s="16"/>
      <c r="BC123" s="16"/>
      <c r="BD123" s="16"/>
      <c r="BE123" s="16"/>
      <c r="BF123" s="16"/>
      <c r="BG123" s="16"/>
      <c r="BH123" s="16"/>
      <c r="BI123" s="16"/>
      <c r="BJ123" s="16"/>
      <c r="BK123" s="16"/>
      <c r="BL123" s="16"/>
      <c r="BM123" s="16"/>
      <c r="BN123" s="16"/>
      <c r="BO123" s="16"/>
      <c r="BP123" s="16"/>
      <c r="BQ123" s="16"/>
      <c r="BR123" s="16"/>
      <c r="BS123" s="16"/>
      <c r="BT123" s="16"/>
      <c r="BU123" s="16"/>
      <c r="BV123" s="16"/>
      <c r="BW123" s="16"/>
      <c r="BX123" s="16"/>
      <c r="BY123" s="16"/>
      <c r="BZ123" s="16"/>
      <c r="CA123" s="16"/>
      <c r="CB123" s="16"/>
      <c r="CC123" s="16"/>
      <c r="CD123" s="16"/>
      <c r="CE123" s="16"/>
      <c r="CF123" s="16"/>
      <c r="CG123" s="16"/>
      <c r="CH123" s="16"/>
      <c r="CI123" s="16"/>
      <c r="CJ123" s="16"/>
      <c r="CK123" s="16"/>
      <c r="CL123" s="16"/>
      <c r="CM123" s="16"/>
      <c r="CN123" s="16"/>
      <c r="CO123" s="16"/>
      <c r="CP123" s="16"/>
      <c r="CQ123" s="16"/>
      <c r="CR123" s="16"/>
      <c r="CS123" s="16"/>
      <c r="CT123" s="16"/>
      <c r="CU123" s="16"/>
      <c r="CV123" s="16"/>
      <c r="CW123" s="16"/>
      <c r="CX123" s="16"/>
      <c r="CY123" s="16"/>
      <c r="CZ123" s="16"/>
      <c r="DA123" s="16"/>
      <c r="DB123" s="16"/>
      <c r="DC123" s="16"/>
      <c r="DD123" s="16"/>
      <c r="DE123" s="16"/>
      <c r="DF123" s="16"/>
      <c r="DG123" s="16"/>
      <c r="DH123" s="16"/>
      <c r="DI123" s="16"/>
      <c r="DJ123" s="16"/>
      <c r="DK123" s="16"/>
      <c r="DL123" s="16"/>
      <c r="DM123" s="16"/>
      <c r="DN123" s="16"/>
      <c r="DO123" s="16"/>
      <c r="DP123" s="16"/>
      <c r="DQ123" s="16"/>
      <c r="DR123" s="16"/>
      <c r="DS123" s="16"/>
      <c r="DT123" s="16"/>
      <c r="DU123" s="16"/>
      <c r="DV123" s="16"/>
      <c r="DW123" s="16"/>
      <c r="DX123" s="16"/>
      <c r="DY123" s="16"/>
      <c r="DZ123" s="16"/>
      <c r="EA123" s="16"/>
      <c r="EB123" s="16"/>
      <c r="EC123" s="16"/>
      <c r="ED123" s="16"/>
      <c r="EE123" s="16"/>
      <c r="EF123" s="16"/>
      <c r="EG123" s="16"/>
      <c r="EH123" s="16"/>
      <c r="EI123" s="16"/>
      <c r="EJ123" s="16"/>
      <c r="EK123" s="16"/>
      <c r="EL123" s="16"/>
      <c r="EM123" s="16"/>
      <c r="EN123" s="16"/>
    </row>
    <row r="124" spans="1:144" s="15" customFormat="1">
      <c r="A124" s="18" t="s">
        <v>37</v>
      </c>
      <c r="B124" s="175">
        <v>5</v>
      </c>
      <c r="C124" s="169">
        <v>0.83297500000000002</v>
      </c>
      <c r="D124" s="254">
        <v>14373.7</v>
      </c>
      <c r="E124" s="124" t="s">
        <v>322</v>
      </c>
      <c r="F124" s="49" t="s">
        <v>18</v>
      </c>
      <c r="G124" s="128">
        <v>3.03</v>
      </c>
      <c r="H124" s="49">
        <v>1.89</v>
      </c>
      <c r="I124" s="49">
        <v>0.21</v>
      </c>
      <c r="J124" s="49">
        <v>1.28</v>
      </c>
      <c r="K124" s="49">
        <v>2.15</v>
      </c>
      <c r="L124" s="49">
        <v>0.16</v>
      </c>
      <c r="M124" s="49">
        <v>0.15</v>
      </c>
      <c r="N124" s="78">
        <v>5.83</v>
      </c>
      <c r="O124" s="49">
        <v>3.03</v>
      </c>
      <c r="P124" s="49">
        <v>0.11</v>
      </c>
      <c r="Q124" s="49">
        <v>2.09</v>
      </c>
      <c r="R124" s="49">
        <v>0.3</v>
      </c>
      <c r="S124" s="49">
        <v>0.15</v>
      </c>
      <c r="T124" s="103">
        <v>5.67</v>
      </c>
      <c r="U124" s="104">
        <v>-0.17</v>
      </c>
      <c r="V124" s="104">
        <v>3.37</v>
      </c>
      <c r="W124" s="104">
        <v>1.03</v>
      </c>
      <c r="X124" s="127"/>
      <c r="Y124" s="16"/>
      <c r="Z124" s="127"/>
      <c r="AA124" s="127"/>
      <c r="AB124" s="127"/>
      <c r="AC124" s="127"/>
      <c r="AD124" s="127"/>
      <c r="AE124" s="16"/>
      <c r="AF124" s="16"/>
      <c r="AG124" s="16"/>
      <c r="AH124" s="16"/>
      <c r="AI124" s="16"/>
      <c r="AJ124" s="16"/>
      <c r="AK124" s="16"/>
      <c r="AL124" s="16"/>
      <c r="AM124" s="16"/>
      <c r="AN124" s="16"/>
      <c r="AO124" s="16"/>
      <c r="AP124" s="16"/>
      <c r="AQ124" s="16"/>
      <c r="AR124" s="16"/>
      <c r="AS124" s="16"/>
      <c r="AT124" s="16"/>
      <c r="AU124" s="16"/>
      <c r="AV124" s="16"/>
      <c r="AW124" s="16"/>
      <c r="AX124" s="16"/>
      <c r="AY124" s="16"/>
      <c r="AZ124" s="16"/>
      <c r="BA124" s="16"/>
      <c r="BB124" s="16"/>
      <c r="BC124" s="16"/>
      <c r="BD124" s="16"/>
      <c r="BE124" s="16"/>
      <c r="BF124" s="16"/>
      <c r="BG124" s="16"/>
      <c r="BH124" s="16"/>
      <c r="BI124" s="16"/>
      <c r="BJ124" s="16"/>
      <c r="BK124" s="16"/>
      <c r="BL124" s="16"/>
      <c r="BM124" s="16"/>
      <c r="BN124" s="16"/>
      <c r="BO124" s="16"/>
      <c r="BP124" s="16"/>
      <c r="BQ124" s="16"/>
      <c r="BR124" s="16"/>
      <c r="BS124" s="16"/>
      <c r="BT124" s="16"/>
      <c r="BU124" s="16"/>
      <c r="BV124" s="16"/>
      <c r="BW124" s="16"/>
      <c r="BX124" s="16"/>
      <c r="BY124" s="16"/>
      <c r="BZ124" s="16"/>
      <c r="CA124" s="16"/>
      <c r="CB124" s="16"/>
      <c r="CC124" s="16"/>
      <c r="CD124" s="16"/>
      <c r="CE124" s="16"/>
      <c r="CF124" s="16"/>
      <c r="CG124" s="16"/>
      <c r="CH124" s="16"/>
      <c r="CI124" s="16"/>
      <c r="CJ124" s="16"/>
      <c r="CK124" s="16"/>
      <c r="CL124" s="16"/>
      <c r="CM124" s="16"/>
      <c r="CN124" s="16"/>
      <c r="CO124" s="16"/>
      <c r="CP124" s="16"/>
      <c r="CQ124" s="16"/>
      <c r="CR124" s="16"/>
      <c r="CS124" s="16"/>
      <c r="CT124" s="16"/>
      <c r="CU124" s="16"/>
      <c r="CV124" s="16"/>
      <c r="CW124" s="16"/>
      <c r="CX124" s="16"/>
      <c r="CY124" s="16"/>
      <c r="CZ124" s="16"/>
      <c r="DA124" s="16"/>
      <c r="DB124" s="16"/>
      <c r="DC124" s="16"/>
      <c r="DD124" s="16"/>
      <c r="DE124" s="16"/>
      <c r="DF124" s="16"/>
      <c r="DG124" s="16"/>
      <c r="DH124" s="16"/>
      <c r="DI124" s="16"/>
      <c r="DJ124" s="16"/>
      <c r="DK124" s="16"/>
      <c r="DL124" s="16"/>
      <c r="DM124" s="16"/>
      <c r="DN124" s="16"/>
      <c r="DO124" s="16"/>
      <c r="DP124" s="16"/>
      <c r="DQ124" s="16"/>
      <c r="DR124" s="16"/>
      <c r="DS124" s="16"/>
      <c r="DT124" s="16"/>
      <c r="DU124" s="16"/>
      <c r="DV124" s="16"/>
      <c r="DW124" s="16"/>
      <c r="DX124" s="16"/>
      <c r="DY124" s="16"/>
      <c r="DZ124" s="16"/>
      <c r="EA124" s="16"/>
      <c r="EB124" s="16"/>
      <c r="EC124" s="16"/>
      <c r="ED124" s="16"/>
      <c r="EE124" s="16"/>
      <c r="EF124" s="16"/>
      <c r="EG124" s="16"/>
      <c r="EH124" s="16"/>
      <c r="EI124" s="16"/>
      <c r="EJ124" s="16"/>
      <c r="EK124" s="16"/>
      <c r="EL124" s="16"/>
      <c r="EM124" s="16"/>
      <c r="EN124" s="16"/>
    </row>
    <row r="125" spans="1:144" s="15" customFormat="1">
      <c r="A125" s="18" t="s">
        <v>324</v>
      </c>
      <c r="B125" s="175">
        <v>5</v>
      </c>
      <c r="C125" s="169">
        <v>0.88844699999999999</v>
      </c>
      <c r="D125" s="254">
        <v>114665</v>
      </c>
      <c r="E125" s="124" t="s">
        <v>322</v>
      </c>
      <c r="F125" s="49" t="s">
        <v>16</v>
      </c>
      <c r="G125" s="128">
        <v>0.52</v>
      </c>
      <c r="H125" s="49">
        <v>1.1000000000000001</v>
      </c>
      <c r="I125" s="49">
        <v>0.76</v>
      </c>
      <c r="J125" s="49">
        <v>1.03</v>
      </c>
      <c r="K125" s="49">
        <v>12.65</v>
      </c>
      <c r="L125" s="49">
        <v>0.13</v>
      </c>
      <c r="M125" s="49">
        <v>0.14000000000000001</v>
      </c>
      <c r="N125" s="78">
        <v>15.82</v>
      </c>
      <c r="O125" s="49">
        <v>0.56999999999999995</v>
      </c>
      <c r="P125" s="49">
        <v>0.08</v>
      </c>
      <c r="Q125" s="49">
        <v>0.89</v>
      </c>
      <c r="R125" s="49">
        <v>0</v>
      </c>
      <c r="S125" s="49">
        <v>0.14000000000000001</v>
      </c>
      <c r="T125" s="103">
        <v>1.68</v>
      </c>
      <c r="U125" s="104">
        <v>-14.14</v>
      </c>
      <c r="V125" s="104">
        <v>9.14</v>
      </c>
      <c r="W125" s="104">
        <v>9.44</v>
      </c>
      <c r="X125" s="127"/>
      <c r="Y125" s="16"/>
      <c r="Z125" s="127"/>
      <c r="AA125" s="127"/>
      <c r="AB125" s="127"/>
      <c r="AC125" s="127"/>
      <c r="AD125" s="127"/>
      <c r="AE125" s="16"/>
      <c r="AF125" s="16"/>
      <c r="AG125" s="16"/>
      <c r="AH125" s="16"/>
      <c r="AI125" s="16"/>
      <c r="AJ125" s="16"/>
      <c r="AK125" s="16"/>
      <c r="AL125" s="16"/>
      <c r="AM125" s="16"/>
      <c r="AN125" s="16"/>
      <c r="AO125" s="16"/>
      <c r="AP125" s="16"/>
      <c r="AQ125" s="16"/>
      <c r="AR125" s="16"/>
      <c r="AS125" s="16"/>
      <c r="AT125" s="16"/>
      <c r="AU125" s="16"/>
      <c r="AV125" s="16"/>
      <c r="AW125" s="16"/>
      <c r="AX125" s="16"/>
      <c r="AY125" s="16"/>
      <c r="AZ125" s="16"/>
      <c r="BA125" s="16"/>
      <c r="BB125" s="16"/>
      <c r="BC125" s="16"/>
      <c r="BD125" s="16"/>
      <c r="BE125" s="16"/>
      <c r="BF125" s="16"/>
      <c r="BG125" s="16"/>
      <c r="BH125" s="16"/>
      <c r="BI125" s="16"/>
      <c r="BJ125" s="16"/>
      <c r="BK125" s="16"/>
      <c r="BL125" s="16"/>
      <c r="BM125" s="16"/>
      <c r="BN125" s="16"/>
      <c r="BO125" s="16"/>
      <c r="BP125" s="16"/>
      <c r="BQ125" s="16"/>
      <c r="BR125" s="16"/>
      <c r="BS125" s="16"/>
      <c r="BT125" s="16"/>
      <c r="BU125" s="16"/>
      <c r="BV125" s="16"/>
      <c r="BW125" s="16"/>
      <c r="BX125" s="16"/>
      <c r="BY125" s="16"/>
      <c r="BZ125" s="16"/>
      <c r="CA125" s="16"/>
      <c r="CB125" s="16"/>
      <c r="CC125" s="16"/>
      <c r="CD125" s="16"/>
      <c r="CE125" s="16"/>
      <c r="CF125" s="16"/>
      <c r="CG125" s="16"/>
      <c r="CH125" s="16"/>
      <c r="CI125" s="16"/>
      <c r="CJ125" s="16"/>
      <c r="CK125" s="16"/>
      <c r="CL125" s="16"/>
      <c r="CM125" s="16"/>
      <c r="CN125" s="16"/>
      <c r="CO125" s="16"/>
      <c r="CP125" s="16"/>
      <c r="CQ125" s="16"/>
      <c r="CR125" s="16"/>
      <c r="CS125" s="16"/>
      <c r="CT125" s="16"/>
      <c r="CU125" s="16"/>
      <c r="CV125" s="16"/>
      <c r="CW125" s="16"/>
      <c r="CX125" s="16"/>
      <c r="CY125" s="16"/>
      <c r="CZ125" s="16"/>
      <c r="DA125" s="16"/>
      <c r="DB125" s="16"/>
      <c r="DC125" s="16"/>
      <c r="DD125" s="16"/>
      <c r="DE125" s="16"/>
      <c r="DF125" s="16"/>
      <c r="DG125" s="16"/>
      <c r="DH125" s="16"/>
      <c r="DI125" s="16"/>
      <c r="DJ125" s="16"/>
      <c r="DK125" s="16"/>
      <c r="DL125" s="16"/>
      <c r="DM125" s="16"/>
      <c r="DN125" s="16"/>
      <c r="DO125" s="16"/>
      <c r="DP125" s="16"/>
      <c r="DQ125" s="16"/>
      <c r="DR125" s="16"/>
      <c r="DS125" s="16"/>
      <c r="DT125" s="16"/>
      <c r="DU125" s="16"/>
      <c r="DV125" s="16"/>
      <c r="DW125" s="16"/>
      <c r="DX125" s="16"/>
      <c r="DY125" s="16"/>
      <c r="DZ125" s="16"/>
      <c r="EA125" s="16"/>
      <c r="EB125" s="16"/>
      <c r="EC125" s="16"/>
      <c r="ED125" s="16"/>
      <c r="EE125" s="16"/>
      <c r="EF125" s="16"/>
      <c r="EG125" s="16"/>
      <c r="EH125" s="16"/>
      <c r="EI125" s="16"/>
      <c r="EJ125" s="16"/>
      <c r="EK125" s="16"/>
      <c r="EL125" s="16"/>
      <c r="EM125" s="16"/>
      <c r="EN125" s="16"/>
    </row>
    <row r="126" spans="1:144" s="15" customFormat="1">
      <c r="A126" s="20" t="s">
        <v>22</v>
      </c>
      <c r="B126" s="176">
        <v>6</v>
      </c>
      <c r="C126" s="170">
        <v>0.73</v>
      </c>
      <c r="D126" s="255">
        <v>5174.8900000000003</v>
      </c>
      <c r="E126" s="123" t="s">
        <v>218</v>
      </c>
      <c r="F126" s="50" t="s">
        <v>18</v>
      </c>
      <c r="G126" s="129">
        <v>2.11</v>
      </c>
      <c r="H126" s="50">
        <v>0.62</v>
      </c>
      <c r="I126" s="50">
        <v>0.21</v>
      </c>
      <c r="J126" s="50">
        <v>0.31</v>
      </c>
      <c r="K126" s="50">
        <v>2.06</v>
      </c>
      <c r="L126" s="50">
        <v>0.03</v>
      </c>
      <c r="M126" s="50">
        <v>0.02</v>
      </c>
      <c r="N126" s="78">
        <v>3.26</v>
      </c>
      <c r="O126" s="50">
        <v>0.38</v>
      </c>
      <c r="P126" s="50">
        <v>0.17</v>
      </c>
      <c r="Q126" s="50">
        <v>0.92</v>
      </c>
      <c r="R126" s="50">
        <v>0.02</v>
      </c>
      <c r="S126" s="50">
        <v>0.02</v>
      </c>
      <c r="T126" s="103">
        <v>1.51</v>
      </c>
      <c r="U126" s="105">
        <v>-1.75</v>
      </c>
      <c r="V126" s="105">
        <v>1.88</v>
      </c>
      <c r="W126" s="105">
        <v>2.16</v>
      </c>
      <c r="X126" s="127"/>
      <c r="Y126" s="16"/>
      <c r="Z126" s="127"/>
      <c r="AA126" s="127"/>
      <c r="AB126" s="127"/>
      <c r="AC126" s="127"/>
      <c r="AD126" s="127"/>
      <c r="AE126" s="16"/>
      <c r="AF126" s="16"/>
      <c r="AG126" s="16"/>
      <c r="AH126" s="16"/>
      <c r="AI126" s="16"/>
      <c r="AJ126" s="16"/>
      <c r="AK126" s="16"/>
      <c r="AL126" s="16"/>
      <c r="AM126" s="16"/>
      <c r="AN126" s="16"/>
      <c r="AO126" s="16"/>
      <c r="AP126" s="16"/>
      <c r="AQ126" s="16"/>
      <c r="AR126" s="16"/>
      <c r="AS126" s="16"/>
      <c r="AT126" s="16"/>
      <c r="AU126" s="16"/>
      <c r="AV126" s="16"/>
      <c r="AW126" s="16"/>
      <c r="AX126" s="16"/>
      <c r="AY126" s="16"/>
      <c r="AZ126" s="16"/>
      <c r="BA126" s="16"/>
      <c r="BB126" s="16"/>
      <c r="BC126" s="16"/>
      <c r="BD126" s="16"/>
      <c r="BE126" s="16"/>
      <c r="BF126" s="16"/>
      <c r="BG126" s="16"/>
      <c r="BH126" s="16"/>
      <c r="BI126" s="16"/>
      <c r="BJ126" s="16"/>
      <c r="BK126" s="16"/>
      <c r="BL126" s="16"/>
      <c r="BM126" s="16"/>
      <c r="BN126" s="16"/>
      <c r="BO126" s="16"/>
      <c r="BP126" s="16"/>
      <c r="BQ126" s="16"/>
      <c r="BR126" s="16"/>
      <c r="BS126" s="16"/>
      <c r="BT126" s="16"/>
      <c r="BU126" s="16"/>
      <c r="BV126" s="16"/>
      <c r="BW126" s="16"/>
      <c r="BX126" s="16"/>
      <c r="BY126" s="16"/>
      <c r="BZ126" s="16"/>
      <c r="CA126" s="16"/>
      <c r="CB126" s="16"/>
      <c r="CC126" s="16"/>
      <c r="CD126" s="16"/>
      <c r="CE126" s="16"/>
      <c r="CF126" s="16"/>
      <c r="CG126" s="16"/>
      <c r="CH126" s="16"/>
      <c r="CI126" s="16"/>
      <c r="CJ126" s="16"/>
      <c r="CK126" s="16"/>
      <c r="CL126" s="16"/>
      <c r="CM126" s="16"/>
      <c r="CN126" s="16"/>
      <c r="CO126" s="16"/>
      <c r="CP126" s="16"/>
      <c r="CQ126" s="16"/>
      <c r="CR126" s="16"/>
      <c r="CS126" s="16"/>
      <c r="CT126" s="16"/>
      <c r="CU126" s="16"/>
      <c r="CV126" s="16"/>
      <c r="CW126" s="16"/>
      <c r="CX126" s="16"/>
      <c r="CY126" s="16"/>
      <c r="CZ126" s="16"/>
      <c r="DA126" s="16"/>
      <c r="DB126" s="16"/>
      <c r="DC126" s="16"/>
      <c r="DD126" s="16"/>
      <c r="DE126" s="16"/>
      <c r="DF126" s="16"/>
      <c r="DG126" s="16"/>
      <c r="DH126" s="16"/>
      <c r="DI126" s="16"/>
      <c r="DJ126" s="16"/>
      <c r="DK126" s="16"/>
      <c r="DL126" s="16"/>
      <c r="DM126" s="16"/>
      <c r="DN126" s="16"/>
      <c r="DO126" s="16"/>
      <c r="DP126" s="16"/>
      <c r="DQ126" s="16"/>
      <c r="DR126" s="16"/>
      <c r="DS126" s="16"/>
      <c r="DT126" s="16"/>
      <c r="DU126" s="16"/>
      <c r="DV126" s="16"/>
      <c r="DW126" s="16"/>
      <c r="DX126" s="16"/>
      <c r="DY126" s="16"/>
      <c r="DZ126" s="16"/>
      <c r="EA126" s="16"/>
      <c r="EB126" s="16"/>
      <c r="EC126" s="16"/>
      <c r="ED126" s="16"/>
      <c r="EE126" s="16"/>
      <c r="EF126" s="16"/>
      <c r="EG126" s="16"/>
      <c r="EH126" s="16"/>
      <c r="EI126" s="16"/>
      <c r="EJ126" s="16"/>
      <c r="EK126" s="16"/>
      <c r="EL126" s="16"/>
      <c r="EM126" s="16"/>
      <c r="EN126" s="16"/>
    </row>
    <row r="127" spans="1:144" s="15" customFormat="1">
      <c r="A127" s="18" t="s">
        <v>139</v>
      </c>
      <c r="B127" s="175">
        <v>6</v>
      </c>
      <c r="C127" s="169">
        <v>0.507135</v>
      </c>
      <c r="D127" s="254">
        <v>456.327</v>
      </c>
      <c r="E127" s="124" t="s">
        <v>212</v>
      </c>
      <c r="F127" s="49" t="s">
        <v>60</v>
      </c>
      <c r="G127" s="128">
        <v>22.29</v>
      </c>
      <c r="H127" s="49">
        <v>0.27</v>
      </c>
      <c r="I127" s="49">
        <v>0.34</v>
      </c>
      <c r="J127" s="49">
        <v>0.24</v>
      </c>
      <c r="K127" s="49">
        <v>7.0000000000000007E-2</v>
      </c>
      <c r="L127" s="49">
        <v>0.02</v>
      </c>
      <c r="M127" s="49">
        <v>0.06</v>
      </c>
      <c r="N127" s="78">
        <v>0.99</v>
      </c>
      <c r="O127" s="49">
        <v>0.26</v>
      </c>
      <c r="P127" s="49">
        <v>1.3</v>
      </c>
      <c r="Q127" s="49">
        <v>0.8</v>
      </c>
      <c r="R127" s="49">
        <v>0.21</v>
      </c>
      <c r="S127" s="49">
        <v>0.06</v>
      </c>
      <c r="T127" s="103">
        <v>2.63</v>
      </c>
      <c r="U127" s="104">
        <v>1.64</v>
      </c>
      <c r="V127" s="104">
        <v>0.56999999999999995</v>
      </c>
      <c r="W127" s="104">
        <v>0.38</v>
      </c>
      <c r="X127" s="127"/>
      <c r="Y127" s="16"/>
      <c r="Z127" s="127"/>
      <c r="AA127" s="127"/>
      <c r="AB127" s="127"/>
      <c r="AC127" s="127"/>
      <c r="AD127" s="127"/>
      <c r="AE127" s="16"/>
      <c r="AF127" s="16"/>
      <c r="AG127" s="16"/>
      <c r="AH127" s="16"/>
      <c r="AI127" s="16"/>
      <c r="AJ127" s="16"/>
      <c r="AK127" s="16"/>
      <c r="AL127" s="16"/>
      <c r="AM127" s="16"/>
      <c r="AN127" s="16"/>
      <c r="AO127" s="16"/>
      <c r="AP127" s="16"/>
      <c r="AQ127" s="16"/>
      <c r="AR127" s="16"/>
      <c r="AS127" s="16"/>
      <c r="AT127" s="16"/>
      <c r="AU127" s="16"/>
      <c r="AV127" s="16"/>
      <c r="AW127" s="16"/>
      <c r="AX127" s="16"/>
      <c r="AY127" s="16"/>
      <c r="AZ127" s="16"/>
      <c r="BA127" s="16"/>
      <c r="BB127" s="16"/>
      <c r="BC127" s="16"/>
      <c r="BD127" s="16"/>
      <c r="BE127" s="16"/>
      <c r="BF127" s="16"/>
      <c r="BG127" s="16"/>
      <c r="BH127" s="16"/>
      <c r="BI127" s="16"/>
      <c r="BJ127" s="16"/>
      <c r="BK127" s="16"/>
      <c r="BL127" s="16"/>
      <c r="BM127" s="16"/>
      <c r="BN127" s="16"/>
      <c r="BO127" s="16"/>
      <c r="BP127" s="16"/>
      <c r="BQ127" s="16"/>
      <c r="BR127" s="16"/>
      <c r="BS127" s="16"/>
      <c r="BT127" s="16"/>
      <c r="BU127" s="16"/>
      <c r="BV127" s="16"/>
      <c r="BW127" s="16"/>
      <c r="BX127" s="16"/>
      <c r="BY127" s="16"/>
      <c r="BZ127" s="16"/>
      <c r="CA127" s="16"/>
      <c r="CB127" s="16"/>
      <c r="CC127" s="16"/>
      <c r="CD127" s="16"/>
      <c r="CE127" s="16"/>
      <c r="CF127" s="16"/>
      <c r="CG127" s="16"/>
      <c r="CH127" s="16"/>
      <c r="CI127" s="16"/>
      <c r="CJ127" s="16"/>
      <c r="CK127" s="16"/>
      <c r="CL127" s="16"/>
      <c r="CM127" s="16"/>
      <c r="CN127" s="16"/>
      <c r="CO127" s="16"/>
      <c r="CP127" s="16"/>
      <c r="CQ127" s="16"/>
      <c r="CR127" s="16"/>
      <c r="CS127" s="16"/>
      <c r="CT127" s="16"/>
      <c r="CU127" s="16"/>
      <c r="CV127" s="16"/>
      <c r="CW127" s="16"/>
      <c r="CX127" s="16"/>
      <c r="CY127" s="16"/>
      <c r="CZ127" s="16"/>
      <c r="DA127" s="16"/>
      <c r="DB127" s="16"/>
      <c r="DC127" s="16"/>
      <c r="DD127" s="16"/>
      <c r="DE127" s="16"/>
      <c r="DF127" s="16"/>
      <c r="DG127" s="16"/>
      <c r="DH127" s="16"/>
      <c r="DI127" s="16"/>
      <c r="DJ127" s="16"/>
      <c r="DK127" s="16"/>
      <c r="DL127" s="16"/>
      <c r="DM127" s="16"/>
      <c r="DN127" s="16"/>
      <c r="DO127" s="16"/>
      <c r="DP127" s="16"/>
      <c r="DQ127" s="16"/>
      <c r="DR127" s="16"/>
      <c r="DS127" s="16"/>
      <c r="DT127" s="16"/>
      <c r="DU127" s="16"/>
      <c r="DV127" s="16"/>
      <c r="DW127" s="16"/>
      <c r="DX127" s="16"/>
      <c r="DY127" s="16"/>
      <c r="DZ127" s="16"/>
      <c r="EA127" s="16"/>
      <c r="EB127" s="16"/>
      <c r="EC127" s="16"/>
      <c r="ED127" s="16"/>
      <c r="EE127" s="16"/>
      <c r="EF127" s="16"/>
      <c r="EG127" s="16"/>
      <c r="EH127" s="16"/>
      <c r="EI127" s="16"/>
      <c r="EJ127" s="16"/>
      <c r="EK127" s="16"/>
      <c r="EL127" s="16"/>
      <c r="EM127" s="16"/>
      <c r="EN127" s="16"/>
    </row>
    <row r="128" spans="1:144" s="15" customFormat="1">
      <c r="A128" s="18" t="s">
        <v>138</v>
      </c>
      <c r="B128" s="175">
        <v>5</v>
      </c>
      <c r="C128" s="169">
        <v>0.43282900000000002</v>
      </c>
      <c r="D128" s="254">
        <v>493.84300000000002</v>
      </c>
      <c r="E128" s="124" t="s">
        <v>212</v>
      </c>
      <c r="F128" s="49" t="s">
        <v>60</v>
      </c>
      <c r="G128" s="128">
        <v>15.91</v>
      </c>
      <c r="H128" s="49">
        <v>0.43</v>
      </c>
      <c r="I128" s="49">
        <v>0.05</v>
      </c>
      <c r="J128" s="49">
        <v>0.2</v>
      </c>
      <c r="K128" s="49">
        <v>7.0000000000000007E-2</v>
      </c>
      <c r="L128" s="49">
        <v>0.01</v>
      </c>
      <c r="M128" s="49">
        <v>0.05</v>
      </c>
      <c r="N128" s="78">
        <v>0.81</v>
      </c>
      <c r="O128" s="49">
        <v>0.45</v>
      </c>
      <c r="P128" s="49">
        <v>7.0000000000000007E-2</v>
      </c>
      <c r="Q128" s="49">
        <v>0.02</v>
      </c>
      <c r="R128" s="49">
        <v>0.06</v>
      </c>
      <c r="S128" s="49">
        <v>0.05</v>
      </c>
      <c r="T128" s="103">
        <v>0.66</v>
      </c>
      <c r="U128" s="104">
        <v>-0.15</v>
      </c>
      <c r="V128" s="104">
        <v>0.47</v>
      </c>
      <c r="W128" s="104">
        <v>1.22</v>
      </c>
      <c r="X128" s="127"/>
      <c r="Y128" s="16"/>
      <c r="Z128" s="127"/>
      <c r="AA128" s="127"/>
      <c r="AB128" s="127"/>
      <c r="AC128" s="127"/>
      <c r="AD128" s="127"/>
      <c r="AE128" s="16"/>
      <c r="AF128" s="16"/>
      <c r="AG128" s="16"/>
      <c r="AH128" s="16"/>
      <c r="AI128" s="16"/>
      <c r="AJ128" s="16"/>
      <c r="AK128" s="16"/>
      <c r="AL128" s="16"/>
      <c r="AM128" s="16"/>
      <c r="AN128" s="16"/>
      <c r="AO128" s="16"/>
      <c r="AP128" s="16"/>
      <c r="AQ128" s="16"/>
      <c r="AR128" s="16"/>
      <c r="AS128" s="16"/>
      <c r="AT128" s="16"/>
      <c r="AU128" s="16"/>
      <c r="AV128" s="16"/>
      <c r="AW128" s="16"/>
      <c r="AX128" s="16"/>
      <c r="AY128" s="16"/>
      <c r="AZ128" s="16"/>
      <c r="BA128" s="16"/>
      <c r="BB128" s="16"/>
      <c r="BC128" s="16"/>
      <c r="BD128" s="16"/>
      <c r="BE128" s="16"/>
      <c r="BF128" s="16"/>
      <c r="BG128" s="16"/>
      <c r="BH128" s="16"/>
      <c r="BI128" s="16"/>
      <c r="BJ128" s="16"/>
      <c r="BK128" s="16"/>
      <c r="BL128" s="16"/>
      <c r="BM128" s="16"/>
      <c r="BN128" s="16"/>
      <c r="BO128" s="16"/>
      <c r="BP128" s="16"/>
      <c r="BQ128" s="16"/>
      <c r="BR128" s="16"/>
      <c r="BS128" s="16"/>
      <c r="BT128" s="16"/>
      <c r="BU128" s="16"/>
      <c r="BV128" s="16"/>
      <c r="BW128" s="16"/>
      <c r="BX128" s="16"/>
      <c r="BY128" s="16"/>
      <c r="BZ128" s="16"/>
      <c r="CA128" s="16"/>
      <c r="CB128" s="16"/>
      <c r="CC128" s="16"/>
      <c r="CD128" s="16"/>
      <c r="CE128" s="16"/>
      <c r="CF128" s="16"/>
      <c r="CG128" s="16"/>
      <c r="CH128" s="16"/>
      <c r="CI128" s="16"/>
      <c r="CJ128" s="16"/>
      <c r="CK128" s="16"/>
      <c r="CL128" s="16"/>
      <c r="CM128" s="16"/>
      <c r="CN128" s="16"/>
      <c r="CO128" s="16"/>
      <c r="CP128" s="16"/>
      <c r="CQ128" s="16"/>
      <c r="CR128" s="16"/>
      <c r="CS128" s="16"/>
      <c r="CT128" s="16"/>
      <c r="CU128" s="16"/>
      <c r="CV128" s="16"/>
      <c r="CW128" s="16"/>
      <c r="CX128" s="16"/>
      <c r="CY128" s="16"/>
      <c r="CZ128" s="16"/>
      <c r="DA128" s="16"/>
      <c r="DB128" s="16"/>
      <c r="DC128" s="16"/>
      <c r="DD128" s="16"/>
      <c r="DE128" s="16"/>
      <c r="DF128" s="16"/>
      <c r="DG128" s="16"/>
      <c r="DH128" s="16"/>
      <c r="DI128" s="16"/>
      <c r="DJ128" s="16"/>
      <c r="DK128" s="16"/>
      <c r="DL128" s="16"/>
      <c r="DM128" s="16"/>
      <c r="DN128" s="16"/>
      <c r="DO128" s="16"/>
      <c r="DP128" s="16"/>
      <c r="DQ128" s="16"/>
      <c r="DR128" s="16"/>
      <c r="DS128" s="16"/>
      <c r="DT128" s="16"/>
      <c r="DU128" s="16"/>
      <c r="DV128" s="16"/>
      <c r="DW128" s="16"/>
      <c r="DX128" s="16"/>
      <c r="DY128" s="16"/>
      <c r="DZ128" s="16"/>
      <c r="EA128" s="16"/>
      <c r="EB128" s="16"/>
      <c r="EC128" s="16"/>
      <c r="ED128" s="16"/>
      <c r="EE128" s="16"/>
      <c r="EF128" s="16"/>
      <c r="EG128" s="16"/>
      <c r="EH128" s="16"/>
      <c r="EI128" s="16"/>
      <c r="EJ128" s="16"/>
      <c r="EK128" s="16"/>
      <c r="EL128" s="16"/>
      <c r="EM128" s="16"/>
      <c r="EN128" s="16"/>
    </row>
    <row r="129" spans="1:144" s="15" customFormat="1">
      <c r="A129" s="18" t="s">
        <v>87</v>
      </c>
      <c r="B129" s="175" t="s">
        <v>256</v>
      </c>
      <c r="C129" s="169">
        <v>0.77412000000000003</v>
      </c>
      <c r="D129" s="254">
        <v>10252.6</v>
      </c>
      <c r="E129" s="124" t="s">
        <v>213</v>
      </c>
      <c r="F129" s="49" t="s">
        <v>18</v>
      </c>
      <c r="G129" s="128">
        <v>29.24</v>
      </c>
      <c r="H129" s="49">
        <v>0.67</v>
      </c>
      <c r="I129" s="49">
        <v>0.12</v>
      </c>
      <c r="J129" s="49">
        <v>0.38</v>
      </c>
      <c r="K129" s="49">
        <v>2.1</v>
      </c>
      <c r="L129" s="49">
        <v>0.36</v>
      </c>
      <c r="M129" s="49">
        <v>7.0000000000000007E-2</v>
      </c>
      <c r="N129" s="78">
        <v>3.71</v>
      </c>
      <c r="O129" s="49">
        <v>0.75</v>
      </c>
      <c r="P129" s="49">
        <v>0.01</v>
      </c>
      <c r="Q129" s="49">
        <v>0.73</v>
      </c>
      <c r="R129" s="49">
        <v>0.84</v>
      </c>
      <c r="S129" s="49">
        <v>7.0000000000000007E-2</v>
      </c>
      <c r="T129" s="103">
        <v>2.41</v>
      </c>
      <c r="U129" s="104">
        <v>-1.3</v>
      </c>
      <c r="V129" s="104">
        <v>2.14</v>
      </c>
      <c r="W129" s="104">
        <v>1.54</v>
      </c>
      <c r="X129" s="127"/>
      <c r="Y129" s="16"/>
      <c r="Z129" s="127"/>
      <c r="AA129" s="127"/>
      <c r="AB129" s="127"/>
      <c r="AC129" s="127"/>
      <c r="AD129" s="127"/>
      <c r="AE129" s="16"/>
      <c r="AF129" s="16"/>
      <c r="AG129" s="16"/>
      <c r="AH129" s="16"/>
      <c r="AI129" s="16"/>
      <c r="AJ129" s="16"/>
      <c r="AK129" s="16"/>
      <c r="AL129" s="16"/>
      <c r="AM129" s="16"/>
      <c r="AN129" s="16"/>
      <c r="AO129" s="16"/>
      <c r="AP129" s="16"/>
      <c r="AQ129" s="16"/>
      <c r="AR129" s="16"/>
      <c r="AS129" s="16"/>
      <c r="AT129" s="16"/>
      <c r="AU129" s="16"/>
      <c r="AV129" s="16"/>
      <c r="AW129" s="16"/>
      <c r="AX129" s="16"/>
      <c r="AY129" s="16"/>
      <c r="AZ129" s="16"/>
      <c r="BA129" s="16"/>
      <c r="BB129" s="16"/>
      <c r="BC129" s="16"/>
      <c r="BD129" s="16"/>
      <c r="BE129" s="16"/>
      <c r="BF129" s="16"/>
      <c r="BG129" s="16"/>
      <c r="BH129" s="16"/>
      <c r="BI129" s="16"/>
      <c r="BJ129" s="16"/>
      <c r="BK129" s="16"/>
      <c r="BL129" s="16"/>
      <c r="BM129" s="16"/>
      <c r="BN129" s="16"/>
      <c r="BO129" s="16"/>
      <c r="BP129" s="16"/>
      <c r="BQ129" s="16"/>
      <c r="BR129" s="16"/>
      <c r="BS129" s="16"/>
      <c r="BT129" s="16"/>
      <c r="BU129" s="16"/>
      <c r="BV129" s="16"/>
      <c r="BW129" s="16"/>
      <c r="BX129" s="16"/>
      <c r="BY129" s="16"/>
      <c r="BZ129" s="16"/>
      <c r="CA129" s="16"/>
      <c r="CB129" s="16"/>
      <c r="CC129" s="16"/>
      <c r="CD129" s="16"/>
      <c r="CE129" s="16"/>
      <c r="CF129" s="16"/>
      <c r="CG129" s="16"/>
      <c r="CH129" s="16"/>
      <c r="CI129" s="16"/>
      <c r="CJ129" s="16"/>
      <c r="CK129" s="16"/>
      <c r="CL129" s="16"/>
      <c r="CM129" s="16"/>
      <c r="CN129" s="16"/>
      <c r="CO129" s="16"/>
      <c r="CP129" s="16"/>
      <c r="CQ129" s="16"/>
      <c r="CR129" s="16"/>
      <c r="CS129" s="16"/>
      <c r="CT129" s="16"/>
      <c r="CU129" s="16"/>
      <c r="CV129" s="16"/>
      <c r="CW129" s="16"/>
      <c r="CX129" s="16"/>
      <c r="CY129" s="16"/>
      <c r="CZ129" s="16"/>
      <c r="DA129" s="16"/>
      <c r="DB129" s="16"/>
      <c r="DC129" s="16"/>
      <c r="DD129" s="16"/>
      <c r="DE129" s="16"/>
      <c r="DF129" s="16"/>
      <c r="DG129" s="16"/>
      <c r="DH129" s="16"/>
      <c r="DI129" s="16"/>
      <c r="DJ129" s="16"/>
      <c r="DK129" s="16"/>
      <c r="DL129" s="16"/>
      <c r="DM129" s="16"/>
      <c r="DN129" s="16"/>
      <c r="DO129" s="16"/>
      <c r="DP129" s="16"/>
      <c r="DQ129" s="16"/>
      <c r="DR129" s="16"/>
      <c r="DS129" s="16"/>
      <c r="DT129" s="16"/>
      <c r="DU129" s="16"/>
      <c r="DV129" s="16"/>
      <c r="DW129" s="16"/>
      <c r="DX129" s="16"/>
      <c r="DY129" s="16"/>
      <c r="DZ129" s="16"/>
      <c r="EA129" s="16"/>
      <c r="EB129" s="16"/>
      <c r="EC129" s="16"/>
      <c r="ED129" s="16"/>
      <c r="EE129" s="16"/>
      <c r="EF129" s="16"/>
      <c r="EG129" s="16"/>
      <c r="EH129" s="16"/>
      <c r="EI129" s="16"/>
      <c r="EJ129" s="16"/>
      <c r="EK129" s="16"/>
      <c r="EL129" s="16"/>
      <c r="EM129" s="16"/>
      <c r="EN129" s="16"/>
    </row>
    <row r="130" spans="1:144" s="15" customFormat="1">
      <c r="A130" s="20" t="s">
        <v>137</v>
      </c>
      <c r="B130" s="176">
        <v>6</v>
      </c>
      <c r="C130" s="170">
        <v>0.41438399999999997</v>
      </c>
      <c r="D130" s="255">
        <v>741.22400000000005</v>
      </c>
      <c r="E130" s="123" t="s">
        <v>212</v>
      </c>
      <c r="F130" s="50" t="s">
        <v>60</v>
      </c>
      <c r="G130" s="129">
        <v>14.85</v>
      </c>
      <c r="H130" s="50">
        <v>0.52</v>
      </c>
      <c r="I130" s="50">
        <v>0.66</v>
      </c>
      <c r="J130" s="50">
        <v>0.17</v>
      </c>
      <c r="K130" s="50">
        <v>0.1</v>
      </c>
      <c r="L130" s="50">
        <v>0.03</v>
      </c>
      <c r="M130" s="50">
        <v>0.06</v>
      </c>
      <c r="N130" s="78">
        <v>1.53</v>
      </c>
      <c r="O130" s="50">
        <v>0.51</v>
      </c>
      <c r="P130" s="50">
        <v>0.71</v>
      </c>
      <c r="Q130" s="50">
        <v>0.25</v>
      </c>
      <c r="R130" s="50">
        <v>0.05</v>
      </c>
      <c r="S130" s="50">
        <v>0.06</v>
      </c>
      <c r="T130" s="103">
        <v>1.58</v>
      </c>
      <c r="U130" s="105">
        <v>0.05</v>
      </c>
      <c r="V130" s="105">
        <v>0.88</v>
      </c>
      <c r="W130" s="105">
        <v>0.97</v>
      </c>
      <c r="X130" s="127"/>
      <c r="Y130" s="16"/>
      <c r="Z130" s="127"/>
      <c r="AA130" s="127"/>
      <c r="AB130" s="127"/>
      <c r="AC130" s="127"/>
      <c r="AD130" s="127"/>
      <c r="AE130" s="16"/>
      <c r="AF130" s="16"/>
      <c r="AG130" s="16"/>
      <c r="AH130" s="16"/>
      <c r="AI130" s="16"/>
      <c r="AJ130" s="16"/>
      <c r="AK130" s="16"/>
      <c r="AL130" s="16"/>
      <c r="AM130" s="16"/>
      <c r="AN130" s="16"/>
      <c r="AO130" s="16"/>
      <c r="AP130" s="16"/>
      <c r="AQ130" s="16"/>
      <c r="AR130" s="16"/>
      <c r="AS130" s="16"/>
      <c r="AT130" s="16"/>
      <c r="AU130" s="16"/>
      <c r="AV130" s="16"/>
      <c r="AW130" s="16"/>
      <c r="AX130" s="16"/>
      <c r="AY130" s="16"/>
      <c r="AZ130" s="16"/>
      <c r="BA130" s="16"/>
      <c r="BB130" s="16"/>
      <c r="BC130" s="16"/>
      <c r="BD130" s="16"/>
      <c r="BE130" s="16"/>
      <c r="BF130" s="16"/>
      <c r="BG130" s="16"/>
      <c r="BH130" s="16"/>
      <c r="BI130" s="16"/>
      <c r="BJ130" s="16"/>
      <c r="BK130" s="16"/>
      <c r="BL130" s="16"/>
      <c r="BM130" s="16"/>
      <c r="BN130" s="16"/>
      <c r="BO130" s="16"/>
      <c r="BP130" s="16"/>
      <c r="BQ130" s="16"/>
      <c r="BR130" s="16"/>
      <c r="BS130" s="16"/>
      <c r="BT130" s="16"/>
      <c r="BU130" s="16"/>
      <c r="BV130" s="16"/>
      <c r="BW130" s="16"/>
      <c r="BX130" s="16"/>
      <c r="BY130" s="16"/>
      <c r="BZ130" s="16"/>
      <c r="CA130" s="16"/>
      <c r="CB130" s="16"/>
      <c r="CC130" s="16"/>
      <c r="CD130" s="16"/>
      <c r="CE130" s="16"/>
      <c r="CF130" s="16"/>
      <c r="CG130" s="16"/>
      <c r="CH130" s="16"/>
      <c r="CI130" s="16"/>
      <c r="CJ130" s="16"/>
      <c r="CK130" s="16"/>
      <c r="CL130" s="16"/>
      <c r="CM130" s="16"/>
      <c r="CN130" s="16"/>
      <c r="CO130" s="16"/>
      <c r="CP130" s="16"/>
      <c r="CQ130" s="16"/>
      <c r="CR130" s="16"/>
      <c r="CS130" s="16"/>
      <c r="CT130" s="16"/>
      <c r="CU130" s="16"/>
      <c r="CV130" s="16"/>
      <c r="CW130" s="16"/>
      <c r="CX130" s="16"/>
      <c r="CY130" s="16"/>
      <c r="CZ130" s="16"/>
      <c r="DA130" s="16"/>
      <c r="DB130" s="16"/>
      <c r="DC130" s="16"/>
      <c r="DD130" s="16"/>
      <c r="DE130" s="16"/>
      <c r="DF130" s="16"/>
      <c r="DG130" s="16"/>
      <c r="DH130" s="16"/>
      <c r="DI130" s="16"/>
      <c r="DJ130" s="16"/>
      <c r="DK130" s="16"/>
      <c r="DL130" s="16"/>
      <c r="DM130" s="16"/>
      <c r="DN130" s="16"/>
      <c r="DO130" s="16"/>
      <c r="DP130" s="16"/>
      <c r="DQ130" s="16"/>
      <c r="DR130" s="16"/>
      <c r="DS130" s="16"/>
      <c r="DT130" s="16"/>
      <c r="DU130" s="16"/>
      <c r="DV130" s="16"/>
      <c r="DW130" s="16"/>
      <c r="DX130" s="16"/>
      <c r="DY130" s="16"/>
      <c r="DZ130" s="16"/>
      <c r="EA130" s="16"/>
      <c r="EB130" s="16"/>
      <c r="EC130" s="16"/>
      <c r="ED130" s="16"/>
      <c r="EE130" s="16"/>
      <c r="EF130" s="16"/>
      <c r="EG130" s="16"/>
      <c r="EH130" s="16"/>
      <c r="EI130" s="16"/>
      <c r="EJ130" s="16"/>
      <c r="EK130" s="16"/>
      <c r="EL130" s="16"/>
      <c r="EM130" s="16"/>
      <c r="EN130" s="16"/>
    </row>
    <row r="131" spans="1:144" s="15" customFormat="1">
      <c r="A131" s="18" t="s">
        <v>243</v>
      </c>
      <c r="B131" s="175" t="s">
        <v>256</v>
      </c>
      <c r="C131" s="169" t="s">
        <v>348</v>
      </c>
      <c r="D131" s="254" t="s">
        <v>348</v>
      </c>
      <c r="E131" s="124" t="s">
        <v>215</v>
      </c>
      <c r="F131" s="49"/>
      <c r="G131" s="128">
        <v>0.4</v>
      </c>
      <c r="H131" s="49">
        <v>0.13</v>
      </c>
      <c r="I131" s="49">
        <v>0.02</v>
      </c>
      <c r="J131" s="49">
        <v>0.12</v>
      </c>
      <c r="K131" s="49">
        <v>1.73</v>
      </c>
      <c r="L131" s="49">
        <v>0.04</v>
      </c>
      <c r="M131" s="49">
        <v>0.04</v>
      </c>
      <c r="N131" s="78">
        <v>2.08</v>
      </c>
      <c r="O131" s="49">
        <v>0.13</v>
      </c>
      <c r="P131" s="49">
        <v>0.02</v>
      </c>
      <c r="Q131" s="49">
        <v>0.1</v>
      </c>
      <c r="R131" s="49">
        <v>0.09</v>
      </c>
      <c r="S131" s="49">
        <v>0.04</v>
      </c>
      <c r="T131" s="103">
        <v>0.39</v>
      </c>
      <c r="U131" s="104">
        <v>-1.7</v>
      </c>
      <c r="V131" s="104">
        <v>1.2</v>
      </c>
      <c r="W131" s="104">
        <v>5.41</v>
      </c>
      <c r="X131" s="127"/>
      <c r="Y131" s="16"/>
      <c r="Z131" s="127"/>
      <c r="AA131" s="127"/>
      <c r="AB131" s="127"/>
      <c r="AC131" s="127"/>
      <c r="AD131" s="127"/>
      <c r="AE131" s="16"/>
      <c r="AF131" s="16"/>
      <c r="AG131" s="16"/>
      <c r="AH131" s="16"/>
      <c r="AI131" s="16"/>
      <c r="AJ131" s="16"/>
      <c r="AK131" s="16"/>
      <c r="AL131" s="16"/>
      <c r="AM131" s="16"/>
      <c r="AN131" s="16"/>
      <c r="AO131" s="16"/>
      <c r="AP131" s="16"/>
      <c r="AQ131" s="16"/>
      <c r="AR131" s="16"/>
      <c r="AS131" s="16"/>
      <c r="AT131" s="16"/>
      <c r="AU131" s="16"/>
      <c r="AV131" s="16"/>
      <c r="AW131" s="16"/>
      <c r="AX131" s="16"/>
      <c r="AY131" s="16"/>
      <c r="AZ131" s="16"/>
      <c r="BA131" s="16"/>
      <c r="BB131" s="16"/>
      <c r="BC131" s="16"/>
      <c r="BD131" s="16"/>
      <c r="BE131" s="16"/>
      <c r="BF131" s="16"/>
      <c r="BG131" s="16"/>
      <c r="BH131" s="16"/>
      <c r="BI131" s="16"/>
      <c r="BJ131" s="16"/>
      <c r="BK131" s="16"/>
      <c r="BL131" s="16"/>
      <c r="BM131" s="16"/>
      <c r="BN131" s="16"/>
      <c r="BO131" s="16"/>
      <c r="BP131" s="16"/>
      <c r="BQ131" s="16"/>
      <c r="BR131" s="16"/>
      <c r="BS131" s="16"/>
      <c r="BT131" s="16"/>
      <c r="BU131" s="16"/>
      <c r="BV131" s="16"/>
      <c r="BW131" s="16"/>
      <c r="BX131" s="16"/>
      <c r="BY131" s="16"/>
      <c r="BZ131" s="16"/>
      <c r="CA131" s="16"/>
      <c r="CB131" s="16"/>
      <c r="CC131" s="16"/>
      <c r="CD131" s="16"/>
      <c r="CE131" s="16"/>
      <c r="CF131" s="16"/>
      <c r="CG131" s="16"/>
      <c r="CH131" s="16"/>
      <c r="CI131" s="16"/>
      <c r="CJ131" s="16"/>
      <c r="CK131" s="16"/>
      <c r="CL131" s="16"/>
      <c r="CM131" s="16"/>
      <c r="CN131" s="16"/>
      <c r="CO131" s="16"/>
      <c r="CP131" s="16"/>
      <c r="CQ131" s="16"/>
      <c r="CR131" s="16"/>
      <c r="CS131" s="16"/>
      <c r="CT131" s="16"/>
      <c r="CU131" s="16"/>
      <c r="CV131" s="16"/>
      <c r="CW131" s="16"/>
      <c r="CX131" s="16"/>
      <c r="CY131" s="16"/>
      <c r="CZ131" s="16"/>
      <c r="DA131" s="16"/>
      <c r="DB131" s="16"/>
      <c r="DC131" s="16"/>
      <c r="DD131" s="16"/>
      <c r="DE131" s="16"/>
      <c r="DF131" s="16"/>
      <c r="DG131" s="16"/>
      <c r="DH131" s="16"/>
      <c r="DI131" s="16"/>
      <c r="DJ131" s="16"/>
      <c r="DK131" s="16"/>
      <c r="DL131" s="16"/>
      <c r="DM131" s="16"/>
      <c r="DN131" s="16"/>
      <c r="DO131" s="16"/>
      <c r="DP131" s="16"/>
      <c r="DQ131" s="16"/>
      <c r="DR131" s="16"/>
      <c r="DS131" s="16"/>
      <c r="DT131" s="16"/>
      <c r="DU131" s="16"/>
      <c r="DV131" s="16"/>
      <c r="DW131" s="16"/>
      <c r="DX131" s="16"/>
      <c r="DY131" s="16"/>
      <c r="DZ131" s="16"/>
      <c r="EA131" s="16"/>
      <c r="EB131" s="16"/>
      <c r="EC131" s="16"/>
      <c r="ED131" s="16"/>
      <c r="EE131" s="16"/>
      <c r="EF131" s="16"/>
      <c r="EG131" s="16"/>
      <c r="EH131" s="16"/>
      <c r="EI131" s="16"/>
      <c r="EJ131" s="16"/>
      <c r="EK131" s="16"/>
      <c r="EL131" s="16"/>
      <c r="EM131" s="16"/>
      <c r="EN131" s="16"/>
    </row>
    <row r="132" spans="1:144" s="15" customFormat="1">
      <c r="A132" s="18" t="s">
        <v>136</v>
      </c>
      <c r="B132" s="175" t="s">
        <v>256</v>
      </c>
      <c r="C132" s="169">
        <v>0.49771599999999999</v>
      </c>
      <c r="D132" s="254">
        <v>1524.39</v>
      </c>
      <c r="E132" s="124" t="s">
        <v>212</v>
      </c>
      <c r="F132" s="49" t="s">
        <v>14</v>
      </c>
      <c r="G132" s="128">
        <v>3.8</v>
      </c>
      <c r="H132" s="49">
        <v>0.39</v>
      </c>
      <c r="I132" s="49">
        <v>1.2</v>
      </c>
      <c r="J132" s="49">
        <v>0.21</v>
      </c>
      <c r="K132" s="49">
        <v>0.55000000000000004</v>
      </c>
      <c r="L132" s="49">
        <v>0.15</v>
      </c>
      <c r="M132" s="49">
        <v>0.04</v>
      </c>
      <c r="N132" s="78">
        <v>2.54</v>
      </c>
      <c r="O132" s="49">
        <v>0.1</v>
      </c>
      <c r="P132" s="49">
        <v>2.91</v>
      </c>
      <c r="Q132" s="49">
        <v>0.05</v>
      </c>
      <c r="R132" s="49">
        <v>1.38</v>
      </c>
      <c r="S132" s="49">
        <v>0.04</v>
      </c>
      <c r="T132" s="103">
        <v>4.4800000000000004</v>
      </c>
      <c r="U132" s="104">
        <v>1.93</v>
      </c>
      <c r="V132" s="104">
        <v>1.47</v>
      </c>
      <c r="W132" s="104">
        <v>0.56999999999999995</v>
      </c>
      <c r="X132" s="127"/>
      <c r="Y132" s="16"/>
      <c r="Z132" s="127"/>
      <c r="AA132" s="127"/>
      <c r="AB132" s="127"/>
      <c r="AC132" s="127"/>
      <c r="AD132" s="127"/>
      <c r="AE132" s="16"/>
      <c r="AF132" s="16"/>
      <c r="AG132" s="16"/>
      <c r="AH132" s="16"/>
      <c r="AI132" s="16"/>
      <c r="AJ132" s="16"/>
      <c r="AK132" s="16"/>
      <c r="AL132" s="16"/>
      <c r="AM132" s="16"/>
      <c r="AN132" s="16"/>
      <c r="AO132" s="16"/>
      <c r="AP132" s="16"/>
      <c r="AQ132" s="16"/>
      <c r="AR132" s="16"/>
      <c r="AS132" s="16"/>
      <c r="AT132" s="16"/>
      <c r="AU132" s="16"/>
      <c r="AV132" s="16"/>
      <c r="AW132" s="16"/>
      <c r="AX132" s="16"/>
      <c r="AY132" s="16"/>
      <c r="AZ132" s="16"/>
      <c r="BA132" s="16"/>
      <c r="BB132" s="16"/>
      <c r="BC132" s="16"/>
      <c r="BD132" s="16"/>
      <c r="BE132" s="16"/>
      <c r="BF132" s="16"/>
      <c r="BG132" s="16"/>
      <c r="BH132" s="16"/>
      <c r="BI132" s="16"/>
      <c r="BJ132" s="16"/>
      <c r="BK132" s="16"/>
      <c r="BL132" s="16"/>
      <c r="BM132" s="16"/>
      <c r="BN132" s="16"/>
      <c r="BO132" s="16"/>
      <c r="BP132" s="16"/>
      <c r="BQ132" s="16"/>
      <c r="BR132" s="16"/>
      <c r="BS132" s="16"/>
      <c r="BT132" s="16"/>
      <c r="BU132" s="16"/>
      <c r="BV132" s="16"/>
      <c r="BW132" s="16"/>
      <c r="BX132" s="16"/>
      <c r="BY132" s="16"/>
      <c r="BZ132" s="16"/>
      <c r="CA132" s="16"/>
      <c r="CB132" s="16"/>
      <c r="CC132" s="16"/>
      <c r="CD132" s="16"/>
      <c r="CE132" s="16"/>
      <c r="CF132" s="16"/>
      <c r="CG132" s="16"/>
      <c r="CH132" s="16"/>
      <c r="CI132" s="16"/>
      <c r="CJ132" s="16"/>
      <c r="CK132" s="16"/>
      <c r="CL132" s="16"/>
      <c r="CM132" s="16"/>
      <c r="CN132" s="16"/>
      <c r="CO132" s="16"/>
      <c r="CP132" s="16"/>
      <c r="CQ132" s="16"/>
      <c r="CR132" s="16"/>
      <c r="CS132" s="16"/>
      <c r="CT132" s="16"/>
      <c r="CU132" s="16"/>
      <c r="CV132" s="16"/>
      <c r="CW132" s="16"/>
      <c r="CX132" s="16"/>
      <c r="CY132" s="16"/>
      <c r="CZ132" s="16"/>
      <c r="DA132" s="16"/>
      <c r="DB132" s="16"/>
      <c r="DC132" s="16"/>
      <c r="DD132" s="16"/>
      <c r="DE132" s="16"/>
      <c r="DF132" s="16"/>
      <c r="DG132" s="16"/>
      <c r="DH132" s="16"/>
      <c r="DI132" s="16"/>
      <c r="DJ132" s="16"/>
      <c r="DK132" s="16"/>
      <c r="DL132" s="16"/>
      <c r="DM132" s="16"/>
      <c r="DN132" s="16"/>
      <c r="DO132" s="16"/>
      <c r="DP132" s="16"/>
      <c r="DQ132" s="16"/>
      <c r="DR132" s="16"/>
      <c r="DS132" s="16"/>
      <c r="DT132" s="16"/>
      <c r="DU132" s="16"/>
      <c r="DV132" s="16"/>
      <c r="DW132" s="16"/>
      <c r="DX132" s="16"/>
      <c r="DY132" s="16"/>
      <c r="DZ132" s="16"/>
      <c r="EA132" s="16"/>
      <c r="EB132" s="16"/>
      <c r="EC132" s="16"/>
      <c r="ED132" s="16"/>
      <c r="EE132" s="16"/>
      <c r="EF132" s="16"/>
      <c r="EG132" s="16"/>
      <c r="EH132" s="16"/>
      <c r="EI132" s="16"/>
      <c r="EJ132" s="16"/>
      <c r="EK132" s="16"/>
      <c r="EL132" s="16"/>
      <c r="EM132" s="16"/>
      <c r="EN132" s="16"/>
    </row>
    <row r="133" spans="1:144" s="15" customFormat="1">
      <c r="A133" s="18" t="s">
        <v>135</v>
      </c>
      <c r="B133" s="175">
        <v>5</v>
      </c>
      <c r="C133" s="169">
        <v>0.772366</v>
      </c>
      <c r="D133" s="254">
        <v>8811.15</v>
      </c>
      <c r="E133" s="124" t="s">
        <v>212</v>
      </c>
      <c r="F133" s="49" t="s">
        <v>18</v>
      </c>
      <c r="G133" s="128">
        <v>1.24</v>
      </c>
      <c r="H133" s="49">
        <v>0.52</v>
      </c>
      <c r="I133" s="49">
        <v>0.22</v>
      </c>
      <c r="J133" s="49">
        <v>0.18</v>
      </c>
      <c r="K133" s="49">
        <v>1.99</v>
      </c>
      <c r="L133" s="49">
        <v>0.55000000000000004</v>
      </c>
      <c r="M133" s="49">
        <v>0</v>
      </c>
      <c r="N133" s="78">
        <v>3.46</v>
      </c>
      <c r="O133" s="49">
        <v>0.14000000000000001</v>
      </c>
      <c r="P133" s="49">
        <v>0</v>
      </c>
      <c r="Q133" s="49">
        <v>0.01</v>
      </c>
      <c r="R133" s="49">
        <v>0.56000000000000005</v>
      </c>
      <c r="S133" s="49">
        <v>0</v>
      </c>
      <c r="T133" s="103">
        <v>0.71</v>
      </c>
      <c r="U133" s="104">
        <v>-2.75</v>
      </c>
      <c r="V133" s="104">
        <v>2</v>
      </c>
      <c r="W133" s="104">
        <v>4.8899999999999997</v>
      </c>
      <c r="X133" s="127"/>
      <c r="Y133" s="16"/>
      <c r="Z133" s="127"/>
      <c r="AA133" s="127"/>
      <c r="AB133" s="127"/>
      <c r="AC133" s="127"/>
      <c r="AD133" s="127"/>
      <c r="AE133" s="16"/>
      <c r="AF133" s="16"/>
      <c r="AG133" s="16"/>
      <c r="AH133" s="16"/>
      <c r="AI133" s="16"/>
      <c r="AJ133" s="16"/>
      <c r="AK133" s="16"/>
      <c r="AL133" s="16"/>
      <c r="AM133" s="16"/>
      <c r="AN133" s="16"/>
      <c r="AO133" s="16"/>
      <c r="AP133" s="16"/>
      <c r="AQ133" s="16"/>
      <c r="AR133" s="16"/>
      <c r="AS133" s="16"/>
      <c r="AT133" s="16"/>
      <c r="AU133" s="16"/>
      <c r="AV133" s="16"/>
      <c r="AW133" s="16"/>
      <c r="AX133" s="16"/>
      <c r="AY133" s="16"/>
      <c r="AZ133" s="16"/>
      <c r="BA133" s="16"/>
      <c r="BB133" s="16"/>
      <c r="BC133" s="16"/>
      <c r="BD133" s="16"/>
      <c r="BE133" s="16"/>
      <c r="BF133" s="16"/>
      <c r="BG133" s="16"/>
      <c r="BH133" s="16"/>
      <c r="BI133" s="16"/>
      <c r="BJ133" s="16"/>
      <c r="BK133" s="16"/>
      <c r="BL133" s="16"/>
      <c r="BM133" s="16"/>
      <c r="BN133" s="16"/>
      <c r="BO133" s="16"/>
      <c r="BP133" s="16"/>
      <c r="BQ133" s="16"/>
      <c r="BR133" s="16"/>
      <c r="BS133" s="16"/>
      <c r="BT133" s="16"/>
      <c r="BU133" s="16"/>
      <c r="BV133" s="16"/>
      <c r="BW133" s="16"/>
      <c r="BX133" s="16"/>
      <c r="BY133" s="16"/>
      <c r="BZ133" s="16"/>
      <c r="CA133" s="16"/>
      <c r="CB133" s="16"/>
      <c r="CC133" s="16"/>
      <c r="CD133" s="16"/>
      <c r="CE133" s="16"/>
      <c r="CF133" s="16"/>
      <c r="CG133" s="16"/>
      <c r="CH133" s="16"/>
      <c r="CI133" s="16"/>
      <c r="CJ133" s="16"/>
      <c r="CK133" s="16"/>
      <c r="CL133" s="16"/>
      <c r="CM133" s="16"/>
      <c r="CN133" s="16"/>
      <c r="CO133" s="16"/>
      <c r="CP133" s="16"/>
      <c r="CQ133" s="16"/>
      <c r="CR133" s="16"/>
      <c r="CS133" s="16"/>
      <c r="CT133" s="16"/>
      <c r="CU133" s="16"/>
      <c r="CV133" s="16"/>
      <c r="CW133" s="16"/>
      <c r="CX133" s="16"/>
      <c r="CY133" s="16"/>
      <c r="CZ133" s="16"/>
      <c r="DA133" s="16"/>
      <c r="DB133" s="16"/>
      <c r="DC133" s="16"/>
      <c r="DD133" s="16"/>
      <c r="DE133" s="16"/>
      <c r="DF133" s="16"/>
      <c r="DG133" s="16"/>
      <c r="DH133" s="16"/>
      <c r="DI133" s="16"/>
      <c r="DJ133" s="16"/>
      <c r="DK133" s="16"/>
      <c r="DL133" s="16"/>
      <c r="DM133" s="16"/>
      <c r="DN133" s="16"/>
      <c r="DO133" s="16"/>
      <c r="DP133" s="16"/>
      <c r="DQ133" s="16"/>
      <c r="DR133" s="16"/>
      <c r="DS133" s="16"/>
      <c r="DT133" s="16"/>
      <c r="DU133" s="16"/>
      <c r="DV133" s="16"/>
      <c r="DW133" s="16"/>
      <c r="DX133" s="16"/>
      <c r="DY133" s="16"/>
      <c r="DZ133" s="16"/>
      <c r="EA133" s="16"/>
      <c r="EB133" s="16"/>
      <c r="EC133" s="16"/>
      <c r="ED133" s="16"/>
      <c r="EE133" s="16"/>
      <c r="EF133" s="16"/>
      <c r="EG133" s="16"/>
      <c r="EH133" s="16"/>
      <c r="EI133" s="16"/>
      <c r="EJ133" s="16"/>
      <c r="EK133" s="16"/>
      <c r="EL133" s="16"/>
      <c r="EM133" s="16"/>
      <c r="EN133" s="16"/>
    </row>
    <row r="134" spans="1:144" s="15" customFormat="1">
      <c r="A134" s="20" t="s">
        <v>54</v>
      </c>
      <c r="B134" s="176">
        <v>5</v>
      </c>
      <c r="C134" s="170">
        <v>0.75416700000000003</v>
      </c>
      <c r="D134" s="255">
        <v>10123.9</v>
      </c>
      <c r="E134" s="123" t="s">
        <v>215</v>
      </c>
      <c r="F134" s="50" t="s">
        <v>18</v>
      </c>
      <c r="G134" s="129">
        <v>120.85</v>
      </c>
      <c r="H134" s="50">
        <v>0.55000000000000004</v>
      </c>
      <c r="I134" s="50">
        <v>0.24</v>
      </c>
      <c r="J134" s="50">
        <v>0.25</v>
      </c>
      <c r="K134" s="50">
        <v>1.74</v>
      </c>
      <c r="L134" s="50">
        <v>0.06</v>
      </c>
      <c r="M134" s="50">
        <v>0.05</v>
      </c>
      <c r="N134" s="78">
        <v>2.89</v>
      </c>
      <c r="O134" s="50">
        <v>0.37</v>
      </c>
      <c r="P134" s="50">
        <v>0.24</v>
      </c>
      <c r="Q134" s="50">
        <v>0.47</v>
      </c>
      <c r="R134" s="50">
        <v>0.14000000000000001</v>
      </c>
      <c r="S134" s="50">
        <v>0.05</v>
      </c>
      <c r="T134" s="103">
        <v>1.27</v>
      </c>
      <c r="U134" s="105">
        <v>-1.62</v>
      </c>
      <c r="V134" s="105">
        <v>1.67</v>
      </c>
      <c r="W134" s="105">
        <v>2.27</v>
      </c>
      <c r="X134" s="127"/>
      <c r="Y134" s="16"/>
      <c r="Z134" s="127"/>
      <c r="AA134" s="127"/>
      <c r="AB134" s="127"/>
      <c r="AC134" s="127"/>
      <c r="AD134" s="127"/>
      <c r="AE134" s="16"/>
      <c r="AF134" s="16"/>
      <c r="AG134" s="16"/>
      <c r="AH134" s="16"/>
      <c r="AI134" s="16"/>
      <c r="AJ134" s="16"/>
      <c r="AK134" s="16"/>
      <c r="AL134" s="16"/>
      <c r="AM134" s="16"/>
      <c r="AN134" s="16"/>
      <c r="AO134" s="16"/>
      <c r="AP134" s="16"/>
      <c r="AQ134" s="16"/>
      <c r="AR134" s="16"/>
      <c r="AS134" s="16"/>
      <c r="AT134" s="16"/>
      <c r="AU134" s="16"/>
      <c r="AV134" s="16"/>
      <c r="AW134" s="16"/>
      <c r="AX134" s="16"/>
      <c r="AY134" s="16"/>
      <c r="AZ134" s="16"/>
      <c r="BA134" s="16"/>
      <c r="BB134" s="16"/>
      <c r="BC134" s="16"/>
      <c r="BD134" s="16"/>
      <c r="BE134" s="16"/>
      <c r="BF134" s="16"/>
      <c r="BG134" s="16"/>
      <c r="BH134" s="16"/>
      <c r="BI134" s="16"/>
      <c r="BJ134" s="16"/>
      <c r="BK134" s="16"/>
      <c r="BL134" s="16"/>
      <c r="BM134" s="16"/>
      <c r="BN134" s="16"/>
      <c r="BO134" s="16"/>
      <c r="BP134" s="16"/>
      <c r="BQ134" s="16"/>
      <c r="BR134" s="16"/>
      <c r="BS134" s="16"/>
      <c r="BT134" s="16"/>
      <c r="BU134" s="16"/>
      <c r="BV134" s="16"/>
      <c r="BW134" s="16"/>
      <c r="BX134" s="16"/>
      <c r="BY134" s="16"/>
      <c r="BZ134" s="16"/>
      <c r="CA134" s="16"/>
      <c r="CB134" s="16"/>
      <c r="CC134" s="16"/>
      <c r="CD134" s="16"/>
      <c r="CE134" s="16"/>
      <c r="CF134" s="16"/>
      <c r="CG134" s="16"/>
      <c r="CH134" s="16"/>
      <c r="CI134" s="16"/>
      <c r="CJ134" s="16"/>
      <c r="CK134" s="16"/>
      <c r="CL134" s="16"/>
      <c r="CM134" s="16"/>
      <c r="CN134" s="16"/>
      <c r="CO134" s="16"/>
      <c r="CP134" s="16"/>
      <c r="CQ134" s="16"/>
      <c r="CR134" s="16"/>
      <c r="CS134" s="16"/>
      <c r="CT134" s="16"/>
      <c r="CU134" s="16"/>
      <c r="CV134" s="16"/>
      <c r="CW134" s="16"/>
      <c r="CX134" s="16"/>
      <c r="CY134" s="16"/>
      <c r="CZ134" s="16"/>
      <c r="DA134" s="16"/>
      <c r="DB134" s="16"/>
      <c r="DC134" s="16"/>
      <c r="DD134" s="16"/>
      <c r="DE134" s="16"/>
      <c r="DF134" s="16"/>
      <c r="DG134" s="16"/>
      <c r="DH134" s="16"/>
      <c r="DI134" s="16"/>
      <c r="DJ134" s="16"/>
      <c r="DK134" s="16"/>
      <c r="DL134" s="16"/>
      <c r="DM134" s="16"/>
      <c r="DN134" s="16"/>
      <c r="DO134" s="16"/>
      <c r="DP134" s="16"/>
      <c r="DQ134" s="16"/>
      <c r="DR134" s="16"/>
      <c r="DS134" s="16"/>
      <c r="DT134" s="16"/>
      <c r="DU134" s="16"/>
      <c r="DV134" s="16"/>
      <c r="DW134" s="16"/>
      <c r="DX134" s="16"/>
      <c r="DY134" s="16"/>
      <c r="DZ134" s="16"/>
      <c r="EA134" s="16"/>
      <c r="EB134" s="16"/>
      <c r="EC134" s="16"/>
      <c r="ED134" s="16"/>
      <c r="EE134" s="16"/>
      <c r="EF134" s="16"/>
      <c r="EG134" s="16"/>
      <c r="EH134" s="16"/>
      <c r="EI134" s="16"/>
      <c r="EJ134" s="16"/>
      <c r="EK134" s="16"/>
      <c r="EL134" s="16"/>
      <c r="EM134" s="16"/>
      <c r="EN134" s="16"/>
    </row>
    <row r="135" spans="1:144" s="15" customFormat="1">
      <c r="A135" s="18" t="s">
        <v>21</v>
      </c>
      <c r="B135" s="175">
        <v>5</v>
      </c>
      <c r="C135" s="169">
        <v>0.65700000000000003</v>
      </c>
      <c r="D135" s="254">
        <v>1971.03</v>
      </c>
      <c r="E135" s="124" t="s">
        <v>218</v>
      </c>
      <c r="F135" s="49" t="s">
        <v>14</v>
      </c>
      <c r="G135" s="128">
        <v>3.51</v>
      </c>
      <c r="H135" s="49">
        <v>0.43</v>
      </c>
      <c r="I135" s="49">
        <v>0.08</v>
      </c>
      <c r="J135" s="49">
        <v>0.15</v>
      </c>
      <c r="K135" s="49">
        <v>1.03</v>
      </c>
      <c r="L135" s="49">
        <v>0.06</v>
      </c>
      <c r="M135" s="49">
        <v>0.03</v>
      </c>
      <c r="N135" s="78">
        <v>1.78</v>
      </c>
      <c r="O135" s="49">
        <v>0.59</v>
      </c>
      <c r="P135" s="49">
        <v>7.0000000000000007E-2</v>
      </c>
      <c r="Q135" s="49">
        <v>0.1</v>
      </c>
      <c r="R135" s="49">
        <v>0.01</v>
      </c>
      <c r="S135" s="49">
        <v>0.03</v>
      </c>
      <c r="T135" s="103">
        <v>0.8</v>
      </c>
      <c r="U135" s="104">
        <v>-0.98</v>
      </c>
      <c r="V135" s="104">
        <v>1.03</v>
      </c>
      <c r="W135" s="104">
        <v>2.23</v>
      </c>
      <c r="X135" s="127"/>
      <c r="Y135" s="16"/>
      <c r="Z135" s="127"/>
      <c r="AA135" s="127"/>
      <c r="AB135" s="127"/>
      <c r="AC135" s="127"/>
      <c r="AD135" s="127"/>
      <c r="AE135" s="16"/>
      <c r="AF135" s="16"/>
      <c r="AG135" s="16"/>
      <c r="AH135" s="16"/>
      <c r="AI135" s="16"/>
      <c r="AJ135" s="16"/>
      <c r="AK135" s="16"/>
      <c r="AL135" s="16"/>
      <c r="AM135" s="16"/>
      <c r="AN135" s="16"/>
      <c r="AO135" s="16"/>
      <c r="AP135" s="16"/>
      <c r="AQ135" s="16"/>
      <c r="AR135" s="16"/>
      <c r="AS135" s="16"/>
      <c r="AT135" s="16"/>
      <c r="AU135" s="16"/>
      <c r="AV135" s="16"/>
      <c r="AW135" s="16"/>
      <c r="AX135" s="16"/>
      <c r="AY135" s="16"/>
      <c r="AZ135" s="16"/>
      <c r="BA135" s="16"/>
      <c r="BB135" s="16"/>
      <c r="BC135" s="16"/>
      <c r="BD135" s="16"/>
      <c r="BE135" s="16"/>
      <c r="BF135" s="16"/>
      <c r="BG135" s="16"/>
      <c r="BH135" s="16"/>
      <c r="BI135" s="16"/>
      <c r="BJ135" s="16"/>
      <c r="BK135" s="16"/>
      <c r="BL135" s="16"/>
      <c r="BM135" s="16"/>
      <c r="BN135" s="16"/>
      <c r="BO135" s="16"/>
      <c r="BP135" s="16"/>
      <c r="BQ135" s="16"/>
      <c r="BR135" s="16"/>
      <c r="BS135" s="16"/>
      <c r="BT135" s="16"/>
      <c r="BU135" s="16"/>
      <c r="BV135" s="16"/>
      <c r="BW135" s="16"/>
      <c r="BX135" s="16"/>
      <c r="BY135" s="16"/>
      <c r="BZ135" s="16"/>
      <c r="CA135" s="16"/>
      <c r="CB135" s="16"/>
      <c r="CC135" s="16"/>
      <c r="CD135" s="16"/>
      <c r="CE135" s="16"/>
      <c r="CF135" s="16"/>
      <c r="CG135" s="16"/>
      <c r="CH135" s="16"/>
      <c r="CI135" s="16"/>
      <c r="CJ135" s="16"/>
      <c r="CK135" s="16"/>
      <c r="CL135" s="16"/>
      <c r="CM135" s="16"/>
      <c r="CN135" s="16"/>
      <c r="CO135" s="16"/>
      <c r="CP135" s="16"/>
      <c r="CQ135" s="16"/>
      <c r="CR135" s="16"/>
      <c r="CS135" s="16"/>
      <c r="CT135" s="16"/>
      <c r="CU135" s="16"/>
      <c r="CV135" s="16"/>
      <c r="CW135" s="16"/>
      <c r="CX135" s="16"/>
      <c r="CY135" s="16"/>
      <c r="CZ135" s="16"/>
      <c r="DA135" s="16"/>
      <c r="DB135" s="16"/>
      <c r="DC135" s="16"/>
      <c r="DD135" s="16"/>
      <c r="DE135" s="16"/>
      <c r="DF135" s="16"/>
      <c r="DG135" s="16"/>
      <c r="DH135" s="16"/>
      <c r="DI135" s="16"/>
      <c r="DJ135" s="16"/>
      <c r="DK135" s="16"/>
      <c r="DL135" s="16"/>
      <c r="DM135" s="16"/>
      <c r="DN135" s="16"/>
      <c r="DO135" s="16"/>
      <c r="DP135" s="16"/>
      <c r="DQ135" s="16"/>
      <c r="DR135" s="16"/>
      <c r="DS135" s="16"/>
      <c r="DT135" s="16"/>
      <c r="DU135" s="16"/>
      <c r="DV135" s="16"/>
      <c r="DW135" s="16"/>
      <c r="DX135" s="16"/>
      <c r="DY135" s="16"/>
      <c r="DZ135" s="16"/>
      <c r="EA135" s="16"/>
      <c r="EB135" s="16"/>
      <c r="EC135" s="16"/>
      <c r="ED135" s="16"/>
      <c r="EE135" s="16"/>
      <c r="EF135" s="16"/>
      <c r="EG135" s="16"/>
      <c r="EH135" s="16"/>
      <c r="EI135" s="16"/>
      <c r="EJ135" s="16"/>
      <c r="EK135" s="16"/>
      <c r="EL135" s="16"/>
      <c r="EM135" s="16"/>
      <c r="EN135" s="16"/>
    </row>
    <row r="136" spans="1:144" s="15" customFormat="1">
      <c r="A136" s="18" t="s">
        <v>86</v>
      </c>
      <c r="B136" s="175" t="s">
        <v>256</v>
      </c>
      <c r="C136" s="169">
        <v>0.71392599999999995</v>
      </c>
      <c r="D136" s="254">
        <v>3736.07</v>
      </c>
      <c r="E136" s="124" t="s">
        <v>213</v>
      </c>
      <c r="F136" s="49" t="s">
        <v>14</v>
      </c>
      <c r="G136" s="128">
        <v>2.8</v>
      </c>
      <c r="H136" s="49">
        <v>0.28999999999999998</v>
      </c>
      <c r="I136" s="49">
        <v>3.47</v>
      </c>
      <c r="J136" s="49">
        <v>0.17</v>
      </c>
      <c r="K136" s="49">
        <v>2.09</v>
      </c>
      <c r="L136" s="49">
        <v>0</v>
      </c>
      <c r="M136" s="49">
        <v>0.05</v>
      </c>
      <c r="N136" s="78">
        <v>6.08</v>
      </c>
      <c r="O136" s="49">
        <v>0.21</v>
      </c>
      <c r="P136" s="49">
        <v>8.23</v>
      </c>
      <c r="Q136" s="49">
        <v>7.03</v>
      </c>
      <c r="R136" s="49">
        <v>0.14000000000000001</v>
      </c>
      <c r="S136" s="49">
        <v>0.05</v>
      </c>
      <c r="T136" s="103">
        <v>15.66</v>
      </c>
      <c r="U136" s="104">
        <v>9.58</v>
      </c>
      <c r="V136" s="104">
        <v>3.51</v>
      </c>
      <c r="W136" s="104">
        <v>0.39</v>
      </c>
      <c r="X136" s="127"/>
      <c r="Y136" s="16"/>
      <c r="Z136" s="127"/>
      <c r="AA136" s="127"/>
      <c r="AB136" s="127"/>
      <c r="AC136" s="127"/>
      <c r="AD136" s="127"/>
      <c r="AE136" s="16"/>
      <c r="AF136" s="16"/>
      <c r="AG136" s="16"/>
      <c r="AH136" s="16"/>
      <c r="AI136" s="16"/>
      <c r="AJ136" s="16"/>
      <c r="AK136" s="16"/>
      <c r="AL136" s="16"/>
      <c r="AM136" s="16"/>
      <c r="AN136" s="16"/>
      <c r="AO136" s="16"/>
      <c r="AP136" s="16"/>
      <c r="AQ136" s="16"/>
      <c r="AR136" s="16"/>
      <c r="AS136" s="16"/>
      <c r="AT136" s="16"/>
      <c r="AU136" s="16"/>
      <c r="AV136" s="16"/>
      <c r="AW136" s="16"/>
      <c r="AX136" s="16"/>
      <c r="AY136" s="16"/>
      <c r="AZ136" s="16"/>
      <c r="BA136" s="16"/>
      <c r="BB136" s="16"/>
      <c r="BC136" s="16"/>
      <c r="BD136" s="16"/>
      <c r="BE136" s="16"/>
      <c r="BF136" s="16"/>
      <c r="BG136" s="16"/>
      <c r="BH136" s="16"/>
      <c r="BI136" s="16"/>
      <c r="BJ136" s="16"/>
      <c r="BK136" s="16"/>
      <c r="BL136" s="16"/>
      <c r="BM136" s="16"/>
      <c r="BN136" s="16"/>
      <c r="BO136" s="16"/>
      <c r="BP136" s="16"/>
      <c r="BQ136" s="16"/>
      <c r="BR136" s="16"/>
      <c r="BS136" s="16"/>
      <c r="BT136" s="16"/>
      <c r="BU136" s="16"/>
      <c r="BV136" s="16"/>
      <c r="BW136" s="16"/>
      <c r="BX136" s="16"/>
      <c r="BY136" s="16"/>
      <c r="BZ136" s="16"/>
      <c r="CA136" s="16"/>
      <c r="CB136" s="16"/>
      <c r="CC136" s="16"/>
      <c r="CD136" s="16"/>
      <c r="CE136" s="16"/>
      <c r="CF136" s="16"/>
      <c r="CG136" s="16"/>
      <c r="CH136" s="16"/>
      <c r="CI136" s="16"/>
      <c r="CJ136" s="16"/>
      <c r="CK136" s="16"/>
      <c r="CL136" s="16"/>
      <c r="CM136" s="16"/>
      <c r="CN136" s="16"/>
      <c r="CO136" s="16"/>
      <c r="CP136" s="16"/>
      <c r="CQ136" s="16"/>
      <c r="CR136" s="16"/>
      <c r="CS136" s="16"/>
      <c r="CT136" s="16"/>
      <c r="CU136" s="16"/>
      <c r="CV136" s="16"/>
      <c r="CW136" s="16"/>
      <c r="CX136" s="16"/>
      <c r="CY136" s="16"/>
      <c r="CZ136" s="16"/>
      <c r="DA136" s="16"/>
      <c r="DB136" s="16"/>
      <c r="DC136" s="16"/>
      <c r="DD136" s="16"/>
      <c r="DE136" s="16"/>
      <c r="DF136" s="16"/>
      <c r="DG136" s="16"/>
      <c r="DH136" s="16"/>
      <c r="DI136" s="16"/>
      <c r="DJ136" s="16"/>
      <c r="DK136" s="16"/>
      <c r="DL136" s="16"/>
      <c r="DM136" s="16"/>
      <c r="DN136" s="16"/>
      <c r="DO136" s="16"/>
      <c r="DP136" s="16"/>
      <c r="DQ136" s="16"/>
      <c r="DR136" s="16"/>
      <c r="DS136" s="16"/>
      <c r="DT136" s="16"/>
      <c r="DU136" s="16"/>
      <c r="DV136" s="16"/>
      <c r="DW136" s="16"/>
      <c r="DX136" s="16"/>
      <c r="DY136" s="16"/>
      <c r="DZ136" s="16"/>
      <c r="EA136" s="16"/>
      <c r="EB136" s="16"/>
      <c r="EC136" s="16"/>
      <c r="ED136" s="16"/>
      <c r="EE136" s="16"/>
      <c r="EF136" s="16"/>
      <c r="EG136" s="16"/>
      <c r="EH136" s="16"/>
      <c r="EI136" s="16"/>
      <c r="EJ136" s="16"/>
      <c r="EK136" s="16"/>
      <c r="EL136" s="16"/>
      <c r="EM136" s="16"/>
      <c r="EN136" s="16"/>
    </row>
    <row r="137" spans="1:144" s="15" customFormat="1">
      <c r="A137" s="18" t="s">
        <v>244</v>
      </c>
      <c r="B137" s="175">
        <v>5</v>
      </c>
      <c r="C137" s="169">
        <v>0.79803199999999996</v>
      </c>
      <c r="D137" s="254">
        <v>7251.6</v>
      </c>
      <c r="E137" s="124" t="s">
        <v>218</v>
      </c>
      <c r="F137" s="49" t="s">
        <v>18</v>
      </c>
      <c r="G137" s="128">
        <v>0.62</v>
      </c>
      <c r="H137" s="49">
        <v>0.64</v>
      </c>
      <c r="I137" s="49">
        <v>0.33</v>
      </c>
      <c r="J137" s="49">
        <v>0.62</v>
      </c>
      <c r="K137" s="49">
        <v>2.13</v>
      </c>
      <c r="L137" s="49">
        <v>0.05</v>
      </c>
      <c r="M137" s="49">
        <v>0.01</v>
      </c>
      <c r="N137" s="78">
        <v>3.78</v>
      </c>
      <c r="O137" s="49">
        <v>0.14000000000000001</v>
      </c>
      <c r="P137" s="49">
        <v>0.22</v>
      </c>
      <c r="Q137" s="49">
        <v>2.63</v>
      </c>
      <c r="R137" s="49">
        <v>0.24</v>
      </c>
      <c r="S137" s="49">
        <v>0.01</v>
      </c>
      <c r="T137" s="103">
        <v>3.24</v>
      </c>
      <c r="U137" s="104">
        <v>-0.54</v>
      </c>
      <c r="V137" s="104">
        <v>2.19</v>
      </c>
      <c r="W137" s="104">
        <v>1.17</v>
      </c>
      <c r="X137" s="127"/>
      <c r="Y137" s="16"/>
      <c r="Z137" s="127"/>
      <c r="AA137" s="127"/>
      <c r="AB137" s="127"/>
      <c r="AC137" s="127"/>
      <c r="AD137" s="127"/>
      <c r="AE137" s="16"/>
      <c r="AF137" s="16"/>
      <c r="AG137" s="16"/>
      <c r="AH137" s="16"/>
      <c r="AI137" s="16"/>
      <c r="AJ137" s="16"/>
      <c r="AK137" s="16"/>
      <c r="AL137" s="16"/>
      <c r="AM137" s="16"/>
      <c r="AN137" s="16"/>
      <c r="AO137" s="16"/>
      <c r="AP137" s="16"/>
      <c r="AQ137" s="16"/>
      <c r="AR137" s="16"/>
      <c r="AS137" s="16"/>
      <c r="AT137" s="16"/>
      <c r="AU137" s="16"/>
      <c r="AV137" s="16"/>
      <c r="AW137" s="16"/>
      <c r="AX137" s="16"/>
      <c r="AY137" s="16"/>
      <c r="AZ137" s="16"/>
      <c r="BA137" s="16"/>
      <c r="BB137" s="16"/>
      <c r="BC137" s="16"/>
      <c r="BD137" s="16"/>
      <c r="BE137" s="16"/>
      <c r="BF137" s="16"/>
      <c r="BG137" s="16"/>
      <c r="BH137" s="16"/>
      <c r="BI137" s="16"/>
      <c r="BJ137" s="16"/>
      <c r="BK137" s="16"/>
      <c r="BL137" s="16"/>
      <c r="BM137" s="16"/>
      <c r="BN137" s="16"/>
      <c r="BO137" s="16"/>
      <c r="BP137" s="16"/>
      <c r="BQ137" s="16"/>
      <c r="BR137" s="16"/>
      <c r="BS137" s="16"/>
      <c r="BT137" s="16"/>
      <c r="BU137" s="16"/>
      <c r="BV137" s="16"/>
      <c r="BW137" s="16"/>
      <c r="BX137" s="16"/>
      <c r="BY137" s="16"/>
      <c r="BZ137" s="16"/>
      <c r="CA137" s="16"/>
      <c r="CB137" s="16"/>
      <c r="CC137" s="16"/>
      <c r="CD137" s="16"/>
      <c r="CE137" s="16"/>
      <c r="CF137" s="16"/>
      <c r="CG137" s="16"/>
      <c r="CH137" s="16"/>
      <c r="CI137" s="16"/>
      <c r="CJ137" s="16"/>
      <c r="CK137" s="16"/>
      <c r="CL137" s="16"/>
      <c r="CM137" s="16"/>
      <c r="CN137" s="16"/>
      <c r="CO137" s="16"/>
      <c r="CP137" s="16"/>
      <c r="CQ137" s="16"/>
      <c r="CR137" s="16"/>
      <c r="CS137" s="16"/>
      <c r="CT137" s="16"/>
      <c r="CU137" s="16"/>
      <c r="CV137" s="16"/>
      <c r="CW137" s="16"/>
      <c r="CX137" s="16"/>
      <c r="CY137" s="16"/>
      <c r="CZ137" s="16"/>
      <c r="DA137" s="16"/>
      <c r="DB137" s="16"/>
      <c r="DC137" s="16"/>
      <c r="DD137" s="16"/>
      <c r="DE137" s="16"/>
      <c r="DF137" s="16"/>
      <c r="DG137" s="16"/>
      <c r="DH137" s="16"/>
      <c r="DI137" s="16"/>
      <c r="DJ137" s="16"/>
      <c r="DK137" s="16"/>
      <c r="DL137" s="16"/>
      <c r="DM137" s="16"/>
      <c r="DN137" s="16"/>
      <c r="DO137" s="16"/>
      <c r="DP137" s="16"/>
      <c r="DQ137" s="16"/>
      <c r="DR137" s="16"/>
      <c r="DS137" s="16"/>
      <c r="DT137" s="16"/>
      <c r="DU137" s="16"/>
      <c r="DV137" s="16"/>
      <c r="DW137" s="16"/>
      <c r="DX137" s="16"/>
      <c r="DY137" s="16"/>
      <c r="DZ137" s="16"/>
      <c r="EA137" s="16"/>
      <c r="EB137" s="16"/>
      <c r="EC137" s="16"/>
      <c r="ED137" s="16"/>
      <c r="EE137" s="16"/>
      <c r="EF137" s="16"/>
      <c r="EG137" s="16"/>
      <c r="EH137" s="16"/>
      <c r="EI137" s="16"/>
      <c r="EJ137" s="16"/>
      <c r="EK137" s="16"/>
      <c r="EL137" s="16"/>
      <c r="EM137" s="16"/>
      <c r="EN137" s="16"/>
    </row>
    <row r="138" spans="1:144" s="15" customFormat="1">
      <c r="A138" s="20" t="s">
        <v>325</v>
      </c>
      <c r="B138" s="176">
        <v>2</v>
      </c>
      <c r="C138" s="170" t="s">
        <v>348</v>
      </c>
      <c r="D138" s="255" t="s">
        <v>348</v>
      </c>
      <c r="E138" s="123" t="s">
        <v>215</v>
      </c>
      <c r="F138" s="50"/>
      <c r="G138" s="129">
        <v>0</v>
      </c>
      <c r="H138" s="50"/>
      <c r="I138" s="50"/>
      <c r="J138" s="50"/>
      <c r="K138" s="50"/>
      <c r="L138" s="50"/>
      <c r="M138" s="50"/>
      <c r="N138" s="78">
        <v>7.78</v>
      </c>
      <c r="O138" s="50"/>
      <c r="P138" s="50"/>
      <c r="Q138" s="50"/>
      <c r="R138" s="50"/>
      <c r="S138" s="50"/>
      <c r="T138" s="103">
        <v>1.36</v>
      </c>
      <c r="U138" s="105">
        <v>-6.42</v>
      </c>
      <c r="V138" s="105">
        <v>4.49</v>
      </c>
      <c r="W138" s="105">
        <v>5.71</v>
      </c>
      <c r="X138" s="127"/>
      <c r="Y138" s="16"/>
      <c r="Z138" s="127"/>
      <c r="AA138" s="127"/>
      <c r="AB138" s="127"/>
      <c r="AC138" s="127"/>
      <c r="AD138" s="127"/>
      <c r="AE138" s="16"/>
      <c r="AF138" s="16"/>
      <c r="AG138" s="16"/>
      <c r="AH138" s="16"/>
      <c r="AI138" s="16"/>
      <c r="AJ138" s="16"/>
      <c r="AK138" s="16"/>
      <c r="AL138" s="16"/>
      <c r="AM138" s="16"/>
      <c r="AN138" s="16"/>
      <c r="AO138" s="16"/>
      <c r="AP138" s="16"/>
      <c r="AQ138" s="16"/>
      <c r="AR138" s="16"/>
      <c r="AS138" s="16"/>
      <c r="AT138" s="16"/>
      <c r="AU138" s="16"/>
      <c r="AV138" s="16"/>
      <c r="AW138" s="16"/>
      <c r="AX138" s="16"/>
      <c r="AY138" s="16"/>
      <c r="AZ138" s="16"/>
      <c r="BA138" s="16"/>
      <c r="BB138" s="16"/>
      <c r="BC138" s="16"/>
      <c r="BD138" s="16"/>
      <c r="BE138" s="16"/>
      <c r="BF138" s="16"/>
      <c r="BG138" s="16"/>
      <c r="BH138" s="16"/>
      <c r="BI138" s="16"/>
      <c r="BJ138" s="16"/>
      <c r="BK138" s="16"/>
      <c r="BL138" s="16"/>
      <c r="BM138" s="16"/>
      <c r="BN138" s="16"/>
      <c r="BO138" s="16"/>
      <c r="BP138" s="16"/>
      <c r="BQ138" s="16"/>
      <c r="BR138" s="16"/>
      <c r="BS138" s="16"/>
      <c r="BT138" s="16"/>
      <c r="BU138" s="16"/>
      <c r="BV138" s="16"/>
      <c r="BW138" s="16"/>
      <c r="BX138" s="16"/>
      <c r="BY138" s="16"/>
      <c r="BZ138" s="16"/>
      <c r="CA138" s="16"/>
      <c r="CB138" s="16"/>
      <c r="CC138" s="16"/>
      <c r="CD138" s="16"/>
      <c r="CE138" s="16"/>
      <c r="CF138" s="16"/>
      <c r="CG138" s="16"/>
      <c r="CH138" s="16"/>
      <c r="CI138" s="16"/>
      <c r="CJ138" s="16"/>
      <c r="CK138" s="16"/>
      <c r="CL138" s="16"/>
      <c r="CM138" s="16"/>
      <c r="CN138" s="16"/>
      <c r="CO138" s="16"/>
      <c r="CP138" s="16"/>
      <c r="CQ138" s="16"/>
      <c r="CR138" s="16"/>
      <c r="CS138" s="16"/>
      <c r="CT138" s="16"/>
      <c r="CU138" s="16"/>
      <c r="CV138" s="16"/>
      <c r="CW138" s="16"/>
      <c r="CX138" s="16"/>
      <c r="CY138" s="16"/>
      <c r="CZ138" s="16"/>
      <c r="DA138" s="16"/>
      <c r="DB138" s="16"/>
      <c r="DC138" s="16"/>
      <c r="DD138" s="16"/>
      <c r="DE138" s="16"/>
      <c r="DF138" s="16"/>
      <c r="DG138" s="16"/>
      <c r="DH138" s="16"/>
      <c r="DI138" s="16"/>
      <c r="DJ138" s="16"/>
      <c r="DK138" s="16"/>
      <c r="DL138" s="16"/>
      <c r="DM138" s="16"/>
      <c r="DN138" s="16"/>
      <c r="DO138" s="16"/>
      <c r="DP138" s="16"/>
      <c r="DQ138" s="16"/>
      <c r="DR138" s="16"/>
      <c r="DS138" s="16"/>
      <c r="DT138" s="16"/>
      <c r="DU138" s="16"/>
      <c r="DV138" s="16"/>
      <c r="DW138" s="16"/>
      <c r="DX138" s="16"/>
      <c r="DY138" s="16"/>
      <c r="DZ138" s="16"/>
      <c r="EA138" s="16"/>
      <c r="EB138" s="16"/>
      <c r="EC138" s="16"/>
      <c r="ED138" s="16"/>
      <c r="EE138" s="16"/>
      <c r="EF138" s="16"/>
      <c r="EG138" s="16"/>
      <c r="EH138" s="16"/>
      <c r="EI138" s="16"/>
      <c r="EJ138" s="16"/>
      <c r="EK138" s="16"/>
      <c r="EL138" s="16"/>
      <c r="EM138" s="16"/>
      <c r="EN138" s="16"/>
    </row>
    <row r="139" spans="1:144" s="15" customFormat="1">
      <c r="A139" s="18" t="s">
        <v>134</v>
      </c>
      <c r="B139" s="175">
        <v>5</v>
      </c>
      <c r="C139" s="169">
        <v>0.62342699999999995</v>
      </c>
      <c r="D139" s="254">
        <v>3149.43</v>
      </c>
      <c r="E139" s="124" t="s">
        <v>212</v>
      </c>
      <c r="F139" s="49" t="s">
        <v>14</v>
      </c>
      <c r="G139" s="128">
        <v>32.520000000000003</v>
      </c>
      <c r="H139" s="49">
        <v>0.6</v>
      </c>
      <c r="I139" s="49">
        <v>0.17</v>
      </c>
      <c r="J139" s="49">
        <v>0.14000000000000001</v>
      </c>
      <c r="K139" s="49">
        <v>0.67</v>
      </c>
      <c r="L139" s="49">
        <v>0.06</v>
      </c>
      <c r="M139" s="49">
        <v>0.03</v>
      </c>
      <c r="N139" s="78">
        <v>1.68</v>
      </c>
      <c r="O139" s="49">
        <v>0.34</v>
      </c>
      <c r="P139" s="49">
        <v>0.17</v>
      </c>
      <c r="Q139" s="49">
        <v>0.1</v>
      </c>
      <c r="R139" s="49">
        <v>7.0000000000000007E-2</v>
      </c>
      <c r="S139" s="49">
        <v>0.03</v>
      </c>
      <c r="T139" s="103">
        <v>0.71</v>
      </c>
      <c r="U139" s="104">
        <v>-0.96</v>
      </c>
      <c r="V139" s="104">
        <v>0.97</v>
      </c>
      <c r="W139" s="104">
        <v>2.35</v>
      </c>
      <c r="X139" s="127"/>
      <c r="Y139" s="16"/>
      <c r="Z139" s="127"/>
      <c r="AA139" s="127"/>
      <c r="AB139" s="127"/>
      <c r="AC139" s="127"/>
      <c r="AD139" s="127"/>
      <c r="AE139" s="16"/>
      <c r="AF139" s="16"/>
      <c r="AG139" s="16"/>
      <c r="AH139" s="16"/>
      <c r="AI139" s="16"/>
      <c r="AJ139" s="16"/>
      <c r="AK139" s="16"/>
      <c r="AL139" s="16"/>
      <c r="AM139" s="16"/>
      <c r="AN139" s="16"/>
      <c r="AO139" s="16"/>
      <c r="AP139" s="16"/>
      <c r="AQ139" s="16"/>
      <c r="AR139" s="16"/>
      <c r="AS139" s="16"/>
      <c r="AT139" s="16"/>
      <c r="AU139" s="16"/>
      <c r="AV139" s="16"/>
      <c r="AW139" s="16"/>
      <c r="AX139" s="16"/>
      <c r="AY139" s="16"/>
      <c r="AZ139" s="16"/>
      <c r="BA139" s="16"/>
      <c r="BB139" s="16"/>
      <c r="BC139" s="16"/>
      <c r="BD139" s="16"/>
      <c r="BE139" s="16"/>
      <c r="BF139" s="16"/>
      <c r="BG139" s="16"/>
      <c r="BH139" s="16"/>
      <c r="BI139" s="16"/>
      <c r="BJ139" s="16"/>
      <c r="BK139" s="16"/>
      <c r="BL139" s="16"/>
      <c r="BM139" s="16"/>
      <c r="BN139" s="16"/>
      <c r="BO139" s="16"/>
      <c r="BP139" s="16"/>
      <c r="BQ139" s="16"/>
      <c r="BR139" s="16"/>
      <c r="BS139" s="16"/>
      <c r="BT139" s="16"/>
      <c r="BU139" s="16"/>
      <c r="BV139" s="16"/>
      <c r="BW139" s="16"/>
      <c r="BX139" s="16"/>
      <c r="BY139" s="16"/>
      <c r="BZ139" s="16"/>
      <c r="CA139" s="16"/>
      <c r="CB139" s="16"/>
      <c r="CC139" s="16"/>
      <c r="CD139" s="16"/>
      <c r="CE139" s="16"/>
      <c r="CF139" s="16"/>
      <c r="CG139" s="16"/>
      <c r="CH139" s="16"/>
      <c r="CI139" s="16"/>
      <c r="CJ139" s="16"/>
      <c r="CK139" s="16"/>
      <c r="CL139" s="16"/>
      <c r="CM139" s="16"/>
      <c r="CN139" s="16"/>
      <c r="CO139" s="16"/>
      <c r="CP139" s="16"/>
      <c r="CQ139" s="16"/>
      <c r="CR139" s="16"/>
      <c r="CS139" s="16"/>
      <c r="CT139" s="16"/>
      <c r="CU139" s="16"/>
      <c r="CV139" s="16"/>
      <c r="CW139" s="16"/>
      <c r="CX139" s="16"/>
      <c r="CY139" s="16"/>
      <c r="CZ139" s="16"/>
      <c r="DA139" s="16"/>
      <c r="DB139" s="16"/>
      <c r="DC139" s="16"/>
      <c r="DD139" s="16"/>
      <c r="DE139" s="16"/>
      <c r="DF139" s="16"/>
      <c r="DG139" s="16"/>
      <c r="DH139" s="16"/>
      <c r="DI139" s="16"/>
      <c r="DJ139" s="16"/>
      <c r="DK139" s="16"/>
      <c r="DL139" s="16"/>
      <c r="DM139" s="16"/>
      <c r="DN139" s="16"/>
      <c r="DO139" s="16"/>
      <c r="DP139" s="16"/>
      <c r="DQ139" s="16"/>
      <c r="DR139" s="16"/>
      <c r="DS139" s="16"/>
      <c r="DT139" s="16"/>
      <c r="DU139" s="16"/>
      <c r="DV139" s="16"/>
      <c r="DW139" s="16"/>
      <c r="DX139" s="16"/>
      <c r="DY139" s="16"/>
      <c r="DZ139" s="16"/>
      <c r="EA139" s="16"/>
      <c r="EB139" s="16"/>
      <c r="EC139" s="16"/>
      <c r="ED139" s="16"/>
      <c r="EE139" s="16"/>
      <c r="EF139" s="16"/>
      <c r="EG139" s="16"/>
      <c r="EH139" s="16"/>
      <c r="EI139" s="16"/>
      <c r="EJ139" s="16"/>
      <c r="EK139" s="16"/>
      <c r="EL139" s="16"/>
      <c r="EM139" s="16"/>
      <c r="EN139" s="16"/>
    </row>
    <row r="140" spans="1:144" s="15" customFormat="1">
      <c r="A140" s="18" t="s">
        <v>133</v>
      </c>
      <c r="B140" s="175">
        <v>5</v>
      </c>
      <c r="C140" s="169">
        <v>0.40798200000000001</v>
      </c>
      <c r="D140" s="254">
        <v>538.822</v>
      </c>
      <c r="E140" s="124" t="s">
        <v>212</v>
      </c>
      <c r="F140" s="49" t="s">
        <v>60</v>
      </c>
      <c r="G140" s="128">
        <v>25.2</v>
      </c>
      <c r="H140" s="49">
        <v>0.31</v>
      </c>
      <c r="I140" s="49">
        <v>0.03</v>
      </c>
      <c r="J140" s="49">
        <v>0.28999999999999998</v>
      </c>
      <c r="K140" s="49">
        <v>0.17</v>
      </c>
      <c r="L140" s="49">
        <v>0.03</v>
      </c>
      <c r="M140" s="49">
        <v>0.05</v>
      </c>
      <c r="N140" s="78">
        <v>0.87</v>
      </c>
      <c r="O140" s="49">
        <v>0.28000000000000003</v>
      </c>
      <c r="P140" s="49">
        <v>0.96</v>
      </c>
      <c r="Q140" s="49">
        <v>0.61</v>
      </c>
      <c r="R140" s="49">
        <v>0.17</v>
      </c>
      <c r="S140" s="49">
        <v>0.05</v>
      </c>
      <c r="T140" s="103">
        <v>2.06</v>
      </c>
      <c r="U140" s="104">
        <v>1.19</v>
      </c>
      <c r="V140" s="104">
        <v>0.5</v>
      </c>
      <c r="W140" s="104">
        <v>0.42</v>
      </c>
      <c r="X140" s="127"/>
      <c r="Y140" s="16"/>
      <c r="Z140" s="127"/>
      <c r="AA140" s="127"/>
      <c r="AB140" s="127"/>
      <c r="AC140" s="127"/>
      <c r="AD140" s="127"/>
      <c r="AE140" s="16"/>
      <c r="AF140" s="16"/>
      <c r="AG140" s="16"/>
      <c r="AH140" s="16"/>
      <c r="AI140" s="16"/>
      <c r="AJ140" s="16"/>
      <c r="AK140" s="16"/>
      <c r="AL140" s="16"/>
      <c r="AM140" s="16"/>
      <c r="AN140" s="16"/>
      <c r="AO140" s="16"/>
      <c r="AP140" s="16"/>
      <c r="AQ140" s="16"/>
      <c r="AR140" s="16"/>
      <c r="AS140" s="16"/>
      <c r="AT140" s="16"/>
      <c r="AU140" s="16"/>
      <c r="AV140" s="16"/>
      <c r="AW140" s="16"/>
      <c r="AX140" s="16"/>
      <c r="AY140" s="16"/>
      <c r="AZ140" s="16"/>
      <c r="BA140" s="16"/>
      <c r="BB140" s="16"/>
      <c r="BC140" s="16"/>
      <c r="BD140" s="16"/>
      <c r="BE140" s="16"/>
      <c r="BF140" s="16"/>
      <c r="BG140" s="16"/>
      <c r="BH140" s="16"/>
      <c r="BI140" s="16"/>
      <c r="BJ140" s="16"/>
      <c r="BK140" s="16"/>
      <c r="BL140" s="16"/>
      <c r="BM140" s="16"/>
      <c r="BN140" s="16"/>
      <c r="BO140" s="16"/>
      <c r="BP140" s="16"/>
      <c r="BQ140" s="16"/>
      <c r="BR140" s="16"/>
      <c r="BS140" s="16"/>
      <c r="BT140" s="16"/>
      <c r="BU140" s="16"/>
      <c r="BV140" s="16"/>
      <c r="BW140" s="16"/>
      <c r="BX140" s="16"/>
      <c r="BY140" s="16"/>
      <c r="BZ140" s="16"/>
      <c r="CA140" s="16"/>
      <c r="CB140" s="16"/>
      <c r="CC140" s="16"/>
      <c r="CD140" s="16"/>
      <c r="CE140" s="16"/>
      <c r="CF140" s="16"/>
      <c r="CG140" s="16"/>
      <c r="CH140" s="16"/>
      <c r="CI140" s="16"/>
      <c r="CJ140" s="16"/>
      <c r="CK140" s="16"/>
      <c r="CL140" s="16"/>
      <c r="CM140" s="16"/>
      <c r="CN140" s="16"/>
      <c r="CO140" s="16"/>
      <c r="CP140" s="16"/>
      <c r="CQ140" s="16"/>
      <c r="CR140" s="16"/>
      <c r="CS140" s="16"/>
      <c r="CT140" s="16"/>
      <c r="CU140" s="16"/>
      <c r="CV140" s="16"/>
      <c r="CW140" s="16"/>
      <c r="CX140" s="16"/>
      <c r="CY140" s="16"/>
      <c r="CZ140" s="16"/>
      <c r="DA140" s="16"/>
      <c r="DB140" s="16"/>
      <c r="DC140" s="16"/>
      <c r="DD140" s="16"/>
      <c r="DE140" s="16"/>
      <c r="DF140" s="16"/>
      <c r="DG140" s="16"/>
      <c r="DH140" s="16"/>
      <c r="DI140" s="16"/>
      <c r="DJ140" s="16"/>
      <c r="DK140" s="16"/>
      <c r="DL140" s="16"/>
      <c r="DM140" s="16"/>
      <c r="DN140" s="16"/>
      <c r="DO140" s="16"/>
      <c r="DP140" s="16"/>
      <c r="DQ140" s="16"/>
      <c r="DR140" s="16"/>
      <c r="DS140" s="16"/>
      <c r="DT140" s="16"/>
      <c r="DU140" s="16"/>
      <c r="DV140" s="16"/>
      <c r="DW140" s="16"/>
      <c r="DX140" s="16"/>
      <c r="DY140" s="16"/>
      <c r="DZ140" s="16"/>
      <c r="EA140" s="16"/>
      <c r="EB140" s="16"/>
      <c r="EC140" s="16"/>
      <c r="ED140" s="16"/>
      <c r="EE140" s="16"/>
      <c r="EF140" s="16"/>
      <c r="EG140" s="16"/>
      <c r="EH140" s="16"/>
      <c r="EI140" s="16"/>
      <c r="EJ140" s="16"/>
      <c r="EK140" s="16"/>
      <c r="EL140" s="16"/>
      <c r="EM140" s="16"/>
      <c r="EN140" s="16"/>
    </row>
    <row r="141" spans="1:144" s="15" customFormat="1">
      <c r="A141" s="18" t="s">
        <v>85</v>
      </c>
      <c r="B141" s="175">
        <v>6</v>
      </c>
      <c r="C141" s="169">
        <v>0.52752299999999996</v>
      </c>
      <c r="D141" s="254">
        <v>1117.58</v>
      </c>
      <c r="E141" s="124" t="s">
        <v>213</v>
      </c>
      <c r="F141" s="49" t="s">
        <v>60</v>
      </c>
      <c r="G141" s="128">
        <v>52.8</v>
      </c>
      <c r="H141" s="49">
        <v>0.8</v>
      </c>
      <c r="I141" s="49">
        <v>0.01</v>
      </c>
      <c r="J141" s="49">
        <v>0.32</v>
      </c>
      <c r="K141" s="49">
        <v>0.09</v>
      </c>
      <c r="L141" s="49">
        <v>0.1</v>
      </c>
      <c r="M141" s="49">
        <v>0.11</v>
      </c>
      <c r="N141" s="78">
        <v>1.43</v>
      </c>
      <c r="O141" s="49">
        <v>0.88</v>
      </c>
      <c r="P141" s="49">
        <v>0</v>
      </c>
      <c r="Q141" s="49">
        <v>0.56000000000000005</v>
      </c>
      <c r="R141" s="49">
        <v>0.28000000000000003</v>
      </c>
      <c r="S141" s="49">
        <v>0.11</v>
      </c>
      <c r="T141" s="103">
        <v>1.84</v>
      </c>
      <c r="U141" s="104">
        <v>0.41</v>
      </c>
      <c r="V141" s="104">
        <v>0.83</v>
      </c>
      <c r="W141" s="104">
        <v>0.78</v>
      </c>
      <c r="X141" s="127"/>
      <c r="Y141" s="16"/>
      <c r="Z141" s="127"/>
      <c r="AA141" s="127"/>
      <c r="AB141" s="127"/>
      <c r="AC141" s="127"/>
      <c r="AD141" s="127"/>
      <c r="AE141" s="16"/>
      <c r="AF141" s="16"/>
      <c r="AG141" s="16"/>
      <c r="AH141" s="16"/>
      <c r="AI141" s="16"/>
      <c r="AJ141" s="16"/>
      <c r="AK141" s="16"/>
      <c r="AL141" s="16"/>
      <c r="AM141" s="16"/>
      <c r="AN141" s="16"/>
      <c r="AO141" s="16"/>
      <c r="AP141" s="16"/>
      <c r="AQ141" s="16"/>
      <c r="AR141" s="16"/>
      <c r="AS141" s="16"/>
      <c r="AT141" s="16"/>
      <c r="AU141" s="16"/>
      <c r="AV141" s="16"/>
      <c r="AW141" s="16"/>
      <c r="AX141" s="16"/>
      <c r="AY141" s="16"/>
      <c r="AZ141" s="16"/>
      <c r="BA141" s="16"/>
      <c r="BB141" s="16"/>
      <c r="BC141" s="16"/>
      <c r="BD141" s="16"/>
      <c r="BE141" s="16"/>
      <c r="BF141" s="16"/>
      <c r="BG141" s="16"/>
      <c r="BH141" s="16"/>
      <c r="BI141" s="16"/>
      <c r="BJ141" s="16"/>
      <c r="BK141" s="16"/>
      <c r="BL141" s="16"/>
      <c r="BM141" s="16"/>
      <c r="BN141" s="16"/>
      <c r="BO141" s="16"/>
      <c r="BP141" s="16"/>
      <c r="BQ141" s="16"/>
      <c r="BR141" s="16"/>
      <c r="BS141" s="16"/>
      <c r="BT141" s="16"/>
      <c r="BU141" s="16"/>
      <c r="BV141" s="16"/>
      <c r="BW141" s="16"/>
      <c r="BX141" s="16"/>
      <c r="BY141" s="16"/>
      <c r="BZ141" s="16"/>
      <c r="CA141" s="16"/>
      <c r="CB141" s="16"/>
      <c r="CC141" s="16"/>
      <c r="CD141" s="16"/>
      <c r="CE141" s="16"/>
      <c r="CF141" s="16"/>
      <c r="CG141" s="16"/>
      <c r="CH141" s="16"/>
      <c r="CI141" s="16"/>
      <c r="CJ141" s="16"/>
      <c r="CK141" s="16"/>
      <c r="CL141" s="16"/>
      <c r="CM141" s="16"/>
      <c r="CN141" s="16"/>
      <c r="CO141" s="16"/>
      <c r="CP141" s="16"/>
      <c r="CQ141" s="16"/>
      <c r="CR141" s="16"/>
      <c r="CS141" s="16"/>
      <c r="CT141" s="16"/>
      <c r="CU141" s="16"/>
      <c r="CV141" s="16"/>
      <c r="CW141" s="16"/>
      <c r="CX141" s="16"/>
      <c r="CY141" s="16"/>
      <c r="CZ141" s="16"/>
      <c r="DA141" s="16"/>
      <c r="DB141" s="16"/>
      <c r="DC141" s="16"/>
      <c r="DD141" s="16"/>
      <c r="DE141" s="16"/>
      <c r="DF141" s="16"/>
      <c r="DG141" s="16"/>
      <c r="DH141" s="16"/>
      <c r="DI141" s="16"/>
      <c r="DJ141" s="16"/>
      <c r="DK141" s="16"/>
      <c r="DL141" s="16"/>
      <c r="DM141" s="16"/>
      <c r="DN141" s="16"/>
      <c r="DO141" s="16"/>
      <c r="DP141" s="16"/>
      <c r="DQ141" s="16"/>
      <c r="DR141" s="16"/>
      <c r="DS141" s="16"/>
      <c r="DT141" s="16"/>
      <c r="DU141" s="16"/>
      <c r="DV141" s="16"/>
      <c r="DW141" s="16"/>
      <c r="DX141" s="16"/>
      <c r="DY141" s="16"/>
      <c r="DZ141" s="16"/>
      <c r="EA141" s="16"/>
      <c r="EB141" s="16"/>
      <c r="EC141" s="16"/>
      <c r="ED141" s="16"/>
      <c r="EE141" s="16"/>
      <c r="EF141" s="16"/>
      <c r="EG141" s="16"/>
      <c r="EH141" s="16"/>
      <c r="EI141" s="16"/>
      <c r="EJ141" s="16"/>
      <c r="EK141" s="16"/>
      <c r="EL141" s="16"/>
      <c r="EM141" s="16"/>
      <c r="EN141" s="16"/>
    </row>
    <row r="142" spans="1:144" s="15" customFormat="1">
      <c r="A142" s="20" t="s">
        <v>132</v>
      </c>
      <c r="B142" s="176" t="s">
        <v>255</v>
      </c>
      <c r="C142" s="170">
        <v>0.61977499999999996</v>
      </c>
      <c r="D142" s="255">
        <v>5880.8</v>
      </c>
      <c r="E142" s="123" t="s">
        <v>212</v>
      </c>
      <c r="F142" s="50" t="s">
        <v>18</v>
      </c>
      <c r="G142" s="129">
        <v>2.2599999999999998</v>
      </c>
      <c r="H142" s="50">
        <v>0.33</v>
      </c>
      <c r="I142" s="50">
        <v>0.23</v>
      </c>
      <c r="J142" s="50">
        <v>0.17</v>
      </c>
      <c r="K142" s="50">
        <v>1.02</v>
      </c>
      <c r="L142" s="50">
        <v>0.72</v>
      </c>
      <c r="M142" s="50">
        <v>0.02</v>
      </c>
      <c r="N142" s="78">
        <v>2.48</v>
      </c>
      <c r="O142" s="50">
        <v>0.14000000000000001</v>
      </c>
      <c r="P142" s="50">
        <v>1.6</v>
      </c>
      <c r="Q142" s="50">
        <v>0.36</v>
      </c>
      <c r="R142" s="50">
        <v>4.76</v>
      </c>
      <c r="S142" s="50">
        <v>0.02</v>
      </c>
      <c r="T142" s="103">
        <v>6.88</v>
      </c>
      <c r="U142" s="105">
        <v>4.4000000000000004</v>
      </c>
      <c r="V142" s="105">
        <v>1.43</v>
      </c>
      <c r="W142" s="105">
        <v>0.36</v>
      </c>
      <c r="X142" s="127"/>
      <c r="Y142" s="16"/>
      <c r="Z142" s="127"/>
      <c r="AA142" s="127"/>
      <c r="AB142" s="127"/>
      <c r="AC142" s="127"/>
      <c r="AD142" s="127"/>
      <c r="AE142" s="16"/>
      <c r="AF142" s="16"/>
      <c r="AG142" s="16"/>
      <c r="AH142" s="16"/>
      <c r="AI142" s="16"/>
      <c r="AJ142" s="16"/>
      <c r="AK142" s="16"/>
      <c r="AL142" s="16"/>
      <c r="AM142" s="16"/>
      <c r="AN142" s="16"/>
      <c r="AO142" s="16"/>
      <c r="AP142" s="16"/>
      <c r="AQ142" s="16"/>
      <c r="AR142" s="16"/>
      <c r="AS142" s="16"/>
      <c r="AT142" s="16"/>
      <c r="AU142" s="16"/>
      <c r="AV142" s="16"/>
      <c r="AW142" s="16"/>
      <c r="AX142" s="16"/>
      <c r="AY142" s="16"/>
      <c r="AZ142" s="16"/>
      <c r="BA142" s="16"/>
      <c r="BB142" s="16"/>
      <c r="BC142" s="16"/>
      <c r="BD142" s="16"/>
      <c r="BE142" s="16"/>
      <c r="BF142" s="16"/>
      <c r="BG142" s="16"/>
      <c r="BH142" s="16"/>
      <c r="BI142" s="16"/>
      <c r="BJ142" s="16"/>
      <c r="BK142" s="16"/>
      <c r="BL142" s="16"/>
      <c r="BM142" s="16"/>
      <c r="BN142" s="16"/>
      <c r="BO142" s="16"/>
      <c r="BP142" s="16"/>
      <c r="BQ142" s="16"/>
      <c r="BR142" s="16"/>
      <c r="BS142" s="16"/>
      <c r="BT142" s="16"/>
      <c r="BU142" s="16"/>
      <c r="BV142" s="16"/>
      <c r="BW142" s="16"/>
      <c r="BX142" s="16"/>
      <c r="BY142" s="16"/>
      <c r="BZ142" s="16"/>
      <c r="CA142" s="16"/>
      <c r="CB142" s="16"/>
      <c r="CC142" s="16"/>
      <c r="CD142" s="16"/>
      <c r="CE142" s="16"/>
      <c r="CF142" s="16"/>
      <c r="CG142" s="16"/>
      <c r="CH142" s="16"/>
      <c r="CI142" s="16"/>
      <c r="CJ142" s="16"/>
      <c r="CK142" s="16"/>
      <c r="CL142" s="16"/>
      <c r="CM142" s="16"/>
      <c r="CN142" s="16"/>
      <c r="CO142" s="16"/>
      <c r="CP142" s="16"/>
      <c r="CQ142" s="16"/>
      <c r="CR142" s="16"/>
      <c r="CS142" s="16"/>
      <c r="CT142" s="16"/>
      <c r="CU142" s="16"/>
      <c r="CV142" s="16"/>
      <c r="CW142" s="16"/>
      <c r="CX142" s="16"/>
      <c r="CY142" s="16"/>
      <c r="CZ142" s="16"/>
      <c r="DA142" s="16"/>
      <c r="DB142" s="16"/>
      <c r="DC142" s="16"/>
      <c r="DD142" s="16"/>
      <c r="DE142" s="16"/>
      <c r="DF142" s="16"/>
      <c r="DG142" s="16"/>
      <c r="DH142" s="16"/>
      <c r="DI142" s="16"/>
      <c r="DJ142" s="16"/>
      <c r="DK142" s="16"/>
      <c r="DL142" s="16"/>
      <c r="DM142" s="16"/>
      <c r="DN142" s="16"/>
      <c r="DO142" s="16"/>
      <c r="DP142" s="16"/>
      <c r="DQ142" s="16"/>
      <c r="DR142" s="16"/>
      <c r="DS142" s="16"/>
      <c r="DT142" s="16"/>
      <c r="DU142" s="16"/>
      <c r="DV142" s="16"/>
      <c r="DW142" s="16"/>
      <c r="DX142" s="16"/>
      <c r="DY142" s="16"/>
      <c r="DZ142" s="16"/>
      <c r="EA142" s="16"/>
      <c r="EB142" s="16"/>
      <c r="EC142" s="16"/>
      <c r="ED142" s="16"/>
      <c r="EE142" s="16"/>
      <c r="EF142" s="16"/>
      <c r="EG142" s="16"/>
      <c r="EH142" s="16"/>
      <c r="EI142" s="16"/>
      <c r="EJ142" s="16"/>
      <c r="EK142" s="16"/>
      <c r="EL142" s="16"/>
      <c r="EM142" s="16"/>
      <c r="EN142" s="16"/>
    </row>
    <row r="143" spans="1:144" s="15" customFormat="1">
      <c r="A143" s="18" t="s">
        <v>326</v>
      </c>
      <c r="B143" s="175">
        <v>2</v>
      </c>
      <c r="C143" s="169" t="s">
        <v>348</v>
      </c>
      <c r="D143" s="254" t="s">
        <v>348</v>
      </c>
      <c r="E143" s="124" t="s">
        <v>213</v>
      </c>
      <c r="F143" s="49"/>
      <c r="G143" s="128">
        <v>0.01</v>
      </c>
      <c r="H143" s="49"/>
      <c r="I143" s="49"/>
      <c r="J143" s="49"/>
      <c r="K143" s="49"/>
      <c r="L143" s="49"/>
      <c r="M143" s="49"/>
      <c r="N143" s="78">
        <v>2.94</v>
      </c>
      <c r="O143" s="49"/>
      <c r="P143" s="49"/>
      <c r="Q143" s="49"/>
      <c r="R143" s="49"/>
      <c r="S143" s="49"/>
      <c r="T143" s="103">
        <v>0.19</v>
      </c>
      <c r="U143" s="104">
        <v>-2.76</v>
      </c>
      <c r="V143" s="104">
        <v>1.7</v>
      </c>
      <c r="W143" s="104">
        <v>15.83</v>
      </c>
      <c r="X143" s="127"/>
      <c r="Y143" s="16"/>
      <c r="Z143" s="127"/>
      <c r="AA143" s="127"/>
      <c r="AB143" s="127"/>
      <c r="AC143" s="127"/>
      <c r="AD143" s="127"/>
      <c r="AE143" s="16"/>
      <c r="AF143" s="16"/>
      <c r="AG143" s="16"/>
      <c r="AH143" s="16"/>
      <c r="AI143" s="16"/>
      <c r="AJ143" s="16"/>
      <c r="AK143" s="16"/>
      <c r="AL143" s="16"/>
      <c r="AM143" s="16"/>
      <c r="AN143" s="16"/>
      <c r="AO143" s="16"/>
      <c r="AP143" s="16"/>
      <c r="AQ143" s="16"/>
      <c r="AR143" s="16"/>
      <c r="AS143" s="16"/>
      <c r="AT143" s="16"/>
      <c r="AU143" s="16"/>
      <c r="AV143" s="16"/>
      <c r="AW143" s="16"/>
      <c r="AX143" s="16"/>
      <c r="AY143" s="16"/>
      <c r="AZ143" s="16"/>
      <c r="BA143" s="16"/>
      <c r="BB143" s="16"/>
      <c r="BC143" s="16"/>
      <c r="BD143" s="16"/>
      <c r="BE143" s="16"/>
      <c r="BF143" s="16"/>
      <c r="BG143" s="16"/>
      <c r="BH143" s="16"/>
      <c r="BI143" s="16"/>
      <c r="BJ143" s="16"/>
      <c r="BK143" s="16"/>
      <c r="BL143" s="16"/>
      <c r="BM143" s="16"/>
      <c r="BN143" s="16"/>
      <c r="BO143" s="16"/>
      <c r="BP143" s="16"/>
      <c r="BQ143" s="16"/>
      <c r="BR143" s="16"/>
      <c r="BS143" s="16"/>
      <c r="BT143" s="16"/>
      <c r="BU143" s="16"/>
      <c r="BV143" s="16"/>
      <c r="BW143" s="16"/>
      <c r="BX143" s="16"/>
      <c r="BY143" s="16"/>
      <c r="BZ143" s="16"/>
      <c r="CA143" s="16"/>
      <c r="CB143" s="16"/>
      <c r="CC143" s="16"/>
      <c r="CD143" s="16"/>
      <c r="CE143" s="16"/>
      <c r="CF143" s="16"/>
      <c r="CG143" s="16"/>
      <c r="CH143" s="16"/>
      <c r="CI143" s="16"/>
      <c r="CJ143" s="16"/>
      <c r="CK143" s="16"/>
      <c r="CL143" s="16"/>
      <c r="CM143" s="16"/>
      <c r="CN143" s="16"/>
      <c r="CO143" s="16"/>
      <c r="CP143" s="16"/>
      <c r="CQ143" s="16"/>
      <c r="CR143" s="16"/>
      <c r="CS143" s="16"/>
      <c r="CT143" s="16"/>
      <c r="CU143" s="16"/>
      <c r="CV143" s="16"/>
      <c r="CW143" s="16"/>
      <c r="CX143" s="16"/>
      <c r="CY143" s="16"/>
      <c r="CZ143" s="16"/>
      <c r="DA143" s="16"/>
      <c r="DB143" s="16"/>
      <c r="DC143" s="16"/>
      <c r="DD143" s="16"/>
      <c r="DE143" s="16"/>
      <c r="DF143" s="16"/>
      <c r="DG143" s="16"/>
      <c r="DH143" s="16"/>
      <c r="DI143" s="16"/>
      <c r="DJ143" s="16"/>
      <c r="DK143" s="16"/>
      <c r="DL143" s="16"/>
      <c r="DM143" s="16"/>
      <c r="DN143" s="16"/>
      <c r="DO143" s="16"/>
      <c r="DP143" s="16"/>
      <c r="DQ143" s="16"/>
      <c r="DR143" s="16"/>
      <c r="DS143" s="16"/>
      <c r="DT143" s="16"/>
      <c r="DU143" s="16"/>
      <c r="DV143" s="16"/>
      <c r="DW143" s="16"/>
      <c r="DX143" s="16"/>
      <c r="DY143" s="16"/>
      <c r="DZ143" s="16"/>
      <c r="EA143" s="16"/>
      <c r="EB143" s="16"/>
      <c r="EC143" s="16"/>
      <c r="ED143" s="16"/>
      <c r="EE143" s="16"/>
      <c r="EF143" s="16"/>
      <c r="EG143" s="16"/>
      <c r="EH143" s="16"/>
      <c r="EI143" s="16"/>
      <c r="EJ143" s="16"/>
      <c r="EK143" s="16"/>
      <c r="EL143" s="16"/>
      <c r="EM143" s="16"/>
      <c r="EN143" s="16"/>
    </row>
    <row r="144" spans="1:144" s="15" customFormat="1">
      <c r="A144" s="18" t="s">
        <v>84</v>
      </c>
      <c r="B144" s="175">
        <v>6</v>
      </c>
      <c r="C144" s="169">
        <v>0.53996299999999997</v>
      </c>
      <c r="D144" s="254">
        <v>700.06899999999996</v>
      </c>
      <c r="E144" s="124" t="s">
        <v>213</v>
      </c>
      <c r="F144" s="49" t="s">
        <v>60</v>
      </c>
      <c r="G144" s="128">
        <v>27.47</v>
      </c>
      <c r="H144" s="49">
        <v>0.43</v>
      </c>
      <c r="I144" s="49">
        <v>7.0000000000000007E-2</v>
      </c>
      <c r="J144" s="49">
        <v>0.21</v>
      </c>
      <c r="K144" s="49">
        <v>0.16</v>
      </c>
      <c r="L144" s="49">
        <v>0</v>
      </c>
      <c r="M144" s="49">
        <v>0.11</v>
      </c>
      <c r="N144" s="78">
        <v>0.98</v>
      </c>
      <c r="O144" s="49">
        <v>0.37</v>
      </c>
      <c r="P144" s="49">
        <v>0.05</v>
      </c>
      <c r="Q144" s="49">
        <v>0.06</v>
      </c>
      <c r="R144" s="49">
        <v>0.01</v>
      </c>
      <c r="S144" s="49">
        <v>0.11</v>
      </c>
      <c r="T144" s="103">
        <v>0.59</v>
      </c>
      <c r="U144" s="104">
        <v>-0.38</v>
      </c>
      <c r="V144" s="104">
        <v>0.56000000000000005</v>
      </c>
      <c r="W144" s="104">
        <v>1.65</v>
      </c>
      <c r="X144" s="127"/>
      <c r="Y144" s="16"/>
      <c r="Z144" s="127"/>
      <c r="AA144" s="127"/>
      <c r="AB144" s="127"/>
      <c r="AC144" s="127"/>
      <c r="AD144" s="127"/>
      <c r="AE144" s="16"/>
      <c r="AF144" s="16"/>
      <c r="AG144" s="16"/>
      <c r="AH144" s="16"/>
      <c r="AI144" s="16"/>
      <c r="AJ144" s="16"/>
      <c r="AK144" s="16"/>
      <c r="AL144" s="16"/>
      <c r="AM144" s="16"/>
      <c r="AN144" s="16"/>
      <c r="AO144" s="16"/>
      <c r="AP144" s="16"/>
      <c r="AQ144" s="16"/>
      <c r="AR144" s="16"/>
      <c r="AS144" s="16"/>
      <c r="AT144" s="16"/>
      <c r="AU144" s="16"/>
      <c r="AV144" s="16"/>
      <c r="AW144" s="16"/>
      <c r="AX144" s="16"/>
      <c r="AY144" s="16"/>
      <c r="AZ144" s="16"/>
      <c r="BA144" s="16"/>
      <c r="BB144" s="16"/>
      <c r="BC144" s="16"/>
      <c r="BD144" s="16"/>
      <c r="BE144" s="16"/>
      <c r="BF144" s="16"/>
      <c r="BG144" s="16"/>
      <c r="BH144" s="16"/>
      <c r="BI144" s="16"/>
      <c r="BJ144" s="16"/>
      <c r="BK144" s="16"/>
      <c r="BL144" s="16"/>
      <c r="BM144" s="16"/>
      <c r="BN144" s="16"/>
      <c r="BO144" s="16"/>
      <c r="BP144" s="16"/>
      <c r="BQ144" s="16"/>
      <c r="BR144" s="16"/>
      <c r="BS144" s="16"/>
      <c r="BT144" s="16"/>
      <c r="BU144" s="16"/>
      <c r="BV144" s="16"/>
      <c r="BW144" s="16"/>
      <c r="BX144" s="16"/>
      <c r="BY144" s="16"/>
      <c r="BZ144" s="16"/>
      <c r="CA144" s="16"/>
      <c r="CB144" s="16"/>
      <c r="CC144" s="16"/>
      <c r="CD144" s="16"/>
      <c r="CE144" s="16"/>
      <c r="CF144" s="16"/>
      <c r="CG144" s="16"/>
      <c r="CH144" s="16"/>
      <c r="CI144" s="16"/>
      <c r="CJ144" s="16"/>
      <c r="CK144" s="16"/>
      <c r="CL144" s="16"/>
      <c r="CM144" s="16"/>
      <c r="CN144" s="16"/>
      <c r="CO144" s="16"/>
      <c r="CP144" s="16"/>
      <c r="CQ144" s="16"/>
      <c r="CR144" s="16"/>
      <c r="CS144" s="16"/>
      <c r="CT144" s="16"/>
      <c r="CU144" s="16"/>
      <c r="CV144" s="16"/>
      <c r="CW144" s="16"/>
      <c r="CX144" s="16"/>
      <c r="CY144" s="16"/>
      <c r="CZ144" s="16"/>
      <c r="DA144" s="16"/>
      <c r="DB144" s="16"/>
      <c r="DC144" s="16"/>
      <c r="DD144" s="16"/>
      <c r="DE144" s="16"/>
      <c r="DF144" s="16"/>
      <c r="DG144" s="16"/>
      <c r="DH144" s="16"/>
      <c r="DI144" s="16"/>
      <c r="DJ144" s="16"/>
      <c r="DK144" s="16"/>
      <c r="DL144" s="16"/>
      <c r="DM144" s="16"/>
      <c r="DN144" s="16"/>
      <c r="DO144" s="16"/>
      <c r="DP144" s="16"/>
      <c r="DQ144" s="16"/>
      <c r="DR144" s="16"/>
      <c r="DS144" s="16"/>
      <c r="DT144" s="16"/>
      <c r="DU144" s="16"/>
      <c r="DV144" s="16"/>
      <c r="DW144" s="16"/>
      <c r="DX144" s="16"/>
      <c r="DY144" s="16"/>
      <c r="DZ144" s="16"/>
      <c r="EA144" s="16"/>
      <c r="EB144" s="16"/>
      <c r="EC144" s="16"/>
      <c r="ED144" s="16"/>
      <c r="EE144" s="16"/>
      <c r="EF144" s="16"/>
      <c r="EG144" s="16"/>
      <c r="EH144" s="16"/>
      <c r="EI144" s="16"/>
      <c r="EJ144" s="16"/>
      <c r="EK144" s="16"/>
      <c r="EL144" s="16"/>
      <c r="EM144" s="16"/>
      <c r="EN144" s="16"/>
    </row>
    <row r="145" spans="1:144" s="15" customFormat="1">
      <c r="A145" s="18" t="s">
        <v>36</v>
      </c>
      <c r="B145" s="175">
        <v>6</v>
      </c>
      <c r="C145" s="169">
        <v>0.92045399999999999</v>
      </c>
      <c r="D145" s="254">
        <v>53589.9</v>
      </c>
      <c r="E145" s="124" t="s">
        <v>322</v>
      </c>
      <c r="F145" s="49" t="s">
        <v>16</v>
      </c>
      <c r="G145" s="128">
        <v>16.71</v>
      </c>
      <c r="H145" s="49">
        <v>0.76</v>
      </c>
      <c r="I145" s="49">
        <v>0.57999999999999996</v>
      </c>
      <c r="J145" s="49">
        <v>0.38</v>
      </c>
      <c r="K145" s="49">
        <v>3.23</v>
      </c>
      <c r="L145" s="49">
        <v>0.16</v>
      </c>
      <c r="M145" s="49">
        <v>0.17</v>
      </c>
      <c r="N145" s="78">
        <v>5.28</v>
      </c>
      <c r="O145" s="49">
        <v>0.45</v>
      </c>
      <c r="P145" s="49">
        <v>0.04</v>
      </c>
      <c r="Q145" s="49">
        <v>0.08</v>
      </c>
      <c r="R145" s="49">
        <v>0.43</v>
      </c>
      <c r="S145" s="49">
        <v>0.17</v>
      </c>
      <c r="T145" s="103">
        <v>1.17</v>
      </c>
      <c r="U145" s="104">
        <v>-4.1100000000000003</v>
      </c>
      <c r="V145" s="104">
        <v>3.05</v>
      </c>
      <c r="W145" s="104">
        <v>4.53</v>
      </c>
      <c r="X145" s="127"/>
      <c r="Y145" s="16"/>
      <c r="Z145" s="127"/>
      <c r="AA145" s="127"/>
      <c r="AB145" s="127"/>
      <c r="AC145" s="127"/>
      <c r="AD145" s="127"/>
      <c r="AE145" s="16"/>
      <c r="AF145" s="16"/>
      <c r="AG145" s="16"/>
      <c r="AH145" s="16"/>
      <c r="AI145" s="16"/>
      <c r="AJ145" s="16"/>
      <c r="AK145" s="16"/>
      <c r="AL145" s="16"/>
      <c r="AM145" s="16"/>
      <c r="AN145" s="16"/>
      <c r="AO145" s="16"/>
      <c r="AP145" s="16"/>
      <c r="AQ145" s="16"/>
      <c r="AR145" s="16"/>
      <c r="AS145" s="16"/>
      <c r="AT145" s="16"/>
      <c r="AU145" s="16"/>
      <c r="AV145" s="16"/>
      <c r="AW145" s="16"/>
      <c r="AX145" s="16"/>
      <c r="AY145" s="16"/>
      <c r="AZ145" s="16"/>
      <c r="BA145" s="16"/>
      <c r="BB145" s="16"/>
      <c r="BC145" s="16"/>
      <c r="BD145" s="16"/>
      <c r="BE145" s="16"/>
      <c r="BF145" s="16"/>
      <c r="BG145" s="16"/>
      <c r="BH145" s="16"/>
      <c r="BI145" s="16"/>
      <c r="BJ145" s="16"/>
      <c r="BK145" s="16"/>
      <c r="BL145" s="16"/>
      <c r="BM145" s="16"/>
      <c r="BN145" s="16"/>
      <c r="BO145" s="16"/>
      <c r="BP145" s="16"/>
      <c r="BQ145" s="16"/>
      <c r="BR145" s="16"/>
      <c r="BS145" s="16"/>
      <c r="BT145" s="16"/>
      <c r="BU145" s="16"/>
      <c r="BV145" s="16"/>
      <c r="BW145" s="16"/>
      <c r="BX145" s="16"/>
      <c r="BY145" s="16"/>
      <c r="BZ145" s="16"/>
      <c r="CA145" s="16"/>
      <c r="CB145" s="16"/>
      <c r="CC145" s="16"/>
      <c r="CD145" s="16"/>
      <c r="CE145" s="16"/>
      <c r="CF145" s="16"/>
      <c r="CG145" s="16"/>
      <c r="CH145" s="16"/>
      <c r="CI145" s="16"/>
      <c r="CJ145" s="16"/>
      <c r="CK145" s="16"/>
      <c r="CL145" s="16"/>
      <c r="CM145" s="16"/>
      <c r="CN145" s="16"/>
      <c r="CO145" s="16"/>
      <c r="CP145" s="16"/>
      <c r="CQ145" s="16"/>
      <c r="CR145" s="16"/>
      <c r="CS145" s="16"/>
      <c r="CT145" s="16"/>
      <c r="CU145" s="16"/>
      <c r="CV145" s="16"/>
      <c r="CW145" s="16"/>
      <c r="CX145" s="16"/>
      <c r="CY145" s="16"/>
      <c r="CZ145" s="16"/>
      <c r="DA145" s="16"/>
      <c r="DB145" s="16"/>
      <c r="DC145" s="16"/>
      <c r="DD145" s="16"/>
      <c r="DE145" s="16"/>
      <c r="DF145" s="16"/>
      <c r="DG145" s="16"/>
      <c r="DH145" s="16"/>
      <c r="DI145" s="16"/>
      <c r="DJ145" s="16"/>
      <c r="DK145" s="16"/>
      <c r="DL145" s="16"/>
      <c r="DM145" s="16"/>
      <c r="DN145" s="16"/>
      <c r="DO145" s="16"/>
      <c r="DP145" s="16"/>
      <c r="DQ145" s="16"/>
      <c r="DR145" s="16"/>
      <c r="DS145" s="16"/>
      <c r="DT145" s="16"/>
      <c r="DU145" s="16"/>
      <c r="DV145" s="16"/>
      <c r="DW145" s="16"/>
      <c r="DX145" s="16"/>
      <c r="DY145" s="16"/>
      <c r="DZ145" s="16"/>
      <c r="EA145" s="16"/>
      <c r="EB145" s="16"/>
      <c r="EC145" s="16"/>
      <c r="ED145" s="16"/>
      <c r="EE145" s="16"/>
      <c r="EF145" s="16"/>
      <c r="EG145" s="16"/>
      <c r="EH145" s="16"/>
      <c r="EI145" s="16"/>
      <c r="EJ145" s="16"/>
      <c r="EK145" s="16"/>
      <c r="EL145" s="16"/>
      <c r="EM145" s="16"/>
      <c r="EN145" s="16"/>
    </row>
    <row r="146" spans="1:144" s="15" customFormat="1">
      <c r="A146" s="20" t="s">
        <v>245</v>
      </c>
      <c r="B146" s="176" t="s">
        <v>255</v>
      </c>
      <c r="C146" s="170" t="s">
        <v>348</v>
      </c>
      <c r="D146" s="255" t="s">
        <v>348</v>
      </c>
      <c r="E146" s="123" t="s">
        <v>213</v>
      </c>
      <c r="F146" s="50" t="s">
        <v>16</v>
      </c>
      <c r="G146" s="129">
        <v>0.25</v>
      </c>
      <c r="H146" s="50">
        <v>0.68</v>
      </c>
      <c r="I146" s="50">
        <v>0.62</v>
      </c>
      <c r="J146" s="50">
        <v>0.18</v>
      </c>
      <c r="K146" s="50">
        <v>1.78</v>
      </c>
      <c r="L146" s="50">
        <v>0.32</v>
      </c>
      <c r="M146" s="50">
        <v>0</v>
      </c>
      <c r="N146" s="78">
        <v>3.58</v>
      </c>
      <c r="O146" s="50">
        <v>7.0000000000000007E-2</v>
      </c>
      <c r="P146" s="50">
        <v>0.31</v>
      </c>
      <c r="Q146" s="50">
        <v>1.94</v>
      </c>
      <c r="R146" s="50">
        <v>5.35</v>
      </c>
      <c r="S146" s="50">
        <v>0</v>
      </c>
      <c r="T146" s="103">
        <v>7.67</v>
      </c>
      <c r="U146" s="105">
        <v>4.09</v>
      </c>
      <c r="V146" s="105">
        <v>2.0699999999999998</v>
      </c>
      <c r="W146" s="105">
        <v>0.47</v>
      </c>
      <c r="X146" s="127"/>
      <c r="Y146" s="16"/>
      <c r="Z146" s="127"/>
      <c r="AA146" s="127"/>
      <c r="AB146" s="127"/>
      <c r="AC146" s="127"/>
      <c r="AD146" s="127"/>
      <c r="AE146" s="16"/>
      <c r="AF146" s="16"/>
      <c r="AG146" s="16"/>
      <c r="AH146" s="16"/>
      <c r="AI146" s="16"/>
      <c r="AJ146" s="16"/>
      <c r="AK146" s="16"/>
      <c r="AL146" s="16"/>
      <c r="AM146" s="16"/>
      <c r="AN146" s="16"/>
      <c r="AO146" s="16"/>
      <c r="AP146" s="16"/>
      <c r="AQ146" s="16"/>
      <c r="AR146" s="16"/>
      <c r="AS146" s="16"/>
      <c r="AT146" s="16"/>
      <c r="AU146" s="16"/>
      <c r="AV146" s="16"/>
      <c r="AW146" s="16"/>
      <c r="AX146" s="16"/>
      <c r="AY146" s="16"/>
      <c r="AZ146" s="16"/>
      <c r="BA146" s="16"/>
      <c r="BB146" s="16"/>
      <c r="BC146" s="16"/>
      <c r="BD146" s="16"/>
      <c r="BE146" s="16"/>
      <c r="BF146" s="16"/>
      <c r="BG146" s="16"/>
      <c r="BH146" s="16"/>
      <c r="BI146" s="16"/>
      <c r="BJ146" s="16"/>
      <c r="BK146" s="16"/>
      <c r="BL146" s="16"/>
      <c r="BM146" s="16"/>
      <c r="BN146" s="16"/>
      <c r="BO146" s="16"/>
      <c r="BP146" s="16"/>
      <c r="BQ146" s="16"/>
      <c r="BR146" s="16"/>
      <c r="BS146" s="16"/>
      <c r="BT146" s="16"/>
      <c r="BU146" s="16"/>
      <c r="BV146" s="16"/>
      <c r="BW146" s="16"/>
      <c r="BX146" s="16"/>
      <c r="BY146" s="16"/>
      <c r="BZ146" s="16"/>
      <c r="CA146" s="16"/>
      <c r="CB146" s="16"/>
      <c r="CC146" s="16"/>
      <c r="CD146" s="16"/>
      <c r="CE146" s="16"/>
      <c r="CF146" s="16"/>
      <c r="CG146" s="16"/>
      <c r="CH146" s="16"/>
      <c r="CI146" s="16"/>
      <c r="CJ146" s="16"/>
      <c r="CK146" s="16"/>
      <c r="CL146" s="16"/>
      <c r="CM146" s="16"/>
      <c r="CN146" s="16"/>
      <c r="CO146" s="16"/>
      <c r="CP146" s="16"/>
      <c r="CQ146" s="16"/>
      <c r="CR146" s="16"/>
      <c r="CS146" s="16"/>
      <c r="CT146" s="16"/>
      <c r="CU146" s="16"/>
      <c r="CV146" s="16"/>
      <c r="CW146" s="16"/>
      <c r="CX146" s="16"/>
      <c r="CY146" s="16"/>
      <c r="CZ146" s="16"/>
      <c r="DA146" s="16"/>
      <c r="DB146" s="16"/>
      <c r="DC146" s="16"/>
      <c r="DD146" s="16"/>
      <c r="DE146" s="16"/>
      <c r="DF146" s="16"/>
      <c r="DG146" s="16"/>
      <c r="DH146" s="16"/>
      <c r="DI146" s="16"/>
      <c r="DJ146" s="16"/>
      <c r="DK146" s="16"/>
      <c r="DL146" s="16"/>
      <c r="DM146" s="16"/>
      <c r="DN146" s="16"/>
      <c r="DO146" s="16"/>
      <c r="DP146" s="16"/>
      <c r="DQ146" s="16"/>
      <c r="DR146" s="16"/>
      <c r="DS146" s="16"/>
      <c r="DT146" s="16"/>
      <c r="DU146" s="16"/>
      <c r="DV146" s="16"/>
      <c r="DW146" s="16"/>
      <c r="DX146" s="16"/>
      <c r="DY146" s="16"/>
      <c r="DZ146" s="16"/>
      <c r="EA146" s="16"/>
      <c r="EB146" s="16"/>
      <c r="EC146" s="16"/>
      <c r="ED146" s="16"/>
      <c r="EE146" s="16"/>
      <c r="EF146" s="16"/>
      <c r="EG146" s="16"/>
      <c r="EH146" s="16"/>
      <c r="EI146" s="16"/>
      <c r="EJ146" s="16"/>
      <c r="EK146" s="16"/>
      <c r="EL146" s="16"/>
      <c r="EM146" s="16"/>
      <c r="EN146" s="16"/>
    </row>
    <row r="147" spans="1:144" s="15" customFormat="1">
      <c r="A147" s="18" t="s">
        <v>190</v>
      </c>
      <c r="B147" s="175" t="s">
        <v>256</v>
      </c>
      <c r="C147" s="169">
        <v>0.90947900000000004</v>
      </c>
      <c r="D147" s="254">
        <v>37488.300000000003</v>
      </c>
      <c r="E147" s="124" t="s">
        <v>213</v>
      </c>
      <c r="F147" s="49" t="s">
        <v>16</v>
      </c>
      <c r="G147" s="128">
        <v>4.46</v>
      </c>
      <c r="H147" s="49">
        <v>0.63</v>
      </c>
      <c r="I147" s="49">
        <v>0.23</v>
      </c>
      <c r="J147" s="49">
        <v>1.08</v>
      </c>
      <c r="K147" s="49">
        <v>2.84</v>
      </c>
      <c r="L147" s="49">
        <v>0.7</v>
      </c>
      <c r="M147" s="49">
        <v>0.13</v>
      </c>
      <c r="N147" s="78">
        <v>5.6</v>
      </c>
      <c r="O147" s="49">
        <v>0.51</v>
      </c>
      <c r="P147" s="49">
        <v>2.7</v>
      </c>
      <c r="Q147" s="49">
        <v>5.95</v>
      </c>
      <c r="R147" s="49">
        <v>0.86</v>
      </c>
      <c r="S147" s="49">
        <v>0.13</v>
      </c>
      <c r="T147" s="103">
        <v>10.14</v>
      </c>
      <c r="U147" s="104">
        <v>4.54</v>
      </c>
      <c r="V147" s="104">
        <v>3.23</v>
      </c>
      <c r="W147" s="104">
        <v>0.55000000000000004</v>
      </c>
      <c r="X147" s="127"/>
      <c r="Y147" s="16"/>
      <c r="Z147" s="127"/>
      <c r="AA147" s="127"/>
      <c r="AB147" s="127"/>
      <c r="AC147" s="127"/>
      <c r="AD147" s="127"/>
      <c r="AE147" s="16"/>
      <c r="AF147" s="16"/>
      <c r="AG147" s="16"/>
      <c r="AH147" s="16"/>
      <c r="AI147" s="16"/>
      <c r="AJ147" s="16"/>
      <c r="AK147" s="16"/>
      <c r="AL147" s="16"/>
      <c r="AM147" s="16"/>
      <c r="AN147" s="16"/>
      <c r="AO147" s="16"/>
      <c r="AP147" s="16"/>
      <c r="AQ147" s="16"/>
      <c r="AR147" s="16"/>
      <c r="AS147" s="16"/>
      <c r="AT147" s="16"/>
      <c r="AU147" s="16"/>
      <c r="AV147" s="16"/>
      <c r="AW147" s="16"/>
      <c r="AX147" s="16"/>
      <c r="AY147" s="16"/>
      <c r="AZ147" s="16"/>
      <c r="BA147" s="16"/>
      <c r="BB147" s="16"/>
      <c r="BC147" s="16"/>
      <c r="BD147" s="16"/>
      <c r="BE147" s="16"/>
      <c r="BF147" s="16"/>
      <c r="BG147" s="16"/>
      <c r="BH147" s="16"/>
      <c r="BI147" s="16"/>
      <c r="BJ147" s="16"/>
      <c r="BK147" s="16"/>
      <c r="BL147" s="16"/>
      <c r="BM147" s="16"/>
      <c r="BN147" s="16"/>
      <c r="BO147" s="16"/>
      <c r="BP147" s="16"/>
      <c r="BQ147" s="16"/>
      <c r="BR147" s="16"/>
      <c r="BS147" s="16"/>
      <c r="BT147" s="16"/>
      <c r="BU147" s="16"/>
      <c r="BV147" s="16"/>
      <c r="BW147" s="16"/>
      <c r="BX147" s="16"/>
      <c r="BY147" s="16"/>
      <c r="BZ147" s="16"/>
      <c r="CA147" s="16"/>
      <c r="CB147" s="16"/>
      <c r="CC147" s="16"/>
      <c r="CD147" s="16"/>
      <c r="CE147" s="16"/>
      <c r="CF147" s="16"/>
      <c r="CG147" s="16"/>
      <c r="CH147" s="16"/>
      <c r="CI147" s="16"/>
      <c r="CJ147" s="16"/>
      <c r="CK147" s="16"/>
      <c r="CL147" s="16"/>
      <c r="CM147" s="16"/>
      <c r="CN147" s="16"/>
      <c r="CO147" s="16"/>
      <c r="CP147" s="16"/>
      <c r="CQ147" s="16"/>
      <c r="CR147" s="16"/>
      <c r="CS147" s="16"/>
      <c r="CT147" s="16"/>
      <c r="CU147" s="16"/>
      <c r="CV147" s="16"/>
      <c r="CW147" s="16"/>
      <c r="CX147" s="16"/>
      <c r="CY147" s="16"/>
      <c r="CZ147" s="16"/>
      <c r="DA147" s="16"/>
      <c r="DB147" s="16"/>
      <c r="DC147" s="16"/>
      <c r="DD147" s="16"/>
      <c r="DE147" s="16"/>
      <c r="DF147" s="16"/>
      <c r="DG147" s="16"/>
      <c r="DH147" s="16"/>
      <c r="DI147" s="16"/>
      <c r="DJ147" s="16"/>
      <c r="DK147" s="16"/>
      <c r="DL147" s="16"/>
      <c r="DM147" s="16"/>
      <c r="DN147" s="16"/>
      <c r="DO147" s="16"/>
      <c r="DP147" s="16"/>
      <c r="DQ147" s="16"/>
      <c r="DR147" s="16"/>
      <c r="DS147" s="16"/>
      <c r="DT147" s="16"/>
      <c r="DU147" s="16"/>
      <c r="DV147" s="16"/>
      <c r="DW147" s="16"/>
      <c r="DX147" s="16"/>
      <c r="DY147" s="16"/>
      <c r="DZ147" s="16"/>
      <c r="EA147" s="16"/>
      <c r="EB147" s="16"/>
      <c r="EC147" s="16"/>
      <c r="ED147" s="16"/>
      <c r="EE147" s="16"/>
      <c r="EF147" s="16"/>
      <c r="EG147" s="16"/>
      <c r="EH147" s="16"/>
      <c r="EI147" s="16"/>
      <c r="EJ147" s="16"/>
      <c r="EK147" s="16"/>
      <c r="EL147" s="16"/>
      <c r="EM147" s="16"/>
      <c r="EN147" s="16"/>
    </row>
    <row r="148" spans="1:144" s="15" customFormat="1">
      <c r="A148" s="18" t="s">
        <v>58</v>
      </c>
      <c r="B148" s="175">
        <v>5</v>
      </c>
      <c r="C148" s="169">
        <v>0.62545700000000004</v>
      </c>
      <c r="D148" s="254">
        <v>1626.85</v>
      </c>
      <c r="E148" s="124" t="s">
        <v>215</v>
      </c>
      <c r="F148" s="49" t="s">
        <v>14</v>
      </c>
      <c r="G148" s="128">
        <v>5.99</v>
      </c>
      <c r="H148" s="49">
        <v>0.34</v>
      </c>
      <c r="I148" s="49">
        <v>0.12</v>
      </c>
      <c r="J148" s="49">
        <v>0.42</v>
      </c>
      <c r="K148" s="49">
        <v>0.45</v>
      </c>
      <c r="L148" s="49">
        <v>0.03</v>
      </c>
      <c r="M148" s="49">
        <v>0.05</v>
      </c>
      <c r="N148" s="78">
        <v>1.39</v>
      </c>
      <c r="O148" s="49">
        <v>0.4</v>
      </c>
      <c r="P148" s="49">
        <v>0.57999999999999996</v>
      </c>
      <c r="Q148" s="49">
        <v>0.74</v>
      </c>
      <c r="R148" s="49">
        <v>0.49</v>
      </c>
      <c r="S148" s="49">
        <v>0.05</v>
      </c>
      <c r="T148" s="103">
        <v>2.25</v>
      </c>
      <c r="U148" s="104">
        <v>0.87</v>
      </c>
      <c r="V148" s="104">
        <v>0.8</v>
      </c>
      <c r="W148" s="104">
        <v>0.62</v>
      </c>
      <c r="X148" s="127"/>
      <c r="Y148" s="16"/>
      <c r="Z148" s="127"/>
      <c r="AA148" s="127"/>
      <c r="AB148" s="127"/>
      <c r="AC148" s="127"/>
      <c r="AD148" s="127"/>
      <c r="AE148" s="16"/>
      <c r="AF148" s="16"/>
      <c r="AG148" s="16"/>
      <c r="AH148" s="16"/>
      <c r="AI148" s="16"/>
      <c r="AJ148" s="16"/>
      <c r="AK148" s="16"/>
      <c r="AL148" s="16"/>
      <c r="AM148" s="16"/>
      <c r="AN148" s="16"/>
      <c r="AO148" s="16"/>
      <c r="AP148" s="16"/>
      <c r="AQ148" s="16"/>
      <c r="AR148" s="16"/>
      <c r="AS148" s="16"/>
      <c r="AT148" s="16"/>
      <c r="AU148" s="16"/>
      <c r="AV148" s="16"/>
      <c r="AW148" s="16"/>
      <c r="AX148" s="16"/>
      <c r="AY148" s="16"/>
      <c r="AZ148" s="16"/>
      <c r="BA148" s="16"/>
      <c r="BB148" s="16"/>
      <c r="BC148" s="16"/>
      <c r="BD148" s="16"/>
      <c r="BE148" s="16"/>
      <c r="BF148" s="16"/>
      <c r="BG148" s="16"/>
      <c r="BH148" s="16"/>
      <c r="BI148" s="16"/>
      <c r="BJ148" s="16"/>
      <c r="BK148" s="16"/>
      <c r="BL148" s="16"/>
      <c r="BM148" s="16"/>
      <c r="BN148" s="16"/>
      <c r="BO148" s="16"/>
      <c r="BP148" s="16"/>
      <c r="BQ148" s="16"/>
      <c r="BR148" s="16"/>
      <c r="BS148" s="16"/>
      <c r="BT148" s="16"/>
      <c r="BU148" s="16"/>
      <c r="BV148" s="16"/>
      <c r="BW148" s="16"/>
      <c r="BX148" s="16"/>
      <c r="BY148" s="16"/>
      <c r="BZ148" s="16"/>
      <c r="CA148" s="16"/>
      <c r="CB148" s="16"/>
      <c r="CC148" s="16"/>
      <c r="CD148" s="16"/>
      <c r="CE148" s="16"/>
      <c r="CF148" s="16"/>
      <c r="CG148" s="16"/>
      <c r="CH148" s="16"/>
      <c r="CI148" s="16"/>
      <c r="CJ148" s="16"/>
      <c r="CK148" s="16"/>
      <c r="CL148" s="16"/>
      <c r="CM148" s="16"/>
      <c r="CN148" s="16"/>
      <c r="CO148" s="16"/>
      <c r="CP148" s="16"/>
      <c r="CQ148" s="16"/>
      <c r="CR148" s="16"/>
      <c r="CS148" s="16"/>
      <c r="CT148" s="16"/>
      <c r="CU148" s="16"/>
      <c r="CV148" s="16"/>
      <c r="CW148" s="16"/>
      <c r="CX148" s="16"/>
      <c r="CY148" s="16"/>
      <c r="CZ148" s="16"/>
      <c r="DA148" s="16"/>
      <c r="DB148" s="16"/>
      <c r="DC148" s="16"/>
      <c r="DD148" s="16"/>
      <c r="DE148" s="16"/>
      <c r="DF148" s="16"/>
      <c r="DG148" s="16"/>
      <c r="DH148" s="16"/>
      <c r="DI148" s="16"/>
      <c r="DJ148" s="16"/>
      <c r="DK148" s="16"/>
      <c r="DL148" s="16"/>
      <c r="DM148" s="16"/>
      <c r="DN148" s="16"/>
      <c r="DO148" s="16"/>
      <c r="DP148" s="16"/>
      <c r="DQ148" s="16"/>
      <c r="DR148" s="16"/>
      <c r="DS148" s="16"/>
      <c r="DT148" s="16"/>
      <c r="DU148" s="16"/>
      <c r="DV148" s="16"/>
      <c r="DW148" s="16"/>
      <c r="DX148" s="16"/>
      <c r="DY148" s="16"/>
      <c r="DZ148" s="16"/>
      <c r="EA148" s="16"/>
      <c r="EB148" s="16"/>
      <c r="EC148" s="16"/>
      <c r="ED148" s="16"/>
      <c r="EE148" s="16"/>
      <c r="EF148" s="16"/>
      <c r="EG148" s="16"/>
      <c r="EH148" s="16"/>
      <c r="EI148" s="16"/>
      <c r="EJ148" s="16"/>
      <c r="EK148" s="16"/>
      <c r="EL148" s="16"/>
      <c r="EM148" s="16"/>
      <c r="EN148" s="16"/>
    </row>
    <row r="149" spans="1:144" s="15" customFormat="1">
      <c r="A149" s="18" t="s">
        <v>189</v>
      </c>
      <c r="B149" s="175">
        <v>5</v>
      </c>
      <c r="C149" s="169">
        <v>0.34229300000000001</v>
      </c>
      <c r="D149" s="254">
        <v>410.91399999999999</v>
      </c>
      <c r="E149" s="124" t="s">
        <v>212</v>
      </c>
      <c r="F149" s="49" t="s">
        <v>60</v>
      </c>
      <c r="G149" s="128">
        <v>17.16</v>
      </c>
      <c r="H149" s="49">
        <v>0.67</v>
      </c>
      <c r="I149" s="49">
        <v>0.48</v>
      </c>
      <c r="J149" s="49">
        <v>0.26</v>
      </c>
      <c r="K149" s="49">
        <v>0.1</v>
      </c>
      <c r="L149" s="49">
        <v>0.02</v>
      </c>
      <c r="M149" s="49">
        <v>0.03</v>
      </c>
      <c r="N149" s="78">
        <v>1.56</v>
      </c>
      <c r="O149" s="49">
        <v>0.65</v>
      </c>
      <c r="P149" s="49">
        <v>0.51</v>
      </c>
      <c r="Q149" s="49">
        <v>0.05</v>
      </c>
      <c r="R149" s="49">
        <v>0</v>
      </c>
      <c r="S149" s="49">
        <v>0.03</v>
      </c>
      <c r="T149" s="103">
        <v>1.24</v>
      </c>
      <c r="U149" s="104">
        <v>-0.32</v>
      </c>
      <c r="V149" s="104">
        <v>0.9</v>
      </c>
      <c r="W149" s="104">
        <v>1.26</v>
      </c>
      <c r="X149" s="127"/>
      <c r="Y149" s="16"/>
      <c r="Z149" s="127"/>
      <c r="AA149" s="127"/>
      <c r="AB149" s="127"/>
      <c r="AC149" s="127"/>
      <c r="AD149" s="127"/>
      <c r="AE149" s="16"/>
      <c r="AF149" s="16"/>
      <c r="AG149" s="16"/>
      <c r="AH149" s="16"/>
      <c r="AI149" s="16"/>
      <c r="AJ149" s="16"/>
      <c r="AK149" s="16"/>
      <c r="AL149" s="16"/>
      <c r="AM149" s="16"/>
      <c r="AN149" s="16"/>
      <c r="AO149" s="16"/>
      <c r="AP149" s="16"/>
      <c r="AQ149" s="16"/>
      <c r="AR149" s="16"/>
      <c r="AS149" s="16"/>
      <c r="AT149" s="16"/>
      <c r="AU149" s="16"/>
      <c r="AV149" s="16"/>
      <c r="AW149" s="16"/>
      <c r="AX149" s="16"/>
      <c r="AY149" s="16"/>
      <c r="AZ149" s="16"/>
      <c r="BA149" s="16"/>
      <c r="BB149" s="16"/>
      <c r="BC149" s="16"/>
      <c r="BD149" s="16"/>
      <c r="BE149" s="16"/>
      <c r="BF149" s="16"/>
      <c r="BG149" s="16"/>
      <c r="BH149" s="16"/>
      <c r="BI149" s="16"/>
      <c r="BJ149" s="16"/>
      <c r="BK149" s="16"/>
      <c r="BL149" s="16"/>
      <c r="BM149" s="16"/>
      <c r="BN149" s="16"/>
      <c r="BO149" s="16"/>
      <c r="BP149" s="16"/>
      <c r="BQ149" s="16"/>
      <c r="BR149" s="16"/>
      <c r="BS149" s="16"/>
      <c r="BT149" s="16"/>
      <c r="BU149" s="16"/>
      <c r="BV149" s="16"/>
      <c r="BW149" s="16"/>
      <c r="BX149" s="16"/>
      <c r="BY149" s="16"/>
      <c r="BZ149" s="16"/>
      <c r="CA149" s="16"/>
      <c r="CB149" s="16"/>
      <c r="CC149" s="16"/>
      <c r="CD149" s="16"/>
      <c r="CE149" s="16"/>
      <c r="CF149" s="16"/>
      <c r="CG149" s="16"/>
      <c r="CH149" s="16"/>
      <c r="CI149" s="16"/>
      <c r="CJ149" s="16"/>
      <c r="CK149" s="16"/>
      <c r="CL149" s="16"/>
      <c r="CM149" s="16"/>
      <c r="CN149" s="16"/>
      <c r="CO149" s="16"/>
      <c r="CP149" s="16"/>
      <c r="CQ149" s="16"/>
      <c r="CR149" s="16"/>
      <c r="CS149" s="16"/>
      <c r="CT149" s="16"/>
      <c r="CU149" s="16"/>
      <c r="CV149" s="16"/>
      <c r="CW149" s="16"/>
      <c r="CX149" s="16"/>
      <c r="CY149" s="16"/>
      <c r="CZ149" s="16"/>
      <c r="DA149" s="16"/>
      <c r="DB149" s="16"/>
      <c r="DC149" s="16"/>
      <c r="DD149" s="16"/>
      <c r="DE149" s="16"/>
      <c r="DF149" s="16"/>
      <c r="DG149" s="16"/>
      <c r="DH149" s="16"/>
      <c r="DI149" s="16"/>
      <c r="DJ149" s="16"/>
      <c r="DK149" s="16"/>
      <c r="DL149" s="16"/>
      <c r="DM149" s="16"/>
      <c r="DN149" s="16"/>
      <c r="DO149" s="16"/>
      <c r="DP149" s="16"/>
      <c r="DQ149" s="16"/>
      <c r="DR149" s="16"/>
      <c r="DS149" s="16"/>
      <c r="DT149" s="16"/>
      <c r="DU149" s="16"/>
      <c r="DV149" s="16"/>
      <c r="DW149" s="16"/>
      <c r="DX149" s="16"/>
      <c r="DY149" s="16"/>
      <c r="DZ149" s="16"/>
      <c r="EA149" s="16"/>
      <c r="EB149" s="16"/>
      <c r="EC149" s="16"/>
      <c r="ED149" s="16"/>
      <c r="EE149" s="16"/>
      <c r="EF149" s="16"/>
      <c r="EG149" s="16"/>
      <c r="EH149" s="16"/>
      <c r="EI149" s="16"/>
      <c r="EJ149" s="16"/>
      <c r="EK149" s="16"/>
      <c r="EL149" s="16"/>
      <c r="EM149" s="16"/>
      <c r="EN149" s="16"/>
    </row>
    <row r="150" spans="1:144" s="15" customFormat="1">
      <c r="A150" s="20" t="s">
        <v>131</v>
      </c>
      <c r="B150" s="176">
        <v>5</v>
      </c>
      <c r="C150" s="170">
        <v>0.50469900000000001</v>
      </c>
      <c r="D150" s="255">
        <v>2612.12</v>
      </c>
      <c r="E150" s="123" t="s">
        <v>212</v>
      </c>
      <c r="F150" s="50" t="s">
        <v>14</v>
      </c>
      <c r="G150" s="129">
        <v>168.83</v>
      </c>
      <c r="H150" s="50">
        <v>0.53</v>
      </c>
      <c r="I150" s="50">
        <v>0.1</v>
      </c>
      <c r="J150" s="50">
        <v>0.19</v>
      </c>
      <c r="K150" s="50">
        <v>0.21</v>
      </c>
      <c r="L150" s="50">
        <v>0.08</v>
      </c>
      <c r="M150" s="50">
        <v>0.05</v>
      </c>
      <c r="N150" s="78">
        <v>1.1599999999999999</v>
      </c>
      <c r="O150" s="50">
        <v>0.5</v>
      </c>
      <c r="P150" s="50">
        <v>0.12</v>
      </c>
      <c r="Q150" s="50">
        <v>0.02</v>
      </c>
      <c r="R150" s="50">
        <v>0.02</v>
      </c>
      <c r="S150" s="50">
        <v>0.05</v>
      </c>
      <c r="T150" s="103">
        <v>0.7</v>
      </c>
      <c r="U150" s="105">
        <v>-0.47</v>
      </c>
      <c r="V150" s="105">
        <v>0.67</v>
      </c>
      <c r="W150" s="105">
        <v>1.67</v>
      </c>
      <c r="X150" s="127"/>
      <c r="Y150" s="16"/>
      <c r="Z150" s="127"/>
      <c r="AA150" s="127"/>
      <c r="AB150" s="127"/>
      <c r="AC150" s="127"/>
      <c r="AD150" s="127"/>
      <c r="AE150" s="16"/>
      <c r="AF150" s="16"/>
      <c r="AG150" s="16"/>
      <c r="AH150" s="16"/>
      <c r="AI150" s="16"/>
      <c r="AJ150" s="16"/>
      <c r="AK150" s="16"/>
      <c r="AL150" s="16"/>
      <c r="AM150" s="16"/>
      <c r="AN150" s="16"/>
      <c r="AO150" s="16"/>
      <c r="AP150" s="16"/>
      <c r="AQ150" s="16"/>
      <c r="AR150" s="16"/>
      <c r="AS150" s="16"/>
      <c r="AT150" s="16"/>
      <c r="AU150" s="16"/>
      <c r="AV150" s="16"/>
      <c r="AW150" s="16"/>
      <c r="AX150" s="16"/>
      <c r="AY150" s="16"/>
      <c r="AZ150" s="16"/>
      <c r="BA150" s="16"/>
      <c r="BB150" s="16"/>
      <c r="BC150" s="16"/>
      <c r="BD150" s="16"/>
      <c r="BE150" s="16"/>
      <c r="BF150" s="16"/>
      <c r="BG150" s="16"/>
      <c r="BH150" s="16"/>
      <c r="BI150" s="16"/>
      <c r="BJ150" s="16"/>
      <c r="BK150" s="16"/>
      <c r="BL150" s="16"/>
      <c r="BM150" s="16"/>
      <c r="BN150" s="16"/>
      <c r="BO150" s="16"/>
      <c r="BP150" s="16"/>
      <c r="BQ150" s="16"/>
      <c r="BR150" s="16"/>
      <c r="BS150" s="16"/>
      <c r="BT150" s="16"/>
      <c r="BU150" s="16"/>
      <c r="BV150" s="16"/>
      <c r="BW150" s="16"/>
      <c r="BX150" s="16"/>
      <c r="BY150" s="16"/>
      <c r="BZ150" s="16"/>
      <c r="CA150" s="16"/>
      <c r="CB150" s="16"/>
      <c r="CC150" s="16"/>
      <c r="CD150" s="16"/>
      <c r="CE150" s="16"/>
      <c r="CF150" s="16"/>
      <c r="CG150" s="16"/>
      <c r="CH150" s="16"/>
      <c r="CI150" s="16"/>
      <c r="CJ150" s="16"/>
      <c r="CK150" s="16"/>
      <c r="CL150" s="16"/>
      <c r="CM150" s="16"/>
      <c r="CN150" s="16"/>
      <c r="CO150" s="16"/>
      <c r="CP150" s="16"/>
      <c r="CQ150" s="16"/>
      <c r="CR150" s="16"/>
      <c r="CS150" s="16"/>
      <c r="CT150" s="16"/>
      <c r="CU150" s="16"/>
      <c r="CV150" s="16"/>
      <c r="CW150" s="16"/>
      <c r="CX150" s="16"/>
      <c r="CY150" s="16"/>
      <c r="CZ150" s="16"/>
      <c r="DA150" s="16"/>
      <c r="DB150" s="16"/>
      <c r="DC150" s="16"/>
      <c r="DD150" s="16"/>
      <c r="DE150" s="16"/>
      <c r="DF150" s="16"/>
      <c r="DG150" s="16"/>
      <c r="DH150" s="16"/>
      <c r="DI150" s="16"/>
      <c r="DJ150" s="16"/>
      <c r="DK150" s="16"/>
      <c r="DL150" s="16"/>
      <c r="DM150" s="16"/>
      <c r="DN150" s="16"/>
      <c r="DO150" s="16"/>
      <c r="DP150" s="16"/>
      <c r="DQ150" s="16"/>
      <c r="DR150" s="16"/>
      <c r="DS150" s="16"/>
      <c r="DT150" s="16"/>
      <c r="DU150" s="16"/>
      <c r="DV150" s="16"/>
      <c r="DW150" s="16"/>
      <c r="DX150" s="16"/>
      <c r="DY150" s="16"/>
      <c r="DZ150" s="16"/>
      <c r="EA150" s="16"/>
      <c r="EB150" s="16"/>
      <c r="EC150" s="16"/>
      <c r="ED150" s="16"/>
      <c r="EE150" s="16"/>
      <c r="EF150" s="16"/>
      <c r="EG150" s="16"/>
      <c r="EH150" s="16"/>
      <c r="EI150" s="16"/>
      <c r="EJ150" s="16"/>
      <c r="EK150" s="16"/>
      <c r="EL150" s="16"/>
      <c r="EM150" s="16"/>
      <c r="EN150" s="16"/>
    </row>
    <row r="151" spans="1:144" s="15" customFormat="1">
      <c r="A151" s="18" t="s">
        <v>20</v>
      </c>
      <c r="B151" s="175">
        <v>4</v>
      </c>
      <c r="C151" s="169">
        <v>0.94229300000000005</v>
      </c>
      <c r="D151" s="254">
        <v>100172</v>
      </c>
      <c r="E151" s="124" t="s">
        <v>218</v>
      </c>
      <c r="F151" s="49" t="s">
        <v>16</v>
      </c>
      <c r="G151" s="128">
        <v>4.99</v>
      </c>
      <c r="H151" s="49"/>
      <c r="I151" s="49"/>
      <c r="J151" s="49"/>
      <c r="K151" s="49"/>
      <c r="L151" s="49"/>
      <c r="M151" s="49"/>
      <c r="N151" s="78">
        <v>4.9800000000000004</v>
      </c>
      <c r="O151" s="49"/>
      <c r="P151" s="49"/>
      <c r="Q151" s="49"/>
      <c r="R151" s="49"/>
      <c r="S151" s="49"/>
      <c r="T151" s="103">
        <v>8.18</v>
      </c>
      <c r="U151" s="104">
        <v>3.19</v>
      </c>
      <c r="V151" s="104">
        <v>2.88</v>
      </c>
      <c r="W151" s="104">
        <v>0.61</v>
      </c>
      <c r="X151" s="127"/>
      <c r="Y151" s="16"/>
      <c r="Z151" s="127"/>
      <c r="AA151" s="127"/>
      <c r="AB151" s="127"/>
      <c r="AC151" s="127"/>
      <c r="AD151" s="127"/>
      <c r="AE151" s="16"/>
      <c r="AF151" s="16"/>
      <c r="AG151" s="16"/>
      <c r="AH151" s="16"/>
      <c r="AI151" s="16"/>
      <c r="AJ151" s="16"/>
      <c r="AK151" s="16"/>
      <c r="AL151" s="16"/>
      <c r="AM151" s="16"/>
      <c r="AN151" s="16"/>
      <c r="AO151" s="16"/>
      <c r="AP151" s="16"/>
      <c r="AQ151" s="16"/>
      <c r="AR151" s="16"/>
      <c r="AS151" s="16"/>
      <c r="AT151" s="16"/>
      <c r="AU151" s="16"/>
      <c r="AV151" s="16"/>
      <c r="AW151" s="16"/>
      <c r="AX151" s="16"/>
      <c r="AY151" s="16"/>
      <c r="AZ151" s="16"/>
      <c r="BA151" s="16"/>
      <c r="BB151" s="16"/>
      <c r="BC151" s="16"/>
      <c r="BD151" s="16"/>
      <c r="BE151" s="16"/>
      <c r="BF151" s="16"/>
      <c r="BG151" s="16"/>
      <c r="BH151" s="16"/>
      <c r="BI151" s="16"/>
      <c r="BJ151" s="16"/>
      <c r="BK151" s="16"/>
      <c r="BL151" s="16"/>
      <c r="BM151" s="16"/>
      <c r="BN151" s="16"/>
      <c r="BO151" s="16"/>
      <c r="BP151" s="16"/>
      <c r="BQ151" s="16"/>
      <c r="BR151" s="16"/>
      <c r="BS151" s="16"/>
      <c r="BT151" s="16"/>
      <c r="BU151" s="16"/>
      <c r="BV151" s="16"/>
      <c r="BW151" s="16"/>
      <c r="BX151" s="16"/>
      <c r="BY151" s="16"/>
      <c r="BZ151" s="16"/>
      <c r="CA151" s="16"/>
      <c r="CB151" s="16"/>
      <c r="CC151" s="16"/>
      <c r="CD151" s="16"/>
      <c r="CE151" s="16"/>
      <c r="CF151" s="16"/>
      <c r="CG151" s="16"/>
      <c r="CH151" s="16"/>
      <c r="CI151" s="16"/>
      <c r="CJ151" s="16"/>
      <c r="CK151" s="16"/>
      <c r="CL151" s="16"/>
      <c r="CM151" s="16"/>
      <c r="CN151" s="16"/>
      <c r="CO151" s="16"/>
      <c r="CP151" s="16"/>
      <c r="CQ151" s="16"/>
      <c r="CR151" s="16"/>
      <c r="CS151" s="16"/>
      <c r="CT151" s="16"/>
      <c r="CU151" s="16"/>
      <c r="CV151" s="16"/>
      <c r="CW151" s="16"/>
      <c r="CX151" s="16"/>
      <c r="CY151" s="16"/>
      <c r="CZ151" s="16"/>
      <c r="DA151" s="16"/>
      <c r="DB151" s="16"/>
      <c r="DC151" s="16"/>
      <c r="DD151" s="16"/>
      <c r="DE151" s="16"/>
      <c r="DF151" s="16"/>
      <c r="DG151" s="16"/>
      <c r="DH151" s="16"/>
      <c r="DI151" s="16"/>
      <c r="DJ151" s="16"/>
      <c r="DK151" s="16"/>
      <c r="DL151" s="16"/>
      <c r="DM151" s="16"/>
      <c r="DN151" s="16"/>
      <c r="DO151" s="16"/>
      <c r="DP151" s="16"/>
      <c r="DQ151" s="16"/>
      <c r="DR151" s="16"/>
      <c r="DS151" s="16"/>
      <c r="DT151" s="16"/>
      <c r="DU151" s="16"/>
      <c r="DV151" s="16"/>
      <c r="DW151" s="16"/>
      <c r="DX151" s="16"/>
      <c r="DY151" s="16"/>
      <c r="DZ151" s="16"/>
      <c r="EA151" s="16"/>
      <c r="EB151" s="16"/>
      <c r="EC151" s="16"/>
      <c r="ED151" s="16"/>
      <c r="EE151" s="16"/>
      <c r="EF151" s="16"/>
      <c r="EG151" s="16"/>
      <c r="EH151" s="16"/>
      <c r="EI151" s="16"/>
      <c r="EJ151" s="16"/>
      <c r="EK151" s="16"/>
      <c r="EL151" s="16"/>
      <c r="EM151" s="16"/>
      <c r="EN151" s="16"/>
    </row>
    <row r="152" spans="1:144" s="15" customFormat="1">
      <c r="A152" s="18" t="s">
        <v>246</v>
      </c>
      <c r="B152" s="175" t="s">
        <v>256</v>
      </c>
      <c r="C152" s="169">
        <v>0.79304799999999998</v>
      </c>
      <c r="D152" s="254">
        <v>22622.799999999999</v>
      </c>
      <c r="E152" s="124" t="s">
        <v>216</v>
      </c>
      <c r="F152" s="49" t="s">
        <v>16</v>
      </c>
      <c r="G152" s="128">
        <v>3.31</v>
      </c>
      <c r="H152" s="49">
        <v>0.56999999999999995</v>
      </c>
      <c r="I152" s="49">
        <v>0.4</v>
      </c>
      <c r="J152" s="49">
        <v>0.15</v>
      </c>
      <c r="K152" s="49">
        <v>5.8</v>
      </c>
      <c r="L152" s="49">
        <v>0.4</v>
      </c>
      <c r="M152" s="49">
        <v>0.19</v>
      </c>
      <c r="N152" s="78">
        <v>7.52</v>
      </c>
      <c r="O152" s="49">
        <v>7.0000000000000007E-2</v>
      </c>
      <c r="P152" s="49">
        <v>0.04</v>
      </c>
      <c r="Q152" s="49">
        <v>0</v>
      </c>
      <c r="R152" s="49">
        <v>1.61</v>
      </c>
      <c r="S152" s="49">
        <v>0.19</v>
      </c>
      <c r="T152" s="103">
        <v>1.92</v>
      </c>
      <c r="U152" s="104">
        <v>-5.6</v>
      </c>
      <c r="V152" s="104">
        <v>4.34</v>
      </c>
      <c r="W152" s="104">
        <v>3.93</v>
      </c>
      <c r="X152" s="127"/>
      <c r="Y152" s="16"/>
      <c r="Z152" s="127"/>
      <c r="AA152" s="127"/>
      <c r="AB152" s="127"/>
      <c r="AC152" s="127"/>
      <c r="AD152" s="127"/>
      <c r="AE152" s="16"/>
      <c r="AF152" s="16"/>
      <c r="AG152" s="16"/>
      <c r="AH152" s="16"/>
      <c r="AI152" s="16"/>
      <c r="AJ152" s="16"/>
      <c r="AK152" s="16"/>
      <c r="AL152" s="16"/>
      <c r="AM152" s="16"/>
      <c r="AN152" s="16"/>
      <c r="AO152" s="16"/>
      <c r="AP152" s="16"/>
      <c r="AQ152" s="16"/>
      <c r="AR152" s="16"/>
      <c r="AS152" s="16"/>
      <c r="AT152" s="16"/>
      <c r="AU152" s="16"/>
      <c r="AV152" s="16"/>
      <c r="AW152" s="16"/>
      <c r="AX152" s="16"/>
      <c r="AY152" s="16"/>
      <c r="AZ152" s="16"/>
      <c r="BA152" s="16"/>
      <c r="BB152" s="16"/>
      <c r="BC152" s="16"/>
      <c r="BD152" s="16"/>
      <c r="BE152" s="16"/>
      <c r="BF152" s="16"/>
      <c r="BG152" s="16"/>
      <c r="BH152" s="16"/>
      <c r="BI152" s="16"/>
      <c r="BJ152" s="16"/>
      <c r="BK152" s="16"/>
      <c r="BL152" s="16"/>
      <c r="BM152" s="16"/>
      <c r="BN152" s="16"/>
      <c r="BO152" s="16"/>
      <c r="BP152" s="16"/>
      <c r="BQ152" s="16"/>
      <c r="BR152" s="16"/>
      <c r="BS152" s="16"/>
      <c r="BT152" s="16"/>
      <c r="BU152" s="16"/>
      <c r="BV152" s="16"/>
      <c r="BW152" s="16"/>
      <c r="BX152" s="16"/>
      <c r="BY152" s="16"/>
      <c r="BZ152" s="16"/>
      <c r="CA152" s="16"/>
      <c r="CB152" s="16"/>
      <c r="CC152" s="16"/>
      <c r="CD152" s="16"/>
      <c r="CE152" s="16"/>
      <c r="CF152" s="16"/>
      <c r="CG152" s="16"/>
      <c r="CH152" s="16"/>
      <c r="CI152" s="16"/>
      <c r="CJ152" s="16"/>
      <c r="CK152" s="16"/>
      <c r="CL152" s="16"/>
      <c r="CM152" s="16"/>
      <c r="CN152" s="16"/>
      <c r="CO152" s="16"/>
      <c r="CP152" s="16"/>
      <c r="CQ152" s="16"/>
      <c r="CR152" s="16"/>
      <c r="CS152" s="16"/>
      <c r="CT152" s="16"/>
      <c r="CU152" s="16"/>
      <c r="CV152" s="16"/>
      <c r="CW152" s="16"/>
      <c r="CX152" s="16"/>
      <c r="CY152" s="16"/>
      <c r="CZ152" s="16"/>
      <c r="DA152" s="16"/>
      <c r="DB152" s="16"/>
      <c r="DC152" s="16"/>
      <c r="DD152" s="16"/>
      <c r="DE152" s="16"/>
      <c r="DF152" s="16"/>
      <c r="DG152" s="16"/>
      <c r="DH152" s="16"/>
      <c r="DI152" s="16"/>
      <c r="DJ152" s="16"/>
      <c r="DK152" s="16"/>
      <c r="DL152" s="16"/>
      <c r="DM152" s="16"/>
      <c r="DN152" s="16"/>
      <c r="DO152" s="16"/>
      <c r="DP152" s="16"/>
      <c r="DQ152" s="16"/>
      <c r="DR152" s="16"/>
      <c r="DS152" s="16"/>
      <c r="DT152" s="16"/>
      <c r="DU152" s="16"/>
      <c r="DV152" s="16"/>
      <c r="DW152" s="16"/>
      <c r="DX152" s="16"/>
      <c r="DY152" s="16"/>
      <c r="DZ152" s="16"/>
      <c r="EA152" s="16"/>
      <c r="EB152" s="16"/>
      <c r="EC152" s="16"/>
      <c r="ED152" s="16"/>
      <c r="EE152" s="16"/>
      <c r="EF152" s="16"/>
      <c r="EG152" s="16"/>
      <c r="EH152" s="16"/>
      <c r="EI152" s="16"/>
      <c r="EJ152" s="16"/>
      <c r="EK152" s="16"/>
      <c r="EL152" s="16"/>
      <c r="EM152" s="16"/>
      <c r="EN152" s="16"/>
    </row>
    <row r="153" spans="1:144" s="15" customFormat="1">
      <c r="A153" s="18" t="s">
        <v>83</v>
      </c>
      <c r="B153" s="175">
        <v>6</v>
      </c>
      <c r="C153" s="169">
        <v>0.53206500000000001</v>
      </c>
      <c r="D153" s="254">
        <v>1218.5999999999999</v>
      </c>
      <c r="E153" s="124" t="s">
        <v>213</v>
      </c>
      <c r="F153" s="49" t="s">
        <v>14</v>
      </c>
      <c r="G153" s="128">
        <v>179.16</v>
      </c>
      <c r="H153" s="49">
        <v>0.27</v>
      </c>
      <c r="I153" s="49">
        <v>0.01</v>
      </c>
      <c r="J153" s="49">
        <v>0.08</v>
      </c>
      <c r="K153" s="49">
        <v>0.38</v>
      </c>
      <c r="L153" s="49">
        <v>0.02</v>
      </c>
      <c r="M153" s="49">
        <v>0.03</v>
      </c>
      <c r="N153" s="78">
        <v>0.79</v>
      </c>
      <c r="O153" s="49">
        <v>0.26</v>
      </c>
      <c r="P153" s="49">
        <v>0</v>
      </c>
      <c r="Q153" s="49">
        <v>0.01</v>
      </c>
      <c r="R153" s="49">
        <v>0.04</v>
      </c>
      <c r="S153" s="49">
        <v>0.03</v>
      </c>
      <c r="T153" s="103">
        <v>0.35</v>
      </c>
      <c r="U153" s="104">
        <v>-0.44</v>
      </c>
      <c r="V153" s="104">
        <v>0.46</v>
      </c>
      <c r="W153" s="104">
        <v>2.2799999999999998</v>
      </c>
      <c r="X153" s="127"/>
      <c r="Y153" s="16"/>
      <c r="Z153" s="127"/>
      <c r="AA153" s="127"/>
      <c r="AB153" s="127"/>
      <c r="AC153" s="127"/>
      <c r="AD153" s="127"/>
      <c r="AE153" s="16"/>
      <c r="AF153" s="16"/>
      <c r="AG153" s="16"/>
      <c r="AH153" s="16"/>
      <c r="AI153" s="16"/>
      <c r="AJ153" s="16"/>
      <c r="AK153" s="16"/>
      <c r="AL153" s="16"/>
      <c r="AM153" s="16"/>
      <c r="AN153" s="16"/>
      <c r="AO153" s="16"/>
      <c r="AP153" s="16"/>
      <c r="AQ153" s="16"/>
      <c r="AR153" s="16"/>
      <c r="AS153" s="16"/>
      <c r="AT153" s="16"/>
      <c r="AU153" s="16"/>
      <c r="AV153" s="16"/>
      <c r="AW153" s="16"/>
      <c r="AX153" s="16"/>
      <c r="AY153" s="16"/>
      <c r="AZ153" s="16"/>
      <c r="BA153" s="16"/>
      <c r="BB153" s="16"/>
      <c r="BC153" s="16"/>
      <c r="BD153" s="16"/>
      <c r="BE153" s="16"/>
      <c r="BF153" s="16"/>
      <c r="BG153" s="16"/>
      <c r="BH153" s="16"/>
      <c r="BI153" s="16"/>
      <c r="BJ153" s="16"/>
      <c r="BK153" s="16"/>
      <c r="BL153" s="16"/>
      <c r="BM153" s="16"/>
      <c r="BN153" s="16"/>
      <c r="BO153" s="16"/>
      <c r="BP153" s="16"/>
      <c r="BQ153" s="16"/>
      <c r="BR153" s="16"/>
      <c r="BS153" s="16"/>
      <c r="BT153" s="16"/>
      <c r="BU153" s="16"/>
      <c r="BV153" s="16"/>
      <c r="BW153" s="16"/>
      <c r="BX153" s="16"/>
      <c r="BY153" s="16"/>
      <c r="BZ153" s="16"/>
      <c r="CA153" s="16"/>
      <c r="CB153" s="16"/>
      <c r="CC153" s="16"/>
      <c r="CD153" s="16"/>
      <c r="CE153" s="16"/>
      <c r="CF153" s="16"/>
      <c r="CG153" s="16"/>
      <c r="CH153" s="16"/>
      <c r="CI153" s="16"/>
      <c r="CJ153" s="16"/>
      <c r="CK153" s="16"/>
      <c r="CL153" s="16"/>
      <c r="CM153" s="16"/>
      <c r="CN153" s="16"/>
      <c r="CO153" s="16"/>
      <c r="CP153" s="16"/>
      <c r="CQ153" s="16"/>
      <c r="CR153" s="16"/>
      <c r="CS153" s="16"/>
      <c r="CT153" s="16"/>
      <c r="CU153" s="16"/>
      <c r="CV153" s="16"/>
      <c r="CW153" s="16"/>
      <c r="CX153" s="16"/>
      <c r="CY153" s="16"/>
      <c r="CZ153" s="16"/>
      <c r="DA153" s="16"/>
      <c r="DB153" s="16"/>
      <c r="DC153" s="16"/>
      <c r="DD153" s="16"/>
      <c r="DE153" s="16"/>
      <c r="DF153" s="16"/>
      <c r="DG153" s="16"/>
      <c r="DH153" s="16"/>
      <c r="DI153" s="16"/>
      <c r="DJ153" s="16"/>
      <c r="DK153" s="16"/>
      <c r="DL153" s="16"/>
      <c r="DM153" s="16"/>
      <c r="DN153" s="16"/>
      <c r="DO153" s="16"/>
      <c r="DP153" s="16"/>
      <c r="DQ153" s="16"/>
      <c r="DR153" s="16"/>
      <c r="DS153" s="16"/>
      <c r="DT153" s="16"/>
      <c r="DU153" s="16"/>
      <c r="DV153" s="16"/>
      <c r="DW153" s="16"/>
      <c r="DX153" s="16"/>
      <c r="DY153" s="16"/>
      <c r="DZ153" s="16"/>
      <c r="EA153" s="16"/>
      <c r="EB153" s="16"/>
      <c r="EC153" s="16"/>
      <c r="ED153" s="16"/>
      <c r="EE153" s="16"/>
      <c r="EF153" s="16"/>
      <c r="EG153" s="16"/>
      <c r="EH153" s="16"/>
      <c r="EI153" s="16"/>
      <c r="EJ153" s="16"/>
      <c r="EK153" s="16"/>
      <c r="EL153" s="16"/>
      <c r="EM153" s="16"/>
      <c r="EN153" s="16"/>
    </row>
    <row r="154" spans="1:144" s="15" customFormat="1">
      <c r="A154" s="20" t="s">
        <v>57</v>
      </c>
      <c r="B154" s="176" t="s">
        <v>256</v>
      </c>
      <c r="C154" s="170">
        <v>0.77244999999999997</v>
      </c>
      <c r="D154" s="255">
        <v>8410.77</v>
      </c>
      <c r="E154" s="123" t="s">
        <v>215</v>
      </c>
      <c r="F154" s="50" t="s">
        <v>18</v>
      </c>
      <c r="G154" s="129">
        <v>3.8</v>
      </c>
      <c r="H154" s="50">
        <v>0.36</v>
      </c>
      <c r="I154" s="50">
        <v>0.4</v>
      </c>
      <c r="J154" s="50">
        <v>0.19</v>
      </c>
      <c r="K154" s="50">
        <v>1.44</v>
      </c>
      <c r="L154" s="50">
        <v>0.37</v>
      </c>
      <c r="M154" s="50">
        <v>0.02</v>
      </c>
      <c r="N154" s="78">
        <v>2.79</v>
      </c>
      <c r="O154" s="50">
        <v>0.14000000000000001</v>
      </c>
      <c r="P154" s="50">
        <v>0.43</v>
      </c>
      <c r="Q154" s="50">
        <v>1.74</v>
      </c>
      <c r="R154" s="50">
        <v>0.6</v>
      </c>
      <c r="S154" s="50">
        <v>0.02</v>
      </c>
      <c r="T154" s="103">
        <v>2.94</v>
      </c>
      <c r="U154" s="105">
        <v>0.15</v>
      </c>
      <c r="V154" s="105">
        <v>1.61</v>
      </c>
      <c r="W154" s="105">
        <v>0.95</v>
      </c>
      <c r="X154" s="127"/>
      <c r="Y154" s="16"/>
      <c r="Z154" s="127"/>
      <c r="AA154" s="127"/>
      <c r="AB154" s="127"/>
      <c r="AC154" s="127"/>
      <c r="AD154" s="127"/>
      <c r="AE154" s="16"/>
      <c r="AF154" s="16"/>
      <c r="AG154" s="16"/>
      <c r="AH154" s="16"/>
      <c r="AI154" s="16"/>
      <c r="AJ154" s="16"/>
      <c r="AK154" s="16"/>
      <c r="AL154" s="16"/>
      <c r="AM154" s="16"/>
      <c r="AN154" s="16"/>
      <c r="AO154" s="16"/>
      <c r="AP154" s="16"/>
      <c r="AQ154" s="16"/>
      <c r="AR154" s="16"/>
      <c r="AS154" s="16"/>
      <c r="AT154" s="16"/>
      <c r="AU154" s="16"/>
      <c r="AV154" s="16"/>
      <c r="AW154" s="16"/>
      <c r="AX154" s="16"/>
      <c r="AY154" s="16"/>
      <c r="AZ154" s="16"/>
      <c r="BA154" s="16"/>
      <c r="BB154" s="16"/>
      <c r="BC154" s="16"/>
      <c r="BD154" s="16"/>
      <c r="BE154" s="16"/>
      <c r="BF154" s="16"/>
      <c r="BG154" s="16"/>
      <c r="BH154" s="16"/>
      <c r="BI154" s="16"/>
      <c r="BJ154" s="16"/>
      <c r="BK154" s="16"/>
      <c r="BL154" s="16"/>
      <c r="BM154" s="16"/>
      <c r="BN154" s="16"/>
      <c r="BO154" s="16"/>
      <c r="BP154" s="16"/>
      <c r="BQ154" s="16"/>
      <c r="BR154" s="16"/>
      <c r="BS154" s="16"/>
      <c r="BT154" s="16"/>
      <c r="BU154" s="16"/>
      <c r="BV154" s="16"/>
      <c r="BW154" s="16"/>
      <c r="BX154" s="16"/>
      <c r="BY154" s="16"/>
      <c r="BZ154" s="16"/>
      <c r="CA154" s="16"/>
      <c r="CB154" s="16"/>
      <c r="CC154" s="16"/>
      <c r="CD154" s="16"/>
      <c r="CE154" s="16"/>
      <c r="CF154" s="16"/>
      <c r="CG154" s="16"/>
      <c r="CH154" s="16"/>
      <c r="CI154" s="16"/>
      <c r="CJ154" s="16"/>
      <c r="CK154" s="16"/>
      <c r="CL154" s="16"/>
      <c r="CM154" s="16"/>
      <c r="CN154" s="16"/>
      <c r="CO154" s="16"/>
      <c r="CP154" s="16"/>
      <c r="CQ154" s="16"/>
      <c r="CR154" s="16"/>
      <c r="CS154" s="16"/>
      <c r="CT154" s="16"/>
      <c r="CU154" s="16"/>
      <c r="CV154" s="16"/>
      <c r="CW154" s="16"/>
      <c r="CX154" s="16"/>
      <c r="CY154" s="16"/>
      <c r="CZ154" s="16"/>
      <c r="DA154" s="16"/>
      <c r="DB154" s="16"/>
      <c r="DC154" s="16"/>
      <c r="DD154" s="16"/>
      <c r="DE154" s="16"/>
      <c r="DF154" s="16"/>
      <c r="DG154" s="16"/>
      <c r="DH154" s="16"/>
      <c r="DI154" s="16"/>
      <c r="DJ154" s="16"/>
      <c r="DK154" s="16"/>
      <c r="DL154" s="16"/>
      <c r="DM154" s="16"/>
      <c r="DN154" s="16"/>
      <c r="DO154" s="16"/>
      <c r="DP154" s="16"/>
      <c r="DQ154" s="16"/>
      <c r="DR154" s="16"/>
      <c r="DS154" s="16"/>
      <c r="DT154" s="16"/>
      <c r="DU154" s="16"/>
      <c r="DV154" s="16"/>
      <c r="DW154" s="16"/>
      <c r="DX154" s="16"/>
      <c r="DY154" s="16"/>
      <c r="DZ154" s="16"/>
      <c r="EA154" s="16"/>
      <c r="EB154" s="16"/>
      <c r="EC154" s="16"/>
      <c r="ED154" s="16"/>
      <c r="EE154" s="16"/>
      <c r="EF154" s="16"/>
      <c r="EG154" s="16"/>
      <c r="EH154" s="16"/>
      <c r="EI154" s="16"/>
      <c r="EJ154" s="16"/>
      <c r="EK154" s="16"/>
      <c r="EL154" s="16"/>
      <c r="EM154" s="16"/>
      <c r="EN154" s="16"/>
    </row>
    <row r="155" spans="1:144" s="15" customFormat="1">
      <c r="A155" s="18" t="s">
        <v>82</v>
      </c>
      <c r="B155" s="175" t="s">
        <v>256</v>
      </c>
      <c r="C155" s="169">
        <v>0.50065800000000005</v>
      </c>
      <c r="D155" s="254">
        <v>1871.21</v>
      </c>
      <c r="E155" s="124" t="s">
        <v>213</v>
      </c>
      <c r="F155" s="49" t="s">
        <v>14</v>
      </c>
      <c r="G155" s="128">
        <v>7.17</v>
      </c>
      <c r="H155" s="49">
        <v>0.3</v>
      </c>
      <c r="I155" s="49">
        <v>0.05</v>
      </c>
      <c r="J155" s="49">
        <v>0.36</v>
      </c>
      <c r="K155" s="49">
        <v>0.35</v>
      </c>
      <c r="L155" s="49">
        <v>0.73</v>
      </c>
      <c r="M155" s="49">
        <v>0.13</v>
      </c>
      <c r="N155" s="78">
        <v>1.91</v>
      </c>
      <c r="O155" s="49">
        <v>0.36</v>
      </c>
      <c r="P155" s="49">
        <v>0.04</v>
      </c>
      <c r="Q155" s="49">
        <v>2.66</v>
      </c>
      <c r="R155" s="49">
        <v>0.73</v>
      </c>
      <c r="S155" s="49">
        <v>0.13</v>
      </c>
      <c r="T155" s="103">
        <v>3.92</v>
      </c>
      <c r="U155" s="104">
        <v>2.0099999999999998</v>
      </c>
      <c r="V155" s="104">
        <v>1.1000000000000001</v>
      </c>
      <c r="W155" s="104">
        <v>0.49</v>
      </c>
      <c r="X155" s="127"/>
      <c r="Y155" s="16"/>
      <c r="Z155" s="127"/>
      <c r="AA155" s="127"/>
      <c r="AB155" s="127"/>
      <c r="AC155" s="127"/>
      <c r="AD155" s="127"/>
      <c r="AE155" s="16"/>
      <c r="AF155" s="16"/>
      <c r="AG155" s="16"/>
      <c r="AH155" s="16"/>
      <c r="AI155" s="16"/>
      <c r="AJ155" s="16"/>
      <c r="AK155" s="16"/>
      <c r="AL155" s="16"/>
      <c r="AM155" s="16"/>
      <c r="AN155" s="16"/>
      <c r="AO155" s="16"/>
      <c r="AP155" s="16"/>
      <c r="AQ155" s="16"/>
      <c r="AR155" s="16"/>
      <c r="AS155" s="16"/>
      <c r="AT155" s="16"/>
      <c r="AU155" s="16"/>
      <c r="AV155" s="16"/>
      <c r="AW155" s="16"/>
      <c r="AX155" s="16"/>
      <c r="AY155" s="16"/>
      <c r="AZ155" s="16"/>
      <c r="BA155" s="16"/>
      <c r="BB155" s="16"/>
      <c r="BC155" s="16"/>
      <c r="BD155" s="16"/>
      <c r="BE155" s="16"/>
      <c r="BF155" s="16"/>
      <c r="BG155" s="16"/>
      <c r="BH155" s="16"/>
      <c r="BI155" s="16"/>
      <c r="BJ155" s="16"/>
      <c r="BK155" s="16"/>
      <c r="BL155" s="16"/>
      <c r="BM155" s="16"/>
      <c r="BN155" s="16"/>
      <c r="BO155" s="16"/>
      <c r="BP155" s="16"/>
      <c r="BQ155" s="16"/>
      <c r="BR155" s="16"/>
      <c r="BS155" s="16"/>
      <c r="BT155" s="16"/>
      <c r="BU155" s="16"/>
      <c r="BV155" s="16"/>
      <c r="BW155" s="16"/>
      <c r="BX155" s="16"/>
      <c r="BY155" s="16"/>
      <c r="BZ155" s="16"/>
      <c r="CA155" s="16"/>
      <c r="CB155" s="16"/>
      <c r="CC155" s="16"/>
      <c r="CD155" s="16"/>
      <c r="CE155" s="16"/>
      <c r="CF155" s="16"/>
      <c r="CG155" s="16"/>
      <c r="CH155" s="16"/>
      <c r="CI155" s="16"/>
      <c r="CJ155" s="16"/>
      <c r="CK155" s="16"/>
      <c r="CL155" s="16"/>
      <c r="CM155" s="16"/>
      <c r="CN155" s="16"/>
      <c r="CO155" s="16"/>
      <c r="CP155" s="16"/>
      <c r="CQ155" s="16"/>
      <c r="CR155" s="16"/>
      <c r="CS155" s="16"/>
      <c r="CT155" s="16"/>
      <c r="CU155" s="16"/>
      <c r="CV155" s="16"/>
      <c r="CW155" s="16"/>
      <c r="CX155" s="16"/>
      <c r="CY155" s="16"/>
      <c r="CZ155" s="16"/>
      <c r="DA155" s="16"/>
      <c r="DB155" s="16"/>
      <c r="DC155" s="16"/>
      <c r="DD155" s="16"/>
      <c r="DE155" s="16"/>
      <c r="DF155" s="16"/>
      <c r="DG155" s="16"/>
      <c r="DH155" s="16"/>
      <c r="DI155" s="16"/>
      <c r="DJ155" s="16"/>
      <c r="DK155" s="16"/>
      <c r="DL155" s="16"/>
      <c r="DM155" s="16"/>
      <c r="DN155" s="16"/>
      <c r="DO155" s="16"/>
      <c r="DP155" s="16"/>
      <c r="DQ155" s="16"/>
      <c r="DR155" s="16"/>
      <c r="DS155" s="16"/>
      <c r="DT155" s="16"/>
      <c r="DU155" s="16"/>
      <c r="DV155" s="16"/>
      <c r="DW155" s="16"/>
      <c r="DX155" s="16"/>
      <c r="DY155" s="16"/>
      <c r="DZ155" s="16"/>
      <c r="EA155" s="16"/>
      <c r="EB155" s="16"/>
      <c r="EC155" s="16"/>
      <c r="ED155" s="16"/>
      <c r="EE155" s="16"/>
      <c r="EF155" s="16"/>
      <c r="EG155" s="16"/>
      <c r="EH155" s="16"/>
      <c r="EI155" s="16"/>
      <c r="EJ155" s="16"/>
      <c r="EK155" s="16"/>
      <c r="EL155" s="16"/>
      <c r="EM155" s="16"/>
      <c r="EN155" s="16"/>
    </row>
    <row r="156" spans="1:144" s="15" customFormat="1">
      <c r="A156" s="18" t="s">
        <v>70</v>
      </c>
      <c r="B156" s="175" t="s">
        <v>256</v>
      </c>
      <c r="C156" s="169">
        <v>0.66933299999999996</v>
      </c>
      <c r="D156" s="254">
        <v>3557.31</v>
      </c>
      <c r="E156" s="124" t="s">
        <v>215</v>
      </c>
      <c r="F156" s="49" t="s">
        <v>14</v>
      </c>
      <c r="G156" s="128">
        <v>6.69</v>
      </c>
      <c r="H156" s="49">
        <v>1.1100000000000001</v>
      </c>
      <c r="I156" s="49">
        <v>1.1000000000000001</v>
      </c>
      <c r="J156" s="49">
        <v>0.83</v>
      </c>
      <c r="K156" s="49">
        <v>0.97</v>
      </c>
      <c r="L156" s="49">
        <v>0.01</v>
      </c>
      <c r="M156" s="49">
        <v>0.14000000000000001</v>
      </c>
      <c r="N156" s="78">
        <v>4.16</v>
      </c>
      <c r="O156" s="49">
        <v>2.5099999999999998</v>
      </c>
      <c r="P156" s="49">
        <v>2.2799999999999998</v>
      </c>
      <c r="Q156" s="49">
        <v>5.54</v>
      </c>
      <c r="R156" s="49">
        <v>0.05</v>
      </c>
      <c r="S156" s="49">
        <v>0.14000000000000001</v>
      </c>
      <c r="T156" s="103">
        <v>10.52</v>
      </c>
      <c r="U156" s="104">
        <v>6.36</v>
      </c>
      <c r="V156" s="104">
        <v>2.4</v>
      </c>
      <c r="W156" s="104">
        <v>0.4</v>
      </c>
      <c r="X156" s="127"/>
      <c r="Y156" s="16"/>
      <c r="Z156" s="127"/>
      <c r="AA156" s="127"/>
      <c r="AB156" s="127"/>
      <c r="AC156" s="127"/>
      <c r="AD156" s="127"/>
      <c r="AE156" s="16"/>
      <c r="AF156" s="16"/>
      <c r="AG156" s="16"/>
      <c r="AH156" s="16"/>
      <c r="AI156" s="16"/>
      <c r="AJ156" s="16"/>
      <c r="AK156" s="16"/>
      <c r="AL156" s="16"/>
      <c r="AM156" s="16"/>
      <c r="AN156" s="16"/>
      <c r="AO156" s="16"/>
      <c r="AP156" s="16"/>
      <c r="AQ156" s="16"/>
      <c r="AR156" s="16"/>
      <c r="AS156" s="16"/>
      <c r="AT156" s="16"/>
      <c r="AU156" s="16"/>
      <c r="AV156" s="16"/>
      <c r="AW156" s="16"/>
      <c r="AX156" s="16"/>
      <c r="AY156" s="16"/>
      <c r="AZ156" s="16"/>
      <c r="BA156" s="16"/>
      <c r="BB156" s="16"/>
      <c r="BC156" s="16"/>
      <c r="BD156" s="16"/>
      <c r="BE156" s="16"/>
      <c r="BF156" s="16"/>
      <c r="BG156" s="16"/>
      <c r="BH156" s="16"/>
      <c r="BI156" s="16"/>
      <c r="BJ156" s="16"/>
      <c r="BK156" s="16"/>
      <c r="BL156" s="16"/>
      <c r="BM156" s="16"/>
      <c r="BN156" s="16"/>
      <c r="BO156" s="16"/>
      <c r="BP156" s="16"/>
      <c r="BQ156" s="16"/>
      <c r="BR156" s="16"/>
      <c r="BS156" s="16"/>
      <c r="BT156" s="16"/>
      <c r="BU156" s="16"/>
      <c r="BV156" s="16"/>
      <c r="BW156" s="16"/>
      <c r="BX156" s="16"/>
      <c r="BY156" s="16"/>
      <c r="BZ156" s="16"/>
      <c r="CA156" s="16"/>
      <c r="CB156" s="16"/>
      <c r="CC156" s="16"/>
      <c r="CD156" s="16"/>
      <c r="CE156" s="16"/>
      <c r="CF156" s="16"/>
      <c r="CG156" s="16"/>
      <c r="CH156" s="16"/>
      <c r="CI156" s="16"/>
      <c r="CJ156" s="16"/>
      <c r="CK156" s="16"/>
      <c r="CL156" s="16"/>
      <c r="CM156" s="16"/>
      <c r="CN156" s="16"/>
      <c r="CO156" s="16"/>
      <c r="CP156" s="16"/>
      <c r="CQ156" s="16"/>
      <c r="CR156" s="16"/>
      <c r="CS156" s="16"/>
      <c r="CT156" s="16"/>
      <c r="CU156" s="16"/>
      <c r="CV156" s="16"/>
      <c r="CW156" s="16"/>
      <c r="CX156" s="16"/>
      <c r="CY156" s="16"/>
      <c r="CZ156" s="16"/>
      <c r="DA156" s="16"/>
      <c r="DB156" s="16"/>
      <c r="DC156" s="16"/>
      <c r="DD156" s="16"/>
      <c r="DE156" s="16"/>
      <c r="DF156" s="16"/>
      <c r="DG156" s="16"/>
      <c r="DH156" s="16"/>
      <c r="DI156" s="16"/>
      <c r="DJ156" s="16"/>
      <c r="DK156" s="16"/>
      <c r="DL156" s="16"/>
      <c r="DM156" s="16"/>
      <c r="DN156" s="16"/>
      <c r="DO156" s="16"/>
      <c r="DP156" s="16"/>
      <c r="DQ156" s="16"/>
      <c r="DR156" s="16"/>
      <c r="DS156" s="16"/>
      <c r="DT156" s="16"/>
      <c r="DU156" s="16"/>
      <c r="DV156" s="16"/>
      <c r="DW156" s="16"/>
      <c r="DX156" s="16"/>
      <c r="DY156" s="16"/>
      <c r="DZ156" s="16"/>
      <c r="EA156" s="16"/>
      <c r="EB156" s="16"/>
      <c r="EC156" s="16"/>
      <c r="ED156" s="16"/>
      <c r="EE156" s="16"/>
      <c r="EF156" s="16"/>
      <c r="EG156" s="16"/>
      <c r="EH156" s="16"/>
      <c r="EI156" s="16"/>
      <c r="EJ156" s="16"/>
      <c r="EK156" s="16"/>
      <c r="EL156" s="16"/>
      <c r="EM156" s="16"/>
      <c r="EN156" s="16"/>
    </row>
    <row r="157" spans="1:144" s="15" customFormat="1">
      <c r="A157" s="18" t="s">
        <v>69</v>
      </c>
      <c r="B157" s="175">
        <v>6</v>
      </c>
      <c r="C157" s="169">
        <v>0.72805200000000003</v>
      </c>
      <c r="D157" s="254">
        <v>5684.73</v>
      </c>
      <c r="E157" s="124" t="s">
        <v>215</v>
      </c>
      <c r="F157" s="49" t="s">
        <v>18</v>
      </c>
      <c r="G157" s="128">
        <v>29.99</v>
      </c>
      <c r="H157" s="49">
        <v>0.5</v>
      </c>
      <c r="I157" s="49">
        <v>0.51</v>
      </c>
      <c r="J157" s="49">
        <v>0.19</v>
      </c>
      <c r="K157" s="49">
        <v>0.67</v>
      </c>
      <c r="L157" s="49">
        <v>0.33</v>
      </c>
      <c r="M157" s="49">
        <v>7.0000000000000007E-2</v>
      </c>
      <c r="N157" s="78">
        <v>2.2799999999999998</v>
      </c>
      <c r="O157" s="49">
        <v>0.36</v>
      </c>
      <c r="P157" s="49">
        <v>0.51</v>
      </c>
      <c r="Q157" s="49">
        <v>2.82</v>
      </c>
      <c r="R157" s="49">
        <v>0.2</v>
      </c>
      <c r="S157" s="49">
        <v>7.0000000000000007E-2</v>
      </c>
      <c r="T157" s="103">
        <v>3.97</v>
      </c>
      <c r="U157" s="104">
        <v>1.69</v>
      </c>
      <c r="V157" s="104">
        <v>1.32</v>
      </c>
      <c r="W157" s="104">
        <v>0.56999999999999995</v>
      </c>
      <c r="X157" s="127"/>
      <c r="Y157" s="16"/>
      <c r="Z157" s="127"/>
      <c r="AA157" s="127"/>
      <c r="AB157" s="127"/>
      <c r="AC157" s="127"/>
      <c r="AD157" s="127"/>
      <c r="AE157" s="16"/>
      <c r="AF157" s="16"/>
      <c r="AG157" s="16"/>
      <c r="AH157" s="16"/>
      <c r="AI157" s="16"/>
      <c r="AJ157" s="16"/>
      <c r="AK157" s="16"/>
      <c r="AL157" s="16"/>
      <c r="AM157" s="16"/>
      <c r="AN157" s="16"/>
      <c r="AO157" s="16"/>
      <c r="AP157" s="16"/>
      <c r="AQ157" s="16"/>
      <c r="AR157" s="16"/>
      <c r="AS157" s="16"/>
      <c r="AT157" s="16"/>
      <c r="AU157" s="16"/>
      <c r="AV157" s="16"/>
      <c r="AW157" s="16"/>
      <c r="AX157" s="16"/>
      <c r="AY157" s="16"/>
      <c r="AZ157" s="16"/>
      <c r="BA157" s="16"/>
      <c r="BB157" s="16"/>
      <c r="BC157" s="16"/>
      <c r="BD157" s="16"/>
      <c r="BE157" s="16"/>
      <c r="BF157" s="16"/>
      <c r="BG157" s="16"/>
      <c r="BH157" s="16"/>
      <c r="BI157" s="16"/>
      <c r="BJ157" s="16"/>
      <c r="BK157" s="16"/>
      <c r="BL157" s="16"/>
      <c r="BM157" s="16"/>
      <c r="BN157" s="16"/>
      <c r="BO157" s="16"/>
      <c r="BP157" s="16"/>
      <c r="BQ157" s="16"/>
      <c r="BR157" s="16"/>
      <c r="BS157" s="16"/>
      <c r="BT157" s="16"/>
      <c r="BU157" s="16"/>
      <c r="BV157" s="16"/>
      <c r="BW157" s="16"/>
      <c r="BX157" s="16"/>
      <c r="BY157" s="16"/>
      <c r="BZ157" s="16"/>
      <c r="CA157" s="16"/>
      <c r="CB157" s="16"/>
      <c r="CC157" s="16"/>
      <c r="CD157" s="16"/>
      <c r="CE157" s="16"/>
      <c r="CF157" s="16"/>
      <c r="CG157" s="16"/>
      <c r="CH157" s="16"/>
      <c r="CI157" s="16"/>
      <c r="CJ157" s="16"/>
      <c r="CK157" s="16"/>
      <c r="CL157" s="16"/>
      <c r="CM157" s="16"/>
      <c r="CN157" s="16"/>
      <c r="CO157" s="16"/>
      <c r="CP157" s="16"/>
      <c r="CQ157" s="16"/>
      <c r="CR157" s="16"/>
      <c r="CS157" s="16"/>
      <c r="CT157" s="16"/>
      <c r="CU157" s="16"/>
      <c r="CV157" s="16"/>
      <c r="CW157" s="16"/>
      <c r="CX157" s="16"/>
      <c r="CY157" s="16"/>
      <c r="CZ157" s="16"/>
      <c r="DA157" s="16"/>
      <c r="DB157" s="16"/>
      <c r="DC157" s="16"/>
      <c r="DD157" s="16"/>
      <c r="DE157" s="16"/>
      <c r="DF157" s="16"/>
      <c r="DG157" s="16"/>
      <c r="DH157" s="16"/>
      <c r="DI157" s="16"/>
      <c r="DJ157" s="16"/>
      <c r="DK157" s="16"/>
      <c r="DL157" s="16"/>
      <c r="DM157" s="16"/>
      <c r="DN157" s="16"/>
      <c r="DO157" s="16"/>
      <c r="DP157" s="16"/>
      <c r="DQ157" s="16"/>
      <c r="DR157" s="16"/>
      <c r="DS157" s="16"/>
      <c r="DT157" s="16"/>
      <c r="DU157" s="16"/>
      <c r="DV157" s="16"/>
      <c r="DW157" s="16"/>
      <c r="DX157" s="16"/>
      <c r="DY157" s="16"/>
      <c r="DZ157" s="16"/>
      <c r="EA157" s="16"/>
      <c r="EB157" s="16"/>
      <c r="EC157" s="16"/>
      <c r="ED157" s="16"/>
      <c r="EE157" s="16"/>
      <c r="EF157" s="16"/>
      <c r="EG157" s="16"/>
      <c r="EH157" s="16"/>
      <c r="EI157" s="16"/>
      <c r="EJ157" s="16"/>
      <c r="EK157" s="16"/>
      <c r="EL157" s="16"/>
      <c r="EM157" s="16"/>
      <c r="EN157" s="16"/>
    </row>
    <row r="158" spans="1:144" s="15" customFormat="1">
      <c r="A158" s="20" t="s">
        <v>81</v>
      </c>
      <c r="B158" s="176">
        <v>5</v>
      </c>
      <c r="C158" s="170">
        <v>0.65746300000000002</v>
      </c>
      <c r="D158" s="255">
        <v>2379.44</v>
      </c>
      <c r="E158" s="123" t="s">
        <v>213</v>
      </c>
      <c r="F158" s="50" t="s">
        <v>14</v>
      </c>
      <c r="G158" s="129">
        <v>96.71</v>
      </c>
      <c r="H158" s="50">
        <v>0.36</v>
      </c>
      <c r="I158" s="50">
        <v>0.03</v>
      </c>
      <c r="J158" s="50">
        <v>0.09</v>
      </c>
      <c r="K158" s="50">
        <v>0.34</v>
      </c>
      <c r="L158" s="50">
        <v>0.23</v>
      </c>
      <c r="M158" s="50">
        <v>0.05</v>
      </c>
      <c r="N158" s="78">
        <v>1.1000000000000001</v>
      </c>
      <c r="O158" s="50">
        <v>0.32</v>
      </c>
      <c r="P158" s="50">
        <v>0.02</v>
      </c>
      <c r="Q158" s="50">
        <v>0.09</v>
      </c>
      <c r="R158" s="50">
        <v>7.0000000000000007E-2</v>
      </c>
      <c r="S158" s="50">
        <v>0.05</v>
      </c>
      <c r="T158" s="103">
        <v>0.54</v>
      </c>
      <c r="U158" s="105">
        <v>-0.56000000000000005</v>
      </c>
      <c r="V158" s="105">
        <v>0.64</v>
      </c>
      <c r="W158" s="105">
        <v>2.0299999999999998</v>
      </c>
      <c r="X158" s="127"/>
      <c r="Y158" s="16"/>
      <c r="Z158" s="127"/>
      <c r="AA158" s="127"/>
      <c r="AB158" s="127"/>
      <c r="AC158" s="127"/>
      <c r="AD158" s="127"/>
      <c r="AE158" s="16"/>
      <c r="AF158" s="16"/>
      <c r="AG158" s="16"/>
      <c r="AH158" s="16"/>
      <c r="AI158" s="16"/>
      <c r="AJ158" s="16"/>
      <c r="AK158" s="16"/>
      <c r="AL158" s="16"/>
      <c r="AM158" s="16"/>
      <c r="AN158" s="16"/>
      <c r="AO158" s="16"/>
      <c r="AP158" s="16"/>
      <c r="AQ158" s="16"/>
      <c r="AR158" s="16"/>
      <c r="AS158" s="16"/>
      <c r="AT158" s="16"/>
      <c r="AU158" s="16"/>
      <c r="AV158" s="16"/>
      <c r="AW158" s="16"/>
      <c r="AX158" s="16"/>
      <c r="AY158" s="16"/>
      <c r="AZ158" s="16"/>
      <c r="BA158" s="16"/>
      <c r="BB158" s="16"/>
      <c r="BC158" s="16"/>
      <c r="BD158" s="16"/>
      <c r="BE158" s="16"/>
      <c r="BF158" s="16"/>
      <c r="BG158" s="16"/>
      <c r="BH158" s="16"/>
      <c r="BI158" s="16"/>
      <c r="BJ158" s="16"/>
      <c r="BK158" s="16"/>
      <c r="BL158" s="16"/>
      <c r="BM158" s="16"/>
      <c r="BN158" s="16"/>
      <c r="BO158" s="16"/>
      <c r="BP158" s="16"/>
      <c r="BQ158" s="16"/>
      <c r="BR158" s="16"/>
      <c r="BS158" s="16"/>
      <c r="BT158" s="16"/>
      <c r="BU158" s="16"/>
      <c r="BV158" s="16"/>
      <c r="BW158" s="16"/>
      <c r="BX158" s="16"/>
      <c r="BY158" s="16"/>
      <c r="BZ158" s="16"/>
      <c r="CA158" s="16"/>
      <c r="CB158" s="16"/>
      <c r="CC158" s="16"/>
      <c r="CD158" s="16"/>
      <c r="CE158" s="16"/>
      <c r="CF158" s="16"/>
      <c r="CG158" s="16"/>
      <c r="CH158" s="16"/>
      <c r="CI158" s="16"/>
      <c r="CJ158" s="16"/>
      <c r="CK158" s="16"/>
      <c r="CL158" s="16"/>
      <c r="CM158" s="16"/>
      <c r="CN158" s="16"/>
      <c r="CO158" s="16"/>
      <c r="CP158" s="16"/>
      <c r="CQ158" s="16"/>
      <c r="CR158" s="16"/>
      <c r="CS158" s="16"/>
      <c r="CT158" s="16"/>
      <c r="CU158" s="16"/>
      <c r="CV158" s="16"/>
      <c r="CW158" s="16"/>
      <c r="CX158" s="16"/>
      <c r="CY158" s="16"/>
      <c r="CZ158" s="16"/>
      <c r="DA158" s="16"/>
      <c r="DB158" s="16"/>
      <c r="DC158" s="16"/>
      <c r="DD158" s="16"/>
      <c r="DE158" s="16"/>
      <c r="DF158" s="16"/>
      <c r="DG158" s="16"/>
      <c r="DH158" s="16"/>
      <c r="DI158" s="16"/>
      <c r="DJ158" s="16"/>
      <c r="DK158" s="16"/>
      <c r="DL158" s="16"/>
      <c r="DM158" s="16"/>
      <c r="DN158" s="16"/>
      <c r="DO158" s="16"/>
      <c r="DP158" s="16"/>
      <c r="DQ158" s="16"/>
      <c r="DR158" s="16"/>
      <c r="DS158" s="16"/>
      <c r="DT158" s="16"/>
      <c r="DU158" s="16"/>
      <c r="DV158" s="16"/>
      <c r="DW158" s="16"/>
      <c r="DX158" s="16"/>
      <c r="DY158" s="16"/>
      <c r="DZ158" s="16"/>
      <c r="EA158" s="16"/>
      <c r="EB158" s="16"/>
      <c r="EC158" s="16"/>
      <c r="ED158" s="16"/>
      <c r="EE158" s="16"/>
      <c r="EF158" s="16"/>
      <c r="EG158" s="16"/>
      <c r="EH158" s="16"/>
      <c r="EI158" s="16"/>
      <c r="EJ158" s="16"/>
      <c r="EK158" s="16"/>
      <c r="EL158" s="16"/>
      <c r="EM158" s="16"/>
      <c r="EN158" s="16"/>
    </row>
    <row r="159" spans="1:144" s="15" customFormat="1">
      <c r="A159" s="18" t="s">
        <v>35</v>
      </c>
      <c r="B159" s="175">
        <v>6</v>
      </c>
      <c r="C159" s="169">
        <v>0.83754499999999998</v>
      </c>
      <c r="D159" s="254">
        <v>13769.5</v>
      </c>
      <c r="E159" s="124" t="s">
        <v>322</v>
      </c>
      <c r="F159" s="49" t="s">
        <v>16</v>
      </c>
      <c r="G159" s="128">
        <v>38.21</v>
      </c>
      <c r="H159" s="49">
        <v>0.84</v>
      </c>
      <c r="I159" s="49">
        <v>0.04</v>
      </c>
      <c r="J159" s="49">
        <v>0.78</v>
      </c>
      <c r="K159" s="49">
        <v>2.64</v>
      </c>
      <c r="L159" s="49">
        <v>0.05</v>
      </c>
      <c r="M159" s="49">
        <v>0.09</v>
      </c>
      <c r="N159" s="78">
        <v>4.4400000000000004</v>
      </c>
      <c r="O159" s="49">
        <v>1.05</v>
      </c>
      <c r="P159" s="49">
        <v>7.0000000000000007E-2</v>
      </c>
      <c r="Q159" s="49">
        <v>0.77</v>
      </c>
      <c r="R159" s="49">
        <v>0.11</v>
      </c>
      <c r="S159" s="49">
        <v>0.09</v>
      </c>
      <c r="T159" s="103">
        <v>2.08</v>
      </c>
      <c r="U159" s="104">
        <v>-2.36</v>
      </c>
      <c r="V159" s="104">
        <v>2.57</v>
      </c>
      <c r="W159" s="104">
        <v>2.14</v>
      </c>
      <c r="X159" s="127"/>
      <c r="Y159" s="16"/>
      <c r="Z159" s="127"/>
      <c r="AA159" s="127"/>
      <c r="AB159" s="127"/>
      <c r="AC159" s="127"/>
      <c r="AD159" s="127"/>
      <c r="AE159" s="16"/>
      <c r="AF159" s="16"/>
      <c r="AG159" s="16"/>
      <c r="AH159" s="16"/>
      <c r="AI159" s="16"/>
      <c r="AJ159" s="16"/>
      <c r="AK159" s="16"/>
      <c r="AL159" s="16"/>
      <c r="AM159" s="16"/>
      <c r="AN159" s="16"/>
      <c r="AO159" s="16"/>
      <c r="AP159" s="16"/>
      <c r="AQ159" s="16"/>
      <c r="AR159" s="16"/>
      <c r="AS159" s="16"/>
      <c r="AT159" s="16"/>
      <c r="AU159" s="16"/>
      <c r="AV159" s="16"/>
      <c r="AW159" s="16"/>
      <c r="AX159" s="16"/>
      <c r="AY159" s="16"/>
      <c r="AZ159" s="16"/>
      <c r="BA159" s="16"/>
      <c r="BB159" s="16"/>
      <c r="BC159" s="16"/>
      <c r="BD159" s="16"/>
      <c r="BE159" s="16"/>
      <c r="BF159" s="16"/>
      <c r="BG159" s="16"/>
      <c r="BH159" s="16"/>
      <c r="BI159" s="16"/>
      <c r="BJ159" s="16"/>
      <c r="BK159" s="16"/>
      <c r="BL159" s="16"/>
      <c r="BM159" s="16"/>
      <c r="BN159" s="16"/>
      <c r="BO159" s="16"/>
      <c r="BP159" s="16"/>
      <c r="BQ159" s="16"/>
      <c r="BR159" s="16"/>
      <c r="BS159" s="16"/>
      <c r="BT159" s="16"/>
      <c r="BU159" s="16"/>
      <c r="BV159" s="16"/>
      <c r="BW159" s="16"/>
      <c r="BX159" s="16"/>
      <c r="BY159" s="16"/>
      <c r="BZ159" s="16"/>
      <c r="CA159" s="16"/>
      <c r="CB159" s="16"/>
      <c r="CC159" s="16"/>
      <c r="CD159" s="16"/>
      <c r="CE159" s="16"/>
      <c r="CF159" s="16"/>
      <c r="CG159" s="16"/>
      <c r="CH159" s="16"/>
      <c r="CI159" s="16"/>
      <c r="CJ159" s="16"/>
      <c r="CK159" s="16"/>
      <c r="CL159" s="16"/>
      <c r="CM159" s="16"/>
      <c r="CN159" s="16"/>
      <c r="CO159" s="16"/>
      <c r="CP159" s="16"/>
      <c r="CQ159" s="16"/>
      <c r="CR159" s="16"/>
      <c r="CS159" s="16"/>
      <c r="CT159" s="16"/>
      <c r="CU159" s="16"/>
      <c r="CV159" s="16"/>
      <c r="CW159" s="16"/>
      <c r="CX159" s="16"/>
      <c r="CY159" s="16"/>
      <c r="CZ159" s="16"/>
      <c r="DA159" s="16"/>
      <c r="DB159" s="16"/>
      <c r="DC159" s="16"/>
      <c r="DD159" s="16"/>
      <c r="DE159" s="16"/>
      <c r="DF159" s="16"/>
      <c r="DG159" s="16"/>
      <c r="DH159" s="16"/>
      <c r="DI159" s="16"/>
      <c r="DJ159" s="16"/>
      <c r="DK159" s="16"/>
      <c r="DL159" s="16"/>
      <c r="DM159" s="16"/>
      <c r="DN159" s="16"/>
      <c r="DO159" s="16"/>
      <c r="DP159" s="16"/>
      <c r="DQ159" s="16"/>
      <c r="DR159" s="16"/>
      <c r="DS159" s="16"/>
      <c r="DT159" s="16"/>
      <c r="DU159" s="16"/>
      <c r="DV159" s="16"/>
      <c r="DW159" s="16"/>
      <c r="DX159" s="16"/>
      <c r="DY159" s="16"/>
      <c r="DZ159" s="16"/>
      <c r="EA159" s="16"/>
      <c r="EB159" s="16"/>
      <c r="EC159" s="16"/>
      <c r="ED159" s="16"/>
      <c r="EE159" s="16"/>
      <c r="EF159" s="16"/>
      <c r="EG159" s="16"/>
      <c r="EH159" s="16"/>
      <c r="EI159" s="16"/>
      <c r="EJ159" s="16"/>
      <c r="EK159" s="16"/>
      <c r="EL159" s="16"/>
      <c r="EM159" s="16"/>
      <c r="EN159" s="16"/>
    </row>
    <row r="160" spans="1:144" s="15" customFormat="1">
      <c r="A160" s="18" t="s">
        <v>34</v>
      </c>
      <c r="B160" s="175">
        <v>5</v>
      </c>
      <c r="C160" s="169">
        <v>0.82651300000000005</v>
      </c>
      <c r="D160" s="254">
        <v>23217.3</v>
      </c>
      <c r="E160" s="124" t="s">
        <v>322</v>
      </c>
      <c r="F160" s="49" t="s">
        <v>16</v>
      </c>
      <c r="G160" s="128">
        <v>10.6</v>
      </c>
      <c r="H160" s="49">
        <v>1.03</v>
      </c>
      <c r="I160" s="49">
        <v>0.25</v>
      </c>
      <c r="J160" s="49">
        <v>0.09</v>
      </c>
      <c r="K160" s="49">
        <v>2.15</v>
      </c>
      <c r="L160" s="49">
        <v>0.31</v>
      </c>
      <c r="M160" s="49">
        <v>0.05</v>
      </c>
      <c r="N160" s="78">
        <v>3.88</v>
      </c>
      <c r="O160" s="49">
        <v>0.47</v>
      </c>
      <c r="P160" s="49">
        <v>0.06</v>
      </c>
      <c r="Q160" s="49">
        <v>0.85</v>
      </c>
      <c r="R160" s="49">
        <v>7.0000000000000007E-2</v>
      </c>
      <c r="S160" s="49">
        <v>0.05</v>
      </c>
      <c r="T160" s="103">
        <v>1.51</v>
      </c>
      <c r="U160" s="104">
        <v>-2.37</v>
      </c>
      <c r="V160" s="104">
        <v>2.2400000000000002</v>
      </c>
      <c r="W160" s="104">
        <v>2.57</v>
      </c>
      <c r="X160" s="127"/>
      <c r="Y160" s="16"/>
      <c r="Z160" s="127"/>
      <c r="AA160" s="127"/>
      <c r="AB160" s="127"/>
      <c r="AC160" s="127"/>
      <c r="AD160" s="127"/>
      <c r="AE160" s="16"/>
      <c r="AF160" s="16"/>
      <c r="AG160" s="16"/>
      <c r="AH160" s="16"/>
      <c r="AI160" s="16"/>
      <c r="AJ160" s="16"/>
      <c r="AK160" s="16"/>
      <c r="AL160" s="16"/>
      <c r="AM160" s="16"/>
      <c r="AN160" s="16"/>
      <c r="AO160" s="16"/>
      <c r="AP160" s="16"/>
      <c r="AQ160" s="16"/>
      <c r="AR160" s="16"/>
      <c r="AS160" s="16"/>
      <c r="AT160" s="16"/>
      <c r="AU160" s="16"/>
      <c r="AV160" s="16"/>
      <c r="AW160" s="16"/>
      <c r="AX160" s="16"/>
      <c r="AY160" s="16"/>
      <c r="AZ160" s="16"/>
      <c r="BA160" s="16"/>
      <c r="BB160" s="16"/>
      <c r="BC160" s="16"/>
      <c r="BD160" s="16"/>
      <c r="BE160" s="16"/>
      <c r="BF160" s="16"/>
      <c r="BG160" s="16"/>
      <c r="BH160" s="16"/>
      <c r="BI160" s="16"/>
      <c r="BJ160" s="16"/>
      <c r="BK160" s="16"/>
      <c r="BL160" s="16"/>
      <c r="BM160" s="16"/>
      <c r="BN160" s="16"/>
      <c r="BO160" s="16"/>
      <c r="BP160" s="16"/>
      <c r="BQ160" s="16"/>
      <c r="BR160" s="16"/>
      <c r="BS160" s="16"/>
      <c r="BT160" s="16"/>
      <c r="BU160" s="16"/>
      <c r="BV160" s="16"/>
      <c r="BW160" s="16"/>
      <c r="BX160" s="16"/>
      <c r="BY160" s="16"/>
      <c r="BZ160" s="16"/>
      <c r="CA160" s="16"/>
      <c r="CB160" s="16"/>
      <c r="CC160" s="16"/>
      <c r="CD160" s="16"/>
      <c r="CE160" s="16"/>
      <c r="CF160" s="16"/>
      <c r="CG160" s="16"/>
      <c r="CH160" s="16"/>
      <c r="CI160" s="16"/>
      <c r="CJ160" s="16"/>
      <c r="CK160" s="16"/>
      <c r="CL160" s="16"/>
      <c r="CM160" s="16"/>
      <c r="CN160" s="16"/>
      <c r="CO160" s="16"/>
      <c r="CP160" s="16"/>
      <c r="CQ160" s="16"/>
      <c r="CR160" s="16"/>
      <c r="CS160" s="16"/>
      <c r="CT160" s="16"/>
      <c r="CU160" s="16"/>
      <c r="CV160" s="16"/>
      <c r="CW160" s="16"/>
      <c r="CX160" s="16"/>
      <c r="CY160" s="16"/>
      <c r="CZ160" s="16"/>
      <c r="DA160" s="16"/>
      <c r="DB160" s="16"/>
      <c r="DC160" s="16"/>
      <c r="DD160" s="16"/>
      <c r="DE160" s="16"/>
      <c r="DF160" s="16"/>
      <c r="DG160" s="16"/>
      <c r="DH160" s="16"/>
      <c r="DI160" s="16"/>
      <c r="DJ160" s="16"/>
      <c r="DK160" s="16"/>
      <c r="DL160" s="16"/>
      <c r="DM160" s="16"/>
      <c r="DN160" s="16"/>
      <c r="DO160" s="16"/>
      <c r="DP160" s="16"/>
      <c r="DQ160" s="16"/>
      <c r="DR160" s="16"/>
      <c r="DS160" s="16"/>
      <c r="DT160" s="16"/>
      <c r="DU160" s="16"/>
      <c r="DV160" s="16"/>
      <c r="DW160" s="16"/>
      <c r="DX160" s="16"/>
      <c r="DY160" s="16"/>
      <c r="DZ160" s="16"/>
      <c r="EA160" s="16"/>
      <c r="EB160" s="16"/>
      <c r="EC160" s="16"/>
      <c r="ED160" s="16"/>
      <c r="EE160" s="16"/>
      <c r="EF160" s="16"/>
      <c r="EG160" s="16"/>
      <c r="EH160" s="16"/>
      <c r="EI160" s="16"/>
      <c r="EJ160" s="16"/>
      <c r="EK160" s="16"/>
      <c r="EL160" s="16"/>
      <c r="EM160" s="16"/>
      <c r="EN160" s="16"/>
    </row>
    <row r="161" spans="1:144" s="15" customFormat="1">
      <c r="A161" s="18" t="s">
        <v>107</v>
      </c>
      <c r="B161" s="175" t="s">
        <v>255</v>
      </c>
      <c r="C161" s="169">
        <v>0.84781700000000004</v>
      </c>
      <c r="D161" s="254">
        <v>99431.5</v>
      </c>
      <c r="E161" s="124" t="s">
        <v>216</v>
      </c>
      <c r="F161" s="49" t="s">
        <v>16</v>
      </c>
      <c r="G161" s="128">
        <v>2.0499999999999998</v>
      </c>
      <c r="H161" s="49">
        <v>0.56999999999999995</v>
      </c>
      <c r="I161" s="49">
        <v>0.27</v>
      </c>
      <c r="J161" s="49">
        <v>0.15</v>
      </c>
      <c r="K161" s="49">
        <v>9.57</v>
      </c>
      <c r="L161" s="49">
        <v>0.19</v>
      </c>
      <c r="M161" s="49">
        <v>0.06</v>
      </c>
      <c r="N161" s="78">
        <v>10.8</v>
      </c>
      <c r="O161" s="49">
        <v>0.01</v>
      </c>
      <c r="P161" s="49">
        <v>0</v>
      </c>
      <c r="Q161" s="49">
        <v>0</v>
      </c>
      <c r="R161" s="49">
        <v>1.17</v>
      </c>
      <c r="S161" s="49">
        <v>0.06</v>
      </c>
      <c r="T161" s="103">
        <v>1.24</v>
      </c>
      <c r="U161" s="104">
        <v>-9.56</v>
      </c>
      <c r="V161" s="104">
        <v>6.24</v>
      </c>
      <c r="W161" s="104">
        <v>8.7200000000000006</v>
      </c>
      <c r="X161" s="127"/>
      <c r="Y161" s="16"/>
      <c r="Z161" s="127"/>
      <c r="AA161" s="127"/>
      <c r="AB161" s="127"/>
      <c r="AC161" s="127"/>
      <c r="AD161" s="127"/>
      <c r="AE161" s="16"/>
      <c r="AF161" s="16"/>
      <c r="AG161" s="16"/>
      <c r="AH161" s="16"/>
      <c r="AI161" s="16"/>
      <c r="AJ161" s="16"/>
      <c r="AK161" s="16"/>
      <c r="AL161" s="16"/>
      <c r="AM161" s="16"/>
      <c r="AN161" s="16"/>
      <c r="AO161" s="16"/>
      <c r="AP161" s="16"/>
      <c r="AQ161" s="16"/>
      <c r="AR161" s="16"/>
      <c r="AS161" s="16"/>
      <c r="AT161" s="16"/>
      <c r="AU161" s="16"/>
      <c r="AV161" s="16"/>
      <c r="AW161" s="16"/>
      <c r="AX161" s="16"/>
      <c r="AY161" s="16"/>
      <c r="AZ161" s="16"/>
      <c r="BA161" s="16"/>
      <c r="BB161" s="16"/>
      <c r="BC161" s="16"/>
      <c r="BD161" s="16"/>
      <c r="BE161" s="16"/>
      <c r="BF161" s="16"/>
      <c r="BG161" s="16"/>
      <c r="BH161" s="16"/>
      <c r="BI161" s="16"/>
      <c r="BJ161" s="16"/>
      <c r="BK161" s="16"/>
      <c r="BL161" s="16"/>
      <c r="BM161" s="16"/>
      <c r="BN161" s="16"/>
      <c r="BO161" s="16"/>
      <c r="BP161" s="16"/>
      <c r="BQ161" s="16"/>
      <c r="BR161" s="16"/>
      <c r="BS161" s="16"/>
      <c r="BT161" s="16"/>
      <c r="BU161" s="16"/>
      <c r="BV161" s="16"/>
      <c r="BW161" s="16"/>
      <c r="BX161" s="16"/>
      <c r="BY161" s="16"/>
      <c r="BZ161" s="16"/>
      <c r="CA161" s="16"/>
      <c r="CB161" s="16"/>
      <c r="CC161" s="16"/>
      <c r="CD161" s="16"/>
      <c r="CE161" s="16"/>
      <c r="CF161" s="16"/>
      <c r="CG161" s="16"/>
      <c r="CH161" s="16"/>
      <c r="CI161" s="16"/>
      <c r="CJ161" s="16"/>
      <c r="CK161" s="16"/>
      <c r="CL161" s="16"/>
      <c r="CM161" s="16"/>
      <c r="CN161" s="16"/>
      <c r="CO161" s="16"/>
      <c r="CP161" s="16"/>
      <c r="CQ161" s="16"/>
      <c r="CR161" s="16"/>
      <c r="CS161" s="16"/>
      <c r="CT161" s="16"/>
      <c r="CU161" s="16"/>
      <c r="CV161" s="16"/>
      <c r="CW161" s="16"/>
      <c r="CX161" s="16"/>
      <c r="CY161" s="16"/>
      <c r="CZ161" s="16"/>
      <c r="DA161" s="16"/>
      <c r="DB161" s="16"/>
      <c r="DC161" s="16"/>
      <c r="DD161" s="16"/>
      <c r="DE161" s="16"/>
      <c r="DF161" s="16"/>
      <c r="DG161" s="16"/>
      <c r="DH161" s="16"/>
      <c r="DI161" s="16"/>
      <c r="DJ161" s="16"/>
      <c r="DK161" s="16"/>
      <c r="DL161" s="16"/>
      <c r="DM161" s="16"/>
      <c r="DN161" s="16"/>
      <c r="DO161" s="16"/>
      <c r="DP161" s="16"/>
      <c r="DQ161" s="16"/>
      <c r="DR161" s="16"/>
      <c r="DS161" s="16"/>
      <c r="DT161" s="16"/>
      <c r="DU161" s="16"/>
      <c r="DV161" s="16"/>
      <c r="DW161" s="16"/>
      <c r="DX161" s="16"/>
      <c r="DY161" s="16"/>
      <c r="DZ161" s="16"/>
      <c r="EA161" s="16"/>
      <c r="EB161" s="16"/>
      <c r="EC161" s="16"/>
      <c r="ED161" s="16"/>
      <c r="EE161" s="16"/>
      <c r="EF161" s="16"/>
      <c r="EG161" s="16"/>
      <c r="EH161" s="16"/>
      <c r="EI161" s="16"/>
      <c r="EJ161" s="16"/>
      <c r="EK161" s="16"/>
      <c r="EL161" s="16"/>
      <c r="EM161" s="16"/>
      <c r="EN161" s="16"/>
    </row>
    <row r="162" spans="1:144" s="15" customFormat="1">
      <c r="A162" s="20" t="s">
        <v>222</v>
      </c>
      <c r="B162" s="176">
        <v>5</v>
      </c>
      <c r="C162" s="170" t="s">
        <v>348</v>
      </c>
      <c r="D162" s="255" t="s">
        <v>348</v>
      </c>
      <c r="E162" s="123" t="s">
        <v>212</v>
      </c>
      <c r="F162" s="50"/>
      <c r="G162" s="129">
        <v>0.86</v>
      </c>
      <c r="H162" s="50">
        <v>0.14000000000000001</v>
      </c>
      <c r="I162" s="50">
        <v>0.01</v>
      </c>
      <c r="J162" s="50">
        <v>0.15</v>
      </c>
      <c r="K162" s="50">
        <v>3.27</v>
      </c>
      <c r="L162" s="50">
        <v>0.09</v>
      </c>
      <c r="M162" s="50">
        <v>0</v>
      </c>
      <c r="N162" s="78">
        <v>3.65</v>
      </c>
      <c r="O162" s="50">
        <v>0.14000000000000001</v>
      </c>
      <c r="P162" s="50">
        <v>0.01</v>
      </c>
      <c r="Q162" s="50">
        <v>0.04</v>
      </c>
      <c r="R162" s="50">
        <v>0</v>
      </c>
      <c r="S162" s="50">
        <v>0</v>
      </c>
      <c r="T162" s="103">
        <v>0.18</v>
      </c>
      <c r="U162" s="105">
        <v>-3.47</v>
      </c>
      <c r="V162" s="105">
        <v>2.11</v>
      </c>
      <c r="W162" s="105">
        <v>20.18</v>
      </c>
      <c r="X162" s="127"/>
      <c r="Y162" s="16"/>
      <c r="Z162" s="127"/>
      <c r="AA162" s="127"/>
      <c r="AB162" s="127"/>
      <c r="AC162" s="127"/>
      <c r="AD162" s="127"/>
      <c r="AE162" s="16"/>
      <c r="AF162" s="16"/>
      <c r="AG162" s="16"/>
      <c r="AH162" s="16"/>
      <c r="AI162" s="16"/>
      <c r="AJ162" s="16"/>
      <c r="AK162" s="16"/>
      <c r="AL162" s="16"/>
      <c r="AM162" s="16"/>
      <c r="AN162" s="16"/>
      <c r="AO162" s="16"/>
      <c r="AP162" s="16"/>
      <c r="AQ162" s="16"/>
      <c r="AR162" s="16"/>
      <c r="AS162" s="16"/>
      <c r="AT162" s="16"/>
      <c r="AU162" s="16"/>
      <c r="AV162" s="16"/>
      <c r="AW162" s="16"/>
      <c r="AX162" s="16"/>
      <c r="AY162" s="16"/>
      <c r="AZ162" s="16"/>
      <c r="BA162" s="16"/>
      <c r="BB162" s="16"/>
      <c r="BC162" s="16"/>
      <c r="BD162" s="16"/>
      <c r="BE162" s="16"/>
      <c r="BF162" s="16"/>
      <c r="BG162" s="16"/>
      <c r="BH162" s="16"/>
      <c r="BI162" s="16"/>
      <c r="BJ162" s="16"/>
      <c r="BK162" s="16"/>
      <c r="BL162" s="16"/>
      <c r="BM162" s="16"/>
      <c r="BN162" s="16"/>
      <c r="BO162" s="16"/>
      <c r="BP162" s="16"/>
      <c r="BQ162" s="16"/>
      <c r="BR162" s="16"/>
      <c r="BS162" s="16"/>
      <c r="BT162" s="16"/>
      <c r="BU162" s="16"/>
      <c r="BV162" s="16"/>
      <c r="BW162" s="16"/>
      <c r="BX162" s="16"/>
      <c r="BY162" s="16"/>
      <c r="BZ162" s="16"/>
      <c r="CA162" s="16"/>
      <c r="CB162" s="16"/>
      <c r="CC162" s="16"/>
      <c r="CD162" s="16"/>
      <c r="CE162" s="16"/>
      <c r="CF162" s="16"/>
      <c r="CG162" s="16"/>
      <c r="CH162" s="16"/>
      <c r="CI162" s="16"/>
      <c r="CJ162" s="16"/>
      <c r="CK162" s="16"/>
      <c r="CL162" s="16"/>
      <c r="CM162" s="16"/>
      <c r="CN162" s="16"/>
      <c r="CO162" s="16"/>
      <c r="CP162" s="16"/>
      <c r="CQ162" s="16"/>
      <c r="CR162" s="16"/>
      <c r="CS162" s="16"/>
      <c r="CT162" s="16"/>
      <c r="CU162" s="16"/>
      <c r="CV162" s="16"/>
      <c r="CW162" s="16"/>
      <c r="CX162" s="16"/>
      <c r="CY162" s="16"/>
      <c r="CZ162" s="16"/>
      <c r="DA162" s="16"/>
      <c r="DB162" s="16"/>
      <c r="DC162" s="16"/>
      <c r="DD162" s="16"/>
      <c r="DE162" s="16"/>
      <c r="DF162" s="16"/>
      <c r="DG162" s="16"/>
      <c r="DH162" s="16"/>
      <c r="DI162" s="16"/>
      <c r="DJ162" s="16"/>
      <c r="DK162" s="16"/>
      <c r="DL162" s="16"/>
      <c r="DM162" s="16"/>
      <c r="DN162" s="16"/>
      <c r="DO162" s="16"/>
      <c r="DP162" s="16"/>
      <c r="DQ162" s="16"/>
      <c r="DR162" s="16"/>
      <c r="DS162" s="16"/>
      <c r="DT162" s="16"/>
      <c r="DU162" s="16"/>
      <c r="DV162" s="16"/>
      <c r="DW162" s="16"/>
      <c r="DX162" s="16"/>
      <c r="DY162" s="16"/>
      <c r="DZ162" s="16"/>
      <c r="EA162" s="16"/>
      <c r="EB162" s="16"/>
      <c r="EC162" s="16"/>
      <c r="ED162" s="16"/>
      <c r="EE162" s="16"/>
      <c r="EF162" s="16"/>
      <c r="EG162" s="16"/>
      <c r="EH162" s="16"/>
      <c r="EI162" s="16"/>
      <c r="EJ162" s="16"/>
      <c r="EK162" s="16"/>
      <c r="EL162" s="16"/>
      <c r="EM162" s="16"/>
      <c r="EN162" s="16"/>
    </row>
    <row r="163" spans="1:144" s="15" customFormat="1">
      <c r="A163" s="18" t="s">
        <v>33</v>
      </c>
      <c r="B163" s="175">
        <v>5</v>
      </c>
      <c r="C163" s="169">
        <v>0.78784799999999999</v>
      </c>
      <c r="D163" s="254">
        <v>9213.94</v>
      </c>
      <c r="E163" s="124" t="s">
        <v>322</v>
      </c>
      <c r="F163" s="49" t="s">
        <v>18</v>
      </c>
      <c r="G163" s="128">
        <v>21.76</v>
      </c>
      <c r="H163" s="49">
        <v>0.72</v>
      </c>
      <c r="I163" s="49">
        <v>0.05</v>
      </c>
      <c r="J163" s="49">
        <v>0.33</v>
      </c>
      <c r="K163" s="49">
        <v>1.46</v>
      </c>
      <c r="L163" s="49">
        <v>0.03</v>
      </c>
      <c r="M163" s="49">
        <v>0.12</v>
      </c>
      <c r="N163" s="78">
        <v>2.71</v>
      </c>
      <c r="O163" s="49">
        <v>0.87</v>
      </c>
      <c r="P163" s="49">
        <v>0.11</v>
      </c>
      <c r="Q163" s="49">
        <v>1.1399999999999999</v>
      </c>
      <c r="R163" s="49">
        <v>0.08</v>
      </c>
      <c r="S163" s="49">
        <v>0.12</v>
      </c>
      <c r="T163" s="103">
        <v>2.3199999999999998</v>
      </c>
      <c r="U163" s="104">
        <v>-0.39</v>
      </c>
      <c r="V163" s="104">
        <v>1.56</v>
      </c>
      <c r="W163" s="104">
        <v>1.17</v>
      </c>
      <c r="X163" s="127"/>
      <c r="Y163" s="16"/>
      <c r="Z163" s="127"/>
      <c r="AA163" s="127"/>
      <c r="AB163" s="127"/>
      <c r="AC163" s="127"/>
      <c r="AD163" s="127"/>
      <c r="AE163" s="16"/>
      <c r="AF163" s="16"/>
      <c r="AG163" s="16"/>
      <c r="AH163" s="16"/>
      <c r="AI163" s="16"/>
      <c r="AJ163" s="16"/>
      <c r="AK163" s="16"/>
      <c r="AL163" s="16"/>
      <c r="AM163" s="16"/>
      <c r="AN163" s="16"/>
      <c r="AO163" s="16"/>
      <c r="AP163" s="16"/>
      <c r="AQ163" s="16"/>
      <c r="AR163" s="16"/>
      <c r="AS163" s="16"/>
      <c r="AT163" s="16"/>
      <c r="AU163" s="16"/>
      <c r="AV163" s="16"/>
      <c r="AW163" s="16"/>
      <c r="AX163" s="16"/>
      <c r="AY163" s="16"/>
      <c r="AZ163" s="16"/>
      <c r="BA163" s="16"/>
      <c r="BB163" s="16"/>
      <c r="BC163" s="16"/>
      <c r="BD163" s="16"/>
      <c r="BE163" s="16"/>
      <c r="BF163" s="16"/>
      <c r="BG163" s="16"/>
      <c r="BH163" s="16"/>
      <c r="BI163" s="16"/>
      <c r="BJ163" s="16"/>
      <c r="BK163" s="16"/>
      <c r="BL163" s="16"/>
      <c r="BM163" s="16"/>
      <c r="BN163" s="16"/>
      <c r="BO163" s="16"/>
      <c r="BP163" s="16"/>
      <c r="BQ163" s="16"/>
      <c r="BR163" s="16"/>
      <c r="BS163" s="16"/>
      <c r="BT163" s="16"/>
      <c r="BU163" s="16"/>
      <c r="BV163" s="16"/>
      <c r="BW163" s="16"/>
      <c r="BX163" s="16"/>
      <c r="BY163" s="16"/>
      <c r="BZ163" s="16"/>
      <c r="CA163" s="16"/>
      <c r="CB163" s="16"/>
      <c r="CC163" s="16"/>
      <c r="CD163" s="16"/>
      <c r="CE163" s="16"/>
      <c r="CF163" s="16"/>
      <c r="CG163" s="16"/>
      <c r="CH163" s="16"/>
      <c r="CI163" s="16"/>
      <c r="CJ163" s="16"/>
      <c r="CK163" s="16"/>
      <c r="CL163" s="16"/>
      <c r="CM163" s="16"/>
      <c r="CN163" s="16"/>
      <c r="CO163" s="16"/>
      <c r="CP163" s="16"/>
      <c r="CQ163" s="16"/>
      <c r="CR163" s="16"/>
      <c r="CS163" s="16"/>
      <c r="CT163" s="16"/>
      <c r="CU163" s="16"/>
      <c r="CV163" s="16"/>
      <c r="CW163" s="16"/>
      <c r="CX163" s="16"/>
      <c r="CY163" s="16"/>
      <c r="CZ163" s="16"/>
      <c r="DA163" s="16"/>
      <c r="DB163" s="16"/>
      <c r="DC163" s="16"/>
      <c r="DD163" s="16"/>
      <c r="DE163" s="16"/>
      <c r="DF163" s="16"/>
      <c r="DG163" s="16"/>
      <c r="DH163" s="16"/>
      <c r="DI163" s="16"/>
      <c r="DJ163" s="16"/>
      <c r="DK163" s="16"/>
      <c r="DL163" s="16"/>
      <c r="DM163" s="16"/>
      <c r="DN163" s="16"/>
      <c r="DO163" s="16"/>
      <c r="DP163" s="16"/>
      <c r="DQ163" s="16"/>
      <c r="DR163" s="16"/>
      <c r="DS163" s="16"/>
      <c r="DT163" s="16"/>
      <c r="DU163" s="16"/>
      <c r="DV163" s="16"/>
      <c r="DW163" s="16"/>
      <c r="DX163" s="16"/>
      <c r="DY163" s="16"/>
      <c r="DZ163" s="16"/>
      <c r="EA163" s="16"/>
      <c r="EB163" s="16"/>
      <c r="EC163" s="16"/>
      <c r="ED163" s="16"/>
      <c r="EE163" s="16"/>
      <c r="EF163" s="16"/>
      <c r="EG163" s="16"/>
      <c r="EH163" s="16"/>
      <c r="EI163" s="16"/>
      <c r="EJ163" s="16"/>
      <c r="EK163" s="16"/>
      <c r="EL163" s="16"/>
      <c r="EM163" s="16"/>
      <c r="EN163" s="16"/>
    </row>
    <row r="164" spans="1:144" s="15" customFormat="1">
      <c r="A164" s="18" t="s">
        <v>19</v>
      </c>
      <c r="B164" s="175">
        <v>6</v>
      </c>
      <c r="C164" s="169">
        <v>0.794929</v>
      </c>
      <c r="D164" s="254">
        <v>13320.2</v>
      </c>
      <c r="E164" s="124" t="s">
        <v>218</v>
      </c>
      <c r="F164" s="49" t="s">
        <v>18</v>
      </c>
      <c r="G164" s="128">
        <v>143.16999999999999</v>
      </c>
      <c r="H164" s="49">
        <v>0.77</v>
      </c>
      <c r="I164" s="49">
        <v>0.15</v>
      </c>
      <c r="J164" s="49">
        <v>0.67</v>
      </c>
      <c r="K164" s="49">
        <v>3.87</v>
      </c>
      <c r="L164" s="49">
        <v>0.19</v>
      </c>
      <c r="M164" s="49">
        <v>0.03</v>
      </c>
      <c r="N164" s="78">
        <v>5.69</v>
      </c>
      <c r="O164" s="49">
        <v>0.85</v>
      </c>
      <c r="P164" s="49">
        <v>0.34</v>
      </c>
      <c r="Q164" s="49">
        <v>4.38</v>
      </c>
      <c r="R164" s="49">
        <v>1.19</v>
      </c>
      <c r="S164" s="49">
        <v>0.03</v>
      </c>
      <c r="T164" s="103">
        <v>6.79</v>
      </c>
      <c r="U164" s="104">
        <v>1.1000000000000001</v>
      </c>
      <c r="V164" s="104">
        <v>3.29</v>
      </c>
      <c r="W164" s="104">
        <v>0.84</v>
      </c>
      <c r="X164" s="127"/>
      <c r="Y164" s="16"/>
      <c r="Z164" s="127"/>
      <c r="AA164" s="127"/>
      <c r="AB164" s="127"/>
      <c r="AC164" s="127"/>
      <c r="AD164" s="127"/>
      <c r="AE164" s="16"/>
      <c r="AF164" s="16"/>
      <c r="AG164" s="16"/>
      <c r="AH164" s="16"/>
      <c r="AI164" s="16"/>
      <c r="AJ164" s="16"/>
      <c r="AK164" s="16"/>
      <c r="AL164" s="16"/>
      <c r="AM164" s="16"/>
      <c r="AN164" s="16"/>
      <c r="AO164" s="16"/>
      <c r="AP164" s="16"/>
      <c r="AQ164" s="16"/>
      <c r="AR164" s="16"/>
      <c r="AS164" s="16"/>
      <c r="AT164" s="16"/>
      <c r="AU164" s="16"/>
      <c r="AV164" s="16"/>
      <c r="AW164" s="16"/>
      <c r="AX164" s="16"/>
      <c r="AY164" s="16"/>
      <c r="AZ164" s="16"/>
      <c r="BA164" s="16"/>
      <c r="BB164" s="16"/>
      <c r="BC164" s="16"/>
      <c r="BD164" s="16"/>
      <c r="BE164" s="16"/>
      <c r="BF164" s="16"/>
      <c r="BG164" s="16"/>
      <c r="BH164" s="16"/>
      <c r="BI164" s="16"/>
      <c r="BJ164" s="16"/>
      <c r="BK164" s="16"/>
      <c r="BL164" s="16"/>
      <c r="BM164" s="16"/>
      <c r="BN164" s="16"/>
      <c r="BO164" s="16"/>
      <c r="BP164" s="16"/>
      <c r="BQ164" s="16"/>
      <c r="BR164" s="16"/>
      <c r="BS164" s="16"/>
      <c r="BT164" s="16"/>
      <c r="BU164" s="16"/>
      <c r="BV164" s="16"/>
      <c r="BW164" s="16"/>
      <c r="BX164" s="16"/>
      <c r="BY164" s="16"/>
      <c r="BZ164" s="16"/>
      <c r="CA164" s="16"/>
      <c r="CB164" s="16"/>
      <c r="CC164" s="16"/>
      <c r="CD164" s="16"/>
      <c r="CE164" s="16"/>
      <c r="CF164" s="16"/>
      <c r="CG164" s="16"/>
      <c r="CH164" s="16"/>
      <c r="CI164" s="16"/>
      <c r="CJ164" s="16"/>
      <c r="CK164" s="16"/>
      <c r="CL164" s="16"/>
      <c r="CM164" s="16"/>
      <c r="CN164" s="16"/>
      <c r="CO164" s="16"/>
      <c r="CP164" s="16"/>
      <c r="CQ164" s="16"/>
      <c r="CR164" s="16"/>
      <c r="CS164" s="16"/>
      <c r="CT164" s="16"/>
      <c r="CU164" s="16"/>
      <c r="CV164" s="16"/>
      <c r="CW164" s="16"/>
      <c r="CX164" s="16"/>
      <c r="CY164" s="16"/>
      <c r="CZ164" s="16"/>
      <c r="DA164" s="16"/>
      <c r="DB164" s="16"/>
      <c r="DC164" s="16"/>
      <c r="DD164" s="16"/>
      <c r="DE164" s="16"/>
      <c r="DF164" s="16"/>
      <c r="DG164" s="16"/>
      <c r="DH164" s="16"/>
      <c r="DI164" s="16"/>
      <c r="DJ164" s="16"/>
      <c r="DK164" s="16"/>
      <c r="DL164" s="16"/>
      <c r="DM164" s="16"/>
      <c r="DN164" s="16"/>
      <c r="DO164" s="16"/>
      <c r="DP164" s="16"/>
      <c r="DQ164" s="16"/>
      <c r="DR164" s="16"/>
      <c r="DS164" s="16"/>
      <c r="DT164" s="16"/>
      <c r="DU164" s="16"/>
      <c r="DV164" s="16"/>
      <c r="DW164" s="16"/>
      <c r="DX164" s="16"/>
      <c r="DY164" s="16"/>
      <c r="DZ164" s="16"/>
      <c r="EA164" s="16"/>
      <c r="EB164" s="16"/>
      <c r="EC164" s="16"/>
      <c r="ED164" s="16"/>
      <c r="EE164" s="16"/>
      <c r="EF164" s="16"/>
      <c r="EG164" s="16"/>
      <c r="EH164" s="16"/>
      <c r="EI164" s="16"/>
      <c r="EJ164" s="16"/>
      <c r="EK164" s="16"/>
      <c r="EL164" s="16"/>
      <c r="EM164" s="16"/>
      <c r="EN164" s="16"/>
    </row>
    <row r="165" spans="1:144" s="15" customFormat="1">
      <c r="A165" s="18" t="s">
        <v>130</v>
      </c>
      <c r="B165" s="175">
        <v>5</v>
      </c>
      <c r="C165" s="169">
        <v>0.47555999999999998</v>
      </c>
      <c r="D165" s="254">
        <v>628.08399999999995</v>
      </c>
      <c r="E165" s="124" t="s">
        <v>212</v>
      </c>
      <c r="F165" s="49" t="s">
        <v>60</v>
      </c>
      <c r="G165" s="128">
        <v>11.46</v>
      </c>
      <c r="H165" s="49">
        <v>0.43</v>
      </c>
      <c r="I165" s="49">
        <v>0.05</v>
      </c>
      <c r="J165" s="49">
        <v>0.25</v>
      </c>
      <c r="K165" s="49">
        <v>7.0000000000000007E-2</v>
      </c>
      <c r="L165" s="49">
        <v>0.01</v>
      </c>
      <c r="M165" s="49">
        <v>0.05</v>
      </c>
      <c r="N165" s="78">
        <v>0.87</v>
      </c>
      <c r="O165" s="49">
        <v>0.42</v>
      </c>
      <c r="P165" s="49">
        <v>0.05</v>
      </c>
      <c r="Q165" s="49">
        <v>0.01</v>
      </c>
      <c r="R165" s="49">
        <v>0.01</v>
      </c>
      <c r="S165" s="49">
        <v>0.05</v>
      </c>
      <c r="T165" s="103">
        <v>0.54</v>
      </c>
      <c r="U165" s="104">
        <v>-0.32</v>
      </c>
      <c r="V165" s="104">
        <v>0.5</v>
      </c>
      <c r="W165" s="104">
        <v>1.6</v>
      </c>
      <c r="X165" s="127"/>
      <c r="Y165" s="16"/>
      <c r="Z165" s="127"/>
      <c r="AA165" s="127"/>
      <c r="AB165" s="127"/>
      <c r="AC165" s="127"/>
      <c r="AD165" s="127"/>
      <c r="AE165" s="16"/>
      <c r="AF165" s="16"/>
      <c r="AG165" s="16"/>
      <c r="AH165" s="16"/>
      <c r="AI165" s="16"/>
      <c r="AJ165" s="16"/>
      <c r="AK165" s="16"/>
      <c r="AL165" s="16"/>
      <c r="AM165" s="16"/>
      <c r="AN165" s="16"/>
      <c r="AO165" s="16"/>
      <c r="AP165" s="16"/>
      <c r="AQ165" s="16"/>
      <c r="AR165" s="16"/>
      <c r="AS165" s="16"/>
      <c r="AT165" s="16"/>
      <c r="AU165" s="16"/>
      <c r="AV165" s="16"/>
      <c r="AW165" s="16"/>
      <c r="AX165" s="16"/>
      <c r="AY165" s="16"/>
      <c r="AZ165" s="16"/>
      <c r="BA165" s="16"/>
      <c r="BB165" s="16"/>
      <c r="BC165" s="16"/>
      <c r="BD165" s="16"/>
      <c r="BE165" s="16"/>
      <c r="BF165" s="16"/>
      <c r="BG165" s="16"/>
      <c r="BH165" s="16"/>
      <c r="BI165" s="16"/>
      <c r="BJ165" s="16"/>
      <c r="BK165" s="16"/>
      <c r="BL165" s="16"/>
      <c r="BM165" s="16"/>
      <c r="BN165" s="16"/>
      <c r="BO165" s="16"/>
      <c r="BP165" s="16"/>
      <c r="BQ165" s="16"/>
      <c r="BR165" s="16"/>
      <c r="BS165" s="16"/>
      <c r="BT165" s="16"/>
      <c r="BU165" s="16"/>
      <c r="BV165" s="16"/>
      <c r="BW165" s="16"/>
      <c r="BX165" s="16"/>
      <c r="BY165" s="16"/>
      <c r="BZ165" s="16"/>
      <c r="CA165" s="16"/>
      <c r="CB165" s="16"/>
      <c r="CC165" s="16"/>
      <c r="CD165" s="16"/>
      <c r="CE165" s="16"/>
      <c r="CF165" s="16"/>
      <c r="CG165" s="16"/>
      <c r="CH165" s="16"/>
      <c r="CI165" s="16"/>
      <c r="CJ165" s="16"/>
      <c r="CK165" s="16"/>
      <c r="CL165" s="16"/>
      <c r="CM165" s="16"/>
      <c r="CN165" s="16"/>
      <c r="CO165" s="16"/>
      <c r="CP165" s="16"/>
      <c r="CQ165" s="16"/>
      <c r="CR165" s="16"/>
      <c r="CS165" s="16"/>
      <c r="CT165" s="16"/>
      <c r="CU165" s="16"/>
      <c r="CV165" s="16"/>
      <c r="CW165" s="16"/>
      <c r="CX165" s="16"/>
      <c r="CY165" s="16"/>
      <c r="CZ165" s="16"/>
      <c r="DA165" s="16"/>
      <c r="DB165" s="16"/>
      <c r="DC165" s="16"/>
      <c r="DD165" s="16"/>
      <c r="DE165" s="16"/>
      <c r="DF165" s="16"/>
      <c r="DG165" s="16"/>
      <c r="DH165" s="16"/>
      <c r="DI165" s="16"/>
      <c r="DJ165" s="16"/>
      <c r="DK165" s="16"/>
      <c r="DL165" s="16"/>
      <c r="DM165" s="16"/>
      <c r="DN165" s="16"/>
      <c r="DO165" s="16"/>
      <c r="DP165" s="16"/>
      <c r="DQ165" s="16"/>
      <c r="DR165" s="16"/>
      <c r="DS165" s="16"/>
      <c r="DT165" s="16"/>
      <c r="DU165" s="16"/>
      <c r="DV165" s="16"/>
      <c r="DW165" s="16"/>
      <c r="DX165" s="16"/>
      <c r="DY165" s="16"/>
      <c r="DZ165" s="16"/>
      <c r="EA165" s="16"/>
      <c r="EB165" s="16"/>
      <c r="EC165" s="16"/>
      <c r="ED165" s="16"/>
      <c r="EE165" s="16"/>
      <c r="EF165" s="16"/>
      <c r="EG165" s="16"/>
      <c r="EH165" s="16"/>
      <c r="EI165" s="16"/>
      <c r="EJ165" s="16"/>
      <c r="EK165" s="16"/>
      <c r="EL165" s="16"/>
      <c r="EM165" s="16"/>
      <c r="EN165" s="16"/>
    </row>
    <row r="166" spans="1:144" s="15" customFormat="1">
      <c r="A166" s="20" t="s">
        <v>247</v>
      </c>
      <c r="B166" s="176" t="s">
        <v>255</v>
      </c>
      <c r="C166" s="170">
        <v>0.74254299999999995</v>
      </c>
      <c r="D166" s="255">
        <v>12952.5</v>
      </c>
      <c r="E166" s="123" t="s">
        <v>215</v>
      </c>
      <c r="F166" s="50" t="s">
        <v>18</v>
      </c>
      <c r="G166" s="129">
        <v>0.05</v>
      </c>
      <c r="H166" s="50">
        <v>0.51</v>
      </c>
      <c r="I166" s="50">
        <v>0.18</v>
      </c>
      <c r="J166" s="50">
        <v>0.09</v>
      </c>
      <c r="K166" s="50">
        <v>3.34</v>
      </c>
      <c r="L166" s="50">
        <v>0.81</v>
      </c>
      <c r="M166" s="50">
        <v>0</v>
      </c>
      <c r="N166" s="78">
        <v>4.9400000000000004</v>
      </c>
      <c r="O166" s="50">
        <v>0.06</v>
      </c>
      <c r="P166" s="50">
        <v>0.01</v>
      </c>
      <c r="Q166" s="50">
        <v>0.17</v>
      </c>
      <c r="R166" s="50">
        <v>0.38</v>
      </c>
      <c r="S166" s="50">
        <v>0</v>
      </c>
      <c r="T166" s="103">
        <v>0.62</v>
      </c>
      <c r="U166" s="105">
        <v>-4.3099999999999996</v>
      </c>
      <c r="V166" s="105">
        <v>2.85</v>
      </c>
      <c r="W166" s="105">
        <v>7.92</v>
      </c>
      <c r="X166" s="127"/>
      <c r="Y166" s="16"/>
      <c r="Z166" s="127"/>
      <c r="AA166" s="127"/>
      <c r="AB166" s="127"/>
      <c r="AC166" s="127"/>
      <c r="AD166" s="127"/>
      <c r="AE166" s="16"/>
      <c r="AF166" s="16"/>
      <c r="AG166" s="16"/>
      <c r="AH166" s="16"/>
      <c r="AI166" s="16"/>
      <c r="AJ166" s="16"/>
      <c r="AK166" s="16"/>
      <c r="AL166" s="16"/>
      <c r="AM166" s="16"/>
      <c r="AN166" s="16"/>
      <c r="AO166" s="16"/>
      <c r="AP166" s="16"/>
      <c r="AQ166" s="16"/>
      <c r="AR166" s="16"/>
      <c r="AS166" s="16"/>
      <c r="AT166" s="16"/>
      <c r="AU166" s="16"/>
      <c r="AV166" s="16"/>
      <c r="AW166" s="16"/>
      <c r="AX166" s="16"/>
      <c r="AY166" s="16"/>
      <c r="AZ166" s="16"/>
      <c r="BA166" s="16"/>
      <c r="BB166" s="16"/>
      <c r="BC166" s="16"/>
      <c r="BD166" s="16"/>
      <c r="BE166" s="16"/>
      <c r="BF166" s="16"/>
      <c r="BG166" s="16"/>
      <c r="BH166" s="16"/>
      <c r="BI166" s="16"/>
      <c r="BJ166" s="16"/>
      <c r="BK166" s="16"/>
      <c r="BL166" s="16"/>
      <c r="BM166" s="16"/>
      <c r="BN166" s="16"/>
      <c r="BO166" s="16"/>
      <c r="BP166" s="16"/>
      <c r="BQ166" s="16"/>
      <c r="BR166" s="16"/>
      <c r="BS166" s="16"/>
      <c r="BT166" s="16"/>
      <c r="BU166" s="16"/>
      <c r="BV166" s="16"/>
      <c r="BW166" s="16"/>
      <c r="BX166" s="16"/>
      <c r="BY166" s="16"/>
      <c r="BZ166" s="16"/>
      <c r="CA166" s="16"/>
      <c r="CB166" s="16"/>
      <c r="CC166" s="16"/>
      <c r="CD166" s="16"/>
      <c r="CE166" s="16"/>
      <c r="CF166" s="16"/>
      <c r="CG166" s="16"/>
      <c r="CH166" s="16"/>
      <c r="CI166" s="16"/>
      <c r="CJ166" s="16"/>
      <c r="CK166" s="16"/>
      <c r="CL166" s="16"/>
      <c r="CM166" s="16"/>
      <c r="CN166" s="16"/>
      <c r="CO166" s="16"/>
      <c r="CP166" s="16"/>
      <c r="CQ166" s="16"/>
      <c r="CR166" s="16"/>
      <c r="CS166" s="16"/>
      <c r="CT166" s="16"/>
      <c r="CU166" s="16"/>
      <c r="CV166" s="16"/>
      <c r="CW166" s="16"/>
      <c r="CX166" s="16"/>
      <c r="CY166" s="16"/>
      <c r="CZ166" s="16"/>
      <c r="DA166" s="16"/>
      <c r="DB166" s="16"/>
      <c r="DC166" s="16"/>
      <c r="DD166" s="16"/>
      <c r="DE166" s="16"/>
      <c r="DF166" s="16"/>
      <c r="DG166" s="16"/>
      <c r="DH166" s="16"/>
      <c r="DI166" s="16"/>
      <c r="DJ166" s="16"/>
      <c r="DK166" s="16"/>
      <c r="DL166" s="16"/>
      <c r="DM166" s="16"/>
      <c r="DN166" s="16"/>
      <c r="DO166" s="16"/>
      <c r="DP166" s="16"/>
      <c r="DQ166" s="16"/>
      <c r="DR166" s="16"/>
      <c r="DS166" s="16"/>
      <c r="DT166" s="16"/>
      <c r="DU166" s="16"/>
      <c r="DV166" s="16"/>
      <c r="DW166" s="16"/>
      <c r="DX166" s="16"/>
      <c r="DY166" s="16"/>
      <c r="DZ166" s="16"/>
      <c r="EA166" s="16"/>
      <c r="EB166" s="16"/>
      <c r="EC166" s="16"/>
      <c r="ED166" s="16"/>
      <c r="EE166" s="16"/>
      <c r="EF166" s="16"/>
      <c r="EG166" s="16"/>
      <c r="EH166" s="16"/>
      <c r="EI166" s="16"/>
      <c r="EJ166" s="16"/>
      <c r="EK166" s="16"/>
      <c r="EL166" s="16"/>
      <c r="EM166" s="16"/>
      <c r="EN166" s="16"/>
    </row>
    <row r="167" spans="1:144" s="15" customFormat="1">
      <c r="A167" s="18" t="s">
        <v>248</v>
      </c>
      <c r="B167" s="175" t="s">
        <v>256</v>
      </c>
      <c r="C167" s="169">
        <v>0.729599</v>
      </c>
      <c r="D167" s="254">
        <v>7737.2</v>
      </c>
      <c r="E167" s="124" t="s">
        <v>215</v>
      </c>
      <c r="F167" s="49" t="s">
        <v>18</v>
      </c>
      <c r="G167" s="128">
        <v>0.18</v>
      </c>
      <c r="H167" s="49">
        <v>0.38</v>
      </c>
      <c r="I167" s="49">
        <v>0.1</v>
      </c>
      <c r="J167" s="49">
        <v>0.17</v>
      </c>
      <c r="K167" s="49">
        <v>1.56</v>
      </c>
      <c r="L167" s="49">
        <v>0.23</v>
      </c>
      <c r="M167" s="49">
        <v>0</v>
      </c>
      <c r="N167" s="78">
        <v>2.4500000000000002</v>
      </c>
      <c r="O167" s="49">
        <v>0.1</v>
      </c>
      <c r="P167" s="49">
        <v>0</v>
      </c>
      <c r="Q167" s="49">
        <v>0.1</v>
      </c>
      <c r="R167" s="49">
        <v>0.14000000000000001</v>
      </c>
      <c r="S167" s="49">
        <v>0</v>
      </c>
      <c r="T167" s="103">
        <v>0.34</v>
      </c>
      <c r="U167" s="104">
        <v>-2.1</v>
      </c>
      <c r="V167" s="104">
        <v>1.41</v>
      </c>
      <c r="W167" s="104">
        <v>7.12</v>
      </c>
      <c r="X167" s="127"/>
      <c r="Y167" s="16"/>
      <c r="Z167" s="127"/>
      <c r="AA167" s="127"/>
      <c r="AB167" s="127"/>
      <c r="AC167" s="127"/>
      <c r="AD167" s="127"/>
      <c r="AE167" s="16"/>
      <c r="AF167" s="16"/>
      <c r="AG167" s="16"/>
      <c r="AH167" s="16"/>
      <c r="AI167" s="16"/>
      <c r="AJ167" s="16"/>
      <c r="AK167" s="16"/>
      <c r="AL167" s="16"/>
      <c r="AM167" s="16"/>
      <c r="AN167" s="16"/>
      <c r="AO167" s="16"/>
      <c r="AP167" s="16"/>
      <c r="AQ167" s="16"/>
      <c r="AR167" s="16"/>
      <c r="AS167" s="16"/>
      <c r="AT167" s="16"/>
      <c r="AU167" s="16"/>
      <c r="AV167" s="16"/>
      <c r="AW167" s="16"/>
      <c r="AX167" s="16"/>
      <c r="AY167" s="16"/>
      <c r="AZ167" s="16"/>
      <c r="BA167" s="16"/>
      <c r="BB167" s="16"/>
      <c r="BC167" s="16"/>
      <c r="BD167" s="16"/>
      <c r="BE167" s="16"/>
      <c r="BF167" s="16"/>
      <c r="BG167" s="16"/>
      <c r="BH167" s="16"/>
      <c r="BI167" s="16"/>
      <c r="BJ167" s="16"/>
      <c r="BK167" s="16"/>
      <c r="BL167" s="16"/>
      <c r="BM167" s="16"/>
      <c r="BN167" s="16"/>
      <c r="BO167" s="16"/>
      <c r="BP167" s="16"/>
      <c r="BQ167" s="16"/>
      <c r="BR167" s="16"/>
      <c r="BS167" s="16"/>
      <c r="BT167" s="16"/>
      <c r="BU167" s="16"/>
      <c r="BV167" s="16"/>
      <c r="BW167" s="16"/>
      <c r="BX167" s="16"/>
      <c r="BY167" s="16"/>
      <c r="BZ167" s="16"/>
      <c r="CA167" s="16"/>
      <c r="CB167" s="16"/>
      <c r="CC167" s="16"/>
      <c r="CD167" s="16"/>
      <c r="CE167" s="16"/>
      <c r="CF167" s="16"/>
      <c r="CG167" s="16"/>
      <c r="CH167" s="16"/>
      <c r="CI167" s="16"/>
      <c r="CJ167" s="16"/>
      <c r="CK167" s="16"/>
      <c r="CL167" s="16"/>
      <c r="CM167" s="16"/>
      <c r="CN167" s="16"/>
      <c r="CO167" s="16"/>
      <c r="CP167" s="16"/>
      <c r="CQ167" s="16"/>
      <c r="CR167" s="16"/>
      <c r="CS167" s="16"/>
      <c r="CT167" s="16"/>
      <c r="CU167" s="16"/>
      <c r="CV167" s="16"/>
      <c r="CW167" s="16"/>
      <c r="CX167" s="16"/>
      <c r="CY167" s="16"/>
      <c r="CZ167" s="16"/>
      <c r="DA167" s="16"/>
      <c r="DB167" s="16"/>
      <c r="DC167" s="16"/>
      <c r="DD167" s="16"/>
      <c r="DE167" s="16"/>
      <c r="DF167" s="16"/>
      <c r="DG167" s="16"/>
      <c r="DH167" s="16"/>
      <c r="DI167" s="16"/>
      <c r="DJ167" s="16"/>
      <c r="DK167" s="16"/>
      <c r="DL167" s="16"/>
      <c r="DM167" s="16"/>
      <c r="DN167" s="16"/>
      <c r="DO167" s="16"/>
      <c r="DP167" s="16"/>
      <c r="DQ167" s="16"/>
      <c r="DR167" s="16"/>
      <c r="DS167" s="16"/>
      <c r="DT167" s="16"/>
      <c r="DU167" s="16"/>
      <c r="DV167" s="16"/>
      <c r="DW167" s="16"/>
      <c r="DX167" s="16"/>
      <c r="DY167" s="16"/>
      <c r="DZ167" s="16"/>
      <c r="EA167" s="16"/>
      <c r="EB167" s="16"/>
      <c r="EC167" s="16"/>
      <c r="ED167" s="16"/>
      <c r="EE167" s="16"/>
      <c r="EF167" s="16"/>
      <c r="EG167" s="16"/>
      <c r="EH167" s="16"/>
      <c r="EI167" s="16"/>
      <c r="EJ167" s="16"/>
      <c r="EK167" s="16"/>
      <c r="EL167" s="16"/>
      <c r="EM167" s="16"/>
      <c r="EN167" s="16"/>
    </row>
    <row r="168" spans="1:144" s="15" customFormat="1">
      <c r="A168" s="18" t="s">
        <v>327</v>
      </c>
      <c r="B168" s="175">
        <v>2</v>
      </c>
      <c r="C168" s="169">
        <v>0.71699999999999997</v>
      </c>
      <c r="D168" s="254">
        <v>6171.48</v>
      </c>
      <c r="E168" s="124" t="s">
        <v>215</v>
      </c>
      <c r="F168" s="49" t="s">
        <v>18</v>
      </c>
      <c r="G168" s="128">
        <v>0.11</v>
      </c>
      <c r="H168" s="49"/>
      <c r="I168" s="49"/>
      <c r="J168" s="49"/>
      <c r="K168" s="49"/>
      <c r="L168" s="49"/>
      <c r="M168" s="49"/>
      <c r="N168" s="78">
        <v>3.11</v>
      </c>
      <c r="O168" s="49"/>
      <c r="P168" s="49"/>
      <c r="Q168" s="49"/>
      <c r="R168" s="49"/>
      <c r="S168" s="49"/>
      <c r="T168" s="103">
        <v>1.26</v>
      </c>
      <c r="U168" s="104">
        <v>-1.85</v>
      </c>
      <c r="V168" s="104">
        <v>1.79</v>
      </c>
      <c r="W168" s="104">
        <v>2.4700000000000002</v>
      </c>
      <c r="X168" s="127"/>
      <c r="Y168" s="16"/>
      <c r="Z168" s="127"/>
      <c r="AA168" s="127"/>
      <c r="AB168" s="127"/>
      <c r="AC168" s="127"/>
      <c r="AD168" s="127"/>
      <c r="AE168" s="16"/>
      <c r="AF168" s="16"/>
      <c r="AG168" s="16"/>
      <c r="AH168" s="16"/>
      <c r="AI168" s="16"/>
      <c r="AJ168" s="16"/>
      <c r="AK168" s="16"/>
      <c r="AL168" s="16"/>
      <c r="AM168" s="16"/>
      <c r="AN168" s="16"/>
      <c r="AO168" s="16"/>
      <c r="AP168" s="16"/>
      <c r="AQ168" s="16"/>
      <c r="AR168" s="16"/>
      <c r="AS168" s="16"/>
      <c r="AT168" s="16"/>
      <c r="AU168" s="16"/>
      <c r="AV168" s="16"/>
      <c r="AW168" s="16"/>
      <c r="AX168" s="16"/>
      <c r="AY168" s="16"/>
      <c r="AZ168" s="16"/>
      <c r="BA168" s="16"/>
      <c r="BB168" s="16"/>
      <c r="BC168" s="16"/>
      <c r="BD168" s="16"/>
      <c r="BE168" s="16"/>
      <c r="BF168" s="16"/>
      <c r="BG168" s="16"/>
      <c r="BH168" s="16"/>
      <c r="BI168" s="16"/>
      <c r="BJ168" s="16"/>
      <c r="BK168" s="16"/>
      <c r="BL168" s="16"/>
      <c r="BM168" s="16"/>
      <c r="BN168" s="16"/>
      <c r="BO168" s="16"/>
      <c r="BP168" s="16"/>
      <c r="BQ168" s="16"/>
      <c r="BR168" s="16"/>
      <c r="BS168" s="16"/>
      <c r="BT168" s="16"/>
      <c r="BU168" s="16"/>
      <c r="BV168" s="16"/>
      <c r="BW168" s="16"/>
      <c r="BX168" s="16"/>
      <c r="BY168" s="16"/>
      <c r="BZ168" s="16"/>
      <c r="CA168" s="16"/>
      <c r="CB168" s="16"/>
      <c r="CC168" s="16"/>
      <c r="CD168" s="16"/>
      <c r="CE168" s="16"/>
      <c r="CF168" s="16"/>
      <c r="CG168" s="16"/>
      <c r="CH168" s="16"/>
      <c r="CI168" s="16"/>
      <c r="CJ168" s="16"/>
      <c r="CK168" s="16"/>
      <c r="CL168" s="16"/>
      <c r="CM168" s="16"/>
      <c r="CN168" s="16"/>
      <c r="CO168" s="16"/>
      <c r="CP168" s="16"/>
      <c r="CQ168" s="16"/>
      <c r="CR168" s="16"/>
      <c r="CS168" s="16"/>
      <c r="CT168" s="16"/>
      <c r="CU168" s="16"/>
      <c r="CV168" s="16"/>
      <c r="CW168" s="16"/>
      <c r="CX168" s="16"/>
      <c r="CY168" s="16"/>
      <c r="CZ168" s="16"/>
      <c r="DA168" s="16"/>
      <c r="DB168" s="16"/>
      <c r="DC168" s="16"/>
      <c r="DD168" s="16"/>
      <c r="DE168" s="16"/>
      <c r="DF168" s="16"/>
      <c r="DG168" s="16"/>
      <c r="DH168" s="16"/>
      <c r="DI168" s="16"/>
      <c r="DJ168" s="16"/>
      <c r="DK168" s="16"/>
      <c r="DL168" s="16"/>
      <c r="DM168" s="16"/>
      <c r="DN168" s="16"/>
      <c r="DO168" s="16"/>
      <c r="DP168" s="16"/>
      <c r="DQ168" s="16"/>
      <c r="DR168" s="16"/>
      <c r="DS168" s="16"/>
      <c r="DT168" s="16"/>
      <c r="DU168" s="16"/>
      <c r="DV168" s="16"/>
      <c r="DW168" s="16"/>
      <c r="DX168" s="16"/>
      <c r="DY168" s="16"/>
      <c r="DZ168" s="16"/>
      <c r="EA168" s="16"/>
      <c r="EB168" s="16"/>
      <c r="EC168" s="16"/>
      <c r="ED168" s="16"/>
      <c r="EE168" s="16"/>
      <c r="EF168" s="16"/>
      <c r="EG168" s="16"/>
      <c r="EH168" s="16"/>
      <c r="EI168" s="16"/>
      <c r="EJ168" s="16"/>
      <c r="EK168" s="16"/>
      <c r="EL168" s="16"/>
      <c r="EM168" s="16"/>
      <c r="EN168" s="16"/>
    </row>
    <row r="169" spans="1:144" s="15" customFormat="1">
      <c r="A169" s="18" t="s">
        <v>249</v>
      </c>
      <c r="B169" s="175" t="s">
        <v>256</v>
      </c>
      <c r="C169" s="169">
        <v>0.70032799999999995</v>
      </c>
      <c r="D169" s="254">
        <v>4067.15</v>
      </c>
      <c r="E169" s="124" t="s">
        <v>213</v>
      </c>
      <c r="F169" s="49" t="s">
        <v>14</v>
      </c>
      <c r="G169" s="128">
        <v>0.19</v>
      </c>
      <c r="H169" s="49">
        <v>0.97</v>
      </c>
      <c r="I169" s="49">
        <v>0.16</v>
      </c>
      <c r="J169" s="49">
        <v>0.27</v>
      </c>
      <c r="K169" s="49">
        <v>0.96</v>
      </c>
      <c r="L169" s="49">
        <v>0.42</v>
      </c>
      <c r="M169" s="49">
        <v>0</v>
      </c>
      <c r="N169" s="78">
        <v>2.77</v>
      </c>
      <c r="O169" s="49">
        <v>0.69</v>
      </c>
      <c r="P169" s="49">
        <v>0.01</v>
      </c>
      <c r="Q169" s="49">
        <v>1.17</v>
      </c>
      <c r="R169" s="49">
        <v>0.06</v>
      </c>
      <c r="S169" s="49">
        <v>0</v>
      </c>
      <c r="T169" s="103">
        <v>1.93</v>
      </c>
      <c r="U169" s="104">
        <v>-0.85</v>
      </c>
      <c r="V169" s="104">
        <v>1.6</v>
      </c>
      <c r="W169" s="104">
        <v>1.44</v>
      </c>
      <c r="X169" s="127"/>
      <c r="Y169" s="16"/>
      <c r="Z169" s="127"/>
      <c r="AA169" s="127"/>
      <c r="AB169" s="127"/>
      <c r="AC169" s="127"/>
      <c r="AD169" s="127"/>
      <c r="AE169" s="16"/>
      <c r="AF169" s="16"/>
      <c r="AG169" s="16"/>
      <c r="AH169" s="16"/>
      <c r="AI169" s="16"/>
      <c r="AJ169" s="16"/>
      <c r="AK169" s="16"/>
      <c r="AL169" s="16"/>
      <c r="AM169" s="16"/>
      <c r="AN169" s="16"/>
      <c r="AO169" s="16"/>
      <c r="AP169" s="16"/>
      <c r="AQ169" s="16"/>
      <c r="AR169" s="16"/>
      <c r="AS169" s="16"/>
      <c r="AT169" s="16"/>
      <c r="AU169" s="16"/>
      <c r="AV169" s="16"/>
      <c r="AW169" s="16"/>
      <c r="AX169" s="16"/>
      <c r="AY169" s="16"/>
      <c r="AZ169" s="16"/>
      <c r="BA169" s="16"/>
      <c r="BB169" s="16"/>
      <c r="BC169" s="16"/>
      <c r="BD169" s="16"/>
      <c r="BE169" s="16"/>
      <c r="BF169" s="16"/>
      <c r="BG169" s="16"/>
      <c r="BH169" s="16"/>
      <c r="BI169" s="16"/>
      <c r="BJ169" s="16"/>
      <c r="BK169" s="16"/>
      <c r="BL169" s="16"/>
      <c r="BM169" s="16"/>
      <c r="BN169" s="16"/>
      <c r="BO169" s="16"/>
      <c r="BP169" s="16"/>
      <c r="BQ169" s="16"/>
      <c r="BR169" s="16"/>
      <c r="BS169" s="16"/>
      <c r="BT169" s="16"/>
      <c r="BU169" s="16"/>
      <c r="BV169" s="16"/>
      <c r="BW169" s="16"/>
      <c r="BX169" s="16"/>
      <c r="BY169" s="16"/>
      <c r="BZ169" s="16"/>
      <c r="CA169" s="16"/>
      <c r="CB169" s="16"/>
      <c r="CC169" s="16"/>
      <c r="CD169" s="16"/>
      <c r="CE169" s="16"/>
      <c r="CF169" s="16"/>
      <c r="CG169" s="16"/>
      <c r="CH169" s="16"/>
      <c r="CI169" s="16"/>
      <c r="CJ169" s="16"/>
      <c r="CK169" s="16"/>
      <c r="CL169" s="16"/>
      <c r="CM169" s="16"/>
      <c r="CN169" s="16"/>
      <c r="CO169" s="16"/>
      <c r="CP169" s="16"/>
      <c r="CQ169" s="16"/>
      <c r="CR169" s="16"/>
      <c r="CS169" s="16"/>
      <c r="CT169" s="16"/>
      <c r="CU169" s="16"/>
      <c r="CV169" s="16"/>
      <c r="CW169" s="16"/>
      <c r="CX169" s="16"/>
      <c r="CY169" s="16"/>
      <c r="CZ169" s="16"/>
      <c r="DA169" s="16"/>
      <c r="DB169" s="16"/>
      <c r="DC169" s="16"/>
      <c r="DD169" s="16"/>
      <c r="DE169" s="16"/>
      <c r="DF169" s="16"/>
      <c r="DG169" s="16"/>
      <c r="DH169" s="16"/>
      <c r="DI169" s="16"/>
      <c r="DJ169" s="16"/>
      <c r="DK169" s="16"/>
      <c r="DL169" s="16"/>
      <c r="DM169" s="16"/>
      <c r="DN169" s="16"/>
      <c r="DO169" s="16"/>
      <c r="DP169" s="16"/>
      <c r="DQ169" s="16"/>
      <c r="DR169" s="16"/>
      <c r="DS169" s="16"/>
      <c r="DT169" s="16"/>
      <c r="DU169" s="16"/>
      <c r="DV169" s="16"/>
      <c r="DW169" s="16"/>
      <c r="DX169" s="16"/>
      <c r="DY169" s="16"/>
      <c r="DZ169" s="16"/>
      <c r="EA169" s="16"/>
      <c r="EB169" s="16"/>
      <c r="EC169" s="16"/>
      <c r="ED169" s="16"/>
      <c r="EE169" s="16"/>
      <c r="EF169" s="16"/>
      <c r="EG169" s="16"/>
      <c r="EH169" s="16"/>
      <c r="EI169" s="16"/>
      <c r="EJ169" s="16"/>
      <c r="EK169" s="16"/>
      <c r="EL169" s="16"/>
      <c r="EM169" s="16"/>
      <c r="EN169" s="16"/>
    </row>
    <row r="170" spans="1:144">
      <c r="A170" s="20" t="s">
        <v>223</v>
      </c>
      <c r="B170" s="176" t="s">
        <v>256</v>
      </c>
      <c r="C170" s="170">
        <v>0.55216699999999996</v>
      </c>
      <c r="D170" s="255">
        <v>1384.53</v>
      </c>
      <c r="E170" s="123" t="s">
        <v>212</v>
      </c>
      <c r="F170" s="50" t="s">
        <v>14</v>
      </c>
      <c r="G170" s="129">
        <v>0.19</v>
      </c>
      <c r="H170" s="50">
        <v>0.36</v>
      </c>
      <c r="I170" s="50">
        <v>0.02</v>
      </c>
      <c r="J170" s="50">
        <v>0.27</v>
      </c>
      <c r="K170" s="50">
        <v>0.37</v>
      </c>
      <c r="L170" s="50">
        <v>0.47</v>
      </c>
      <c r="M170" s="50">
        <v>0</v>
      </c>
      <c r="N170" s="78">
        <v>1.49</v>
      </c>
      <c r="O170" s="50">
        <v>0.25</v>
      </c>
      <c r="P170" s="50">
        <v>0</v>
      </c>
      <c r="Q170" s="50">
        <v>0.22</v>
      </c>
      <c r="R170" s="50">
        <v>0.4</v>
      </c>
      <c r="S170" s="50">
        <v>0</v>
      </c>
      <c r="T170" s="103">
        <v>0.87</v>
      </c>
      <c r="U170" s="105">
        <v>-0.61</v>
      </c>
      <c r="V170" s="105">
        <v>0.86</v>
      </c>
      <c r="W170" s="105">
        <v>1.7</v>
      </c>
      <c r="X170" s="127"/>
      <c r="Z170" s="127"/>
      <c r="AA170" s="127"/>
      <c r="AB170" s="127"/>
      <c r="AC170" s="127"/>
      <c r="AD170" s="127"/>
    </row>
    <row r="171" spans="1:144" s="15" customFormat="1">
      <c r="A171" s="18" t="s">
        <v>106</v>
      </c>
      <c r="B171" s="175" t="s">
        <v>255</v>
      </c>
      <c r="C171" s="169">
        <v>0.82616699999999998</v>
      </c>
      <c r="D171" s="254">
        <v>23593.8</v>
      </c>
      <c r="E171" s="124" t="s">
        <v>216</v>
      </c>
      <c r="F171" s="49" t="s">
        <v>16</v>
      </c>
      <c r="G171" s="128">
        <v>28.29</v>
      </c>
      <c r="H171" s="49">
        <v>0.74</v>
      </c>
      <c r="I171" s="49">
        <v>0.27</v>
      </c>
      <c r="J171" s="49">
        <v>0.27</v>
      </c>
      <c r="K171" s="49">
        <v>4.21</v>
      </c>
      <c r="L171" s="49">
        <v>0.08</v>
      </c>
      <c r="M171" s="49">
        <v>0.04</v>
      </c>
      <c r="N171" s="78">
        <v>5.61</v>
      </c>
      <c r="O171" s="49">
        <v>0.09</v>
      </c>
      <c r="P171" s="49">
        <v>0.12</v>
      </c>
      <c r="Q171" s="49">
        <v>7.0000000000000007E-2</v>
      </c>
      <c r="R171" s="49">
        <v>0.18</v>
      </c>
      <c r="S171" s="49">
        <v>0.04</v>
      </c>
      <c r="T171" s="103">
        <v>0.5</v>
      </c>
      <c r="U171" s="104">
        <v>-5.12</v>
      </c>
      <c r="V171" s="104">
        <v>3.24</v>
      </c>
      <c r="W171" s="104">
        <v>11.28</v>
      </c>
      <c r="X171" s="127"/>
      <c r="Y171" s="16"/>
      <c r="Z171" s="127"/>
      <c r="AA171" s="127"/>
      <c r="AB171" s="127"/>
      <c r="AC171" s="127"/>
      <c r="AD171" s="127"/>
      <c r="AE171" s="16"/>
      <c r="AF171" s="16"/>
      <c r="AG171" s="16"/>
      <c r="AH171" s="16"/>
      <c r="AI171" s="16"/>
      <c r="AJ171" s="16"/>
      <c r="AK171" s="16"/>
      <c r="AL171" s="16"/>
      <c r="AM171" s="16"/>
      <c r="AN171" s="16"/>
      <c r="AO171" s="16"/>
      <c r="AP171" s="16"/>
      <c r="AQ171" s="16"/>
      <c r="AR171" s="16"/>
      <c r="AS171" s="16"/>
      <c r="AT171" s="16"/>
      <c r="AU171" s="16"/>
      <c r="AV171" s="16"/>
      <c r="AW171" s="16"/>
      <c r="AX171" s="16"/>
      <c r="AY171" s="16"/>
      <c r="AZ171" s="16"/>
      <c r="BA171" s="16"/>
      <c r="BB171" s="16"/>
      <c r="BC171" s="16"/>
      <c r="BD171" s="16"/>
      <c r="BE171" s="16"/>
      <c r="BF171" s="16"/>
      <c r="BG171" s="16"/>
      <c r="BH171" s="16"/>
      <c r="BI171" s="16"/>
      <c r="BJ171" s="16"/>
      <c r="BK171" s="16"/>
      <c r="BL171" s="16"/>
      <c r="BM171" s="16"/>
      <c r="BN171" s="16"/>
      <c r="BO171" s="16"/>
      <c r="BP171" s="16"/>
      <c r="BQ171" s="16"/>
      <c r="BR171" s="16"/>
      <c r="BS171" s="16"/>
      <c r="BT171" s="16"/>
      <c r="BU171" s="16"/>
      <c r="BV171" s="16"/>
      <c r="BW171" s="16"/>
      <c r="BX171" s="16"/>
      <c r="BY171" s="16"/>
      <c r="BZ171" s="16"/>
      <c r="CA171" s="16"/>
      <c r="CB171" s="16"/>
      <c r="CC171" s="16"/>
      <c r="CD171" s="16"/>
      <c r="CE171" s="16"/>
      <c r="CF171" s="16"/>
      <c r="CG171" s="16"/>
      <c r="CH171" s="16"/>
      <c r="CI171" s="16"/>
      <c r="CJ171" s="16"/>
      <c r="CK171" s="16"/>
      <c r="CL171" s="16"/>
      <c r="CM171" s="16"/>
      <c r="CN171" s="16"/>
      <c r="CO171" s="16"/>
      <c r="CP171" s="16"/>
      <c r="CQ171" s="16"/>
      <c r="CR171" s="16"/>
      <c r="CS171" s="16"/>
      <c r="CT171" s="16"/>
      <c r="CU171" s="16"/>
      <c r="CV171" s="16"/>
      <c r="CW171" s="16"/>
      <c r="CX171" s="16"/>
      <c r="CY171" s="16"/>
      <c r="CZ171" s="16"/>
      <c r="DA171" s="16"/>
      <c r="DB171" s="16"/>
      <c r="DC171" s="16"/>
      <c r="DD171" s="16"/>
      <c r="DE171" s="16"/>
      <c r="DF171" s="16"/>
      <c r="DG171" s="16"/>
      <c r="DH171" s="16"/>
      <c r="DI171" s="16"/>
      <c r="DJ171" s="16"/>
      <c r="DK171" s="16"/>
      <c r="DL171" s="16"/>
      <c r="DM171" s="16"/>
      <c r="DN171" s="16"/>
      <c r="DO171" s="16"/>
      <c r="DP171" s="16"/>
      <c r="DQ171" s="16"/>
      <c r="DR171" s="16"/>
      <c r="DS171" s="16"/>
      <c r="DT171" s="16"/>
      <c r="DU171" s="16"/>
      <c r="DV171" s="16"/>
      <c r="DW171" s="16"/>
      <c r="DX171" s="16"/>
      <c r="DY171" s="16"/>
      <c r="DZ171" s="16"/>
      <c r="EA171" s="16"/>
      <c r="EB171" s="16"/>
      <c r="EC171" s="16"/>
      <c r="ED171" s="16"/>
      <c r="EE171" s="16"/>
      <c r="EF171" s="16"/>
      <c r="EG171" s="16"/>
      <c r="EH171" s="16"/>
      <c r="EI171" s="16"/>
      <c r="EJ171" s="16"/>
      <c r="EK171" s="16"/>
      <c r="EL171" s="16"/>
      <c r="EM171" s="16"/>
      <c r="EN171" s="16"/>
    </row>
    <row r="172" spans="1:144" s="15" customFormat="1">
      <c r="A172" s="18" t="s">
        <v>129</v>
      </c>
      <c r="B172" s="175">
        <v>5</v>
      </c>
      <c r="C172" s="169">
        <v>0.460561</v>
      </c>
      <c r="D172" s="254">
        <v>1079.27</v>
      </c>
      <c r="E172" s="124" t="s">
        <v>212</v>
      </c>
      <c r="F172" s="49" t="s">
        <v>14</v>
      </c>
      <c r="G172" s="128">
        <v>13.73</v>
      </c>
      <c r="H172" s="49">
        <v>0.34</v>
      </c>
      <c r="I172" s="49">
        <v>0.21</v>
      </c>
      <c r="J172" s="49">
        <v>0.21</v>
      </c>
      <c r="K172" s="49">
        <v>0.3</v>
      </c>
      <c r="L172" s="49">
        <v>0.12</v>
      </c>
      <c r="M172" s="49">
        <v>0.02</v>
      </c>
      <c r="N172" s="78">
        <v>1.21</v>
      </c>
      <c r="O172" s="49">
        <v>0.21</v>
      </c>
      <c r="P172" s="49">
        <v>0.17</v>
      </c>
      <c r="Q172" s="49">
        <v>0.46</v>
      </c>
      <c r="R172" s="49">
        <v>0.17</v>
      </c>
      <c r="S172" s="49">
        <v>0.02</v>
      </c>
      <c r="T172" s="103">
        <v>1.05</v>
      </c>
      <c r="U172" s="104">
        <v>-0.16</v>
      </c>
      <c r="V172" s="104">
        <v>0.7</v>
      </c>
      <c r="W172" s="104">
        <v>1.1599999999999999</v>
      </c>
      <c r="X172" s="127"/>
      <c r="Y172" s="16"/>
      <c r="Z172" s="127"/>
      <c r="AA172" s="127"/>
      <c r="AB172" s="127"/>
      <c r="AC172" s="127"/>
      <c r="AD172" s="127"/>
      <c r="AE172" s="16"/>
      <c r="AF172" s="16"/>
      <c r="AG172" s="16"/>
      <c r="AH172" s="16"/>
      <c r="AI172" s="16"/>
      <c r="AJ172" s="16"/>
      <c r="AK172" s="16"/>
      <c r="AL172" s="16"/>
      <c r="AM172" s="16"/>
      <c r="AN172" s="16"/>
      <c r="AO172" s="16"/>
      <c r="AP172" s="16"/>
      <c r="AQ172" s="16"/>
      <c r="AR172" s="16"/>
      <c r="AS172" s="16"/>
      <c r="AT172" s="16"/>
      <c r="AU172" s="16"/>
      <c r="AV172" s="16"/>
      <c r="AW172" s="16"/>
      <c r="AX172" s="16"/>
      <c r="AY172" s="16"/>
      <c r="AZ172" s="16"/>
      <c r="BA172" s="16"/>
      <c r="BB172" s="16"/>
      <c r="BC172" s="16"/>
      <c r="BD172" s="16"/>
      <c r="BE172" s="16"/>
      <c r="BF172" s="16"/>
      <c r="BG172" s="16"/>
      <c r="BH172" s="16"/>
      <c r="BI172" s="16"/>
      <c r="BJ172" s="16"/>
      <c r="BK172" s="16"/>
      <c r="BL172" s="16"/>
      <c r="BM172" s="16"/>
      <c r="BN172" s="16"/>
      <c r="BO172" s="16"/>
      <c r="BP172" s="16"/>
      <c r="BQ172" s="16"/>
      <c r="BR172" s="16"/>
      <c r="BS172" s="16"/>
      <c r="BT172" s="16"/>
      <c r="BU172" s="16"/>
      <c r="BV172" s="16"/>
      <c r="BW172" s="16"/>
      <c r="BX172" s="16"/>
      <c r="BY172" s="16"/>
      <c r="BZ172" s="16"/>
      <c r="CA172" s="16"/>
      <c r="CB172" s="16"/>
      <c r="CC172" s="16"/>
      <c r="CD172" s="16"/>
      <c r="CE172" s="16"/>
      <c r="CF172" s="16"/>
      <c r="CG172" s="16"/>
      <c r="CH172" s="16"/>
      <c r="CI172" s="16"/>
      <c r="CJ172" s="16"/>
      <c r="CK172" s="16"/>
      <c r="CL172" s="16"/>
      <c r="CM172" s="16"/>
      <c r="CN172" s="16"/>
      <c r="CO172" s="16"/>
      <c r="CP172" s="16"/>
      <c r="CQ172" s="16"/>
      <c r="CR172" s="16"/>
      <c r="CS172" s="16"/>
      <c r="CT172" s="16"/>
      <c r="CU172" s="16"/>
      <c r="CV172" s="16"/>
      <c r="CW172" s="16"/>
      <c r="CX172" s="16"/>
      <c r="CY172" s="16"/>
      <c r="CZ172" s="16"/>
      <c r="DA172" s="16"/>
      <c r="DB172" s="16"/>
      <c r="DC172" s="16"/>
      <c r="DD172" s="16"/>
      <c r="DE172" s="16"/>
      <c r="DF172" s="16"/>
      <c r="DG172" s="16"/>
      <c r="DH172" s="16"/>
      <c r="DI172" s="16"/>
      <c r="DJ172" s="16"/>
      <c r="DK172" s="16"/>
      <c r="DL172" s="16"/>
      <c r="DM172" s="16"/>
      <c r="DN172" s="16"/>
      <c r="DO172" s="16"/>
      <c r="DP172" s="16"/>
      <c r="DQ172" s="16"/>
      <c r="DR172" s="16"/>
      <c r="DS172" s="16"/>
      <c r="DT172" s="16"/>
      <c r="DU172" s="16"/>
      <c r="DV172" s="16"/>
      <c r="DW172" s="16"/>
      <c r="DX172" s="16"/>
      <c r="DY172" s="16"/>
      <c r="DZ172" s="16"/>
      <c r="EA172" s="16"/>
      <c r="EB172" s="16"/>
      <c r="EC172" s="16"/>
      <c r="ED172" s="16"/>
      <c r="EE172" s="16"/>
      <c r="EF172" s="16"/>
      <c r="EG172" s="16"/>
      <c r="EH172" s="16"/>
      <c r="EI172" s="16"/>
      <c r="EJ172" s="16"/>
      <c r="EK172" s="16"/>
      <c r="EL172" s="16"/>
      <c r="EM172" s="16"/>
      <c r="EN172" s="16"/>
    </row>
    <row r="173" spans="1:144" s="15" customFormat="1">
      <c r="A173" s="18" t="s">
        <v>184</v>
      </c>
      <c r="B173" s="175">
        <v>5</v>
      </c>
      <c r="C173" s="169">
        <v>0.76164500000000002</v>
      </c>
      <c r="D173" s="254">
        <v>6426.18</v>
      </c>
      <c r="E173" s="124" t="s">
        <v>218</v>
      </c>
      <c r="F173" s="49" t="s">
        <v>18</v>
      </c>
      <c r="G173" s="128">
        <v>9.5500000000000007</v>
      </c>
      <c r="H173" s="49">
        <v>0.49</v>
      </c>
      <c r="I173" s="49">
        <v>0.02</v>
      </c>
      <c r="J173" s="49">
        <v>0.46</v>
      </c>
      <c r="K173" s="49">
        <v>1.66</v>
      </c>
      <c r="L173" s="49">
        <v>0.02</v>
      </c>
      <c r="M173" s="49">
        <v>0.04</v>
      </c>
      <c r="N173" s="78">
        <v>2.7</v>
      </c>
      <c r="O173" s="49">
        <v>0.73</v>
      </c>
      <c r="P173" s="49">
        <v>0.02</v>
      </c>
      <c r="Q173" s="49">
        <v>0.46</v>
      </c>
      <c r="R173" s="49">
        <v>0</v>
      </c>
      <c r="S173" s="49">
        <v>0.04</v>
      </c>
      <c r="T173" s="103">
        <v>1.25</v>
      </c>
      <c r="U173" s="104">
        <v>-1.44</v>
      </c>
      <c r="V173" s="104">
        <v>1.56</v>
      </c>
      <c r="W173" s="104">
        <v>2.15</v>
      </c>
      <c r="X173" s="127"/>
      <c r="Y173" s="16"/>
      <c r="Z173" s="127"/>
      <c r="AA173" s="127"/>
      <c r="AB173" s="127"/>
      <c r="AC173" s="127"/>
      <c r="AD173" s="127"/>
      <c r="AE173" s="16"/>
      <c r="AF173" s="16"/>
      <c r="AG173" s="16"/>
      <c r="AH173" s="16"/>
      <c r="AI173" s="16"/>
      <c r="AJ173" s="16"/>
      <c r="AK173" s="16"/>
      <c r="AL173" s="16"/>
      <c r="AM173" s="16"/>
      <c r="AN173" s="16"/>
      <c r="AO173" s="16"/>
      <c r="AP173" s="16"/>
      <c r="AQ173" s="16"/>
      <c r="AR173" s="16"/>
      <c r="AS173" s="16"/>
      <c r="AT173" s="16"/>
      <c r="AU173" s="16"/>
      <c r="AV173" s="16"/>
      <c r="AW173" s="16"/>
      <c r="AX173" s="16"/>
      <c r="AY173" s="16"/>
      <c r="AZ173" s="16"/>
      <c r="BA173" s="16"/>
      <c r="BB173" s="16"/>
      <c r="BC173" s="16"/>
      <c r="BD173" s="16"/>
      <c r="BE173" s="16"/>
      <c r="BF173" s="16"/>
      <c r="BG173" s="16"/>
      <c r="BH173" s="16"/>
      <c r="BI173" s="16"/>
      <c r="BJ173" s="16"/>
      <c r="BK173" s="16"/>
      <c r="BL173" s="16"/>
      <c r="BM173" s="16"/>
      <c r="BN173" s="16"/>
      <c r="BO173" s="16"/>
      <c r="BP173" s="16"/>
      <c r="BQ173" s="16"/>
      <c r="BR173" s="16"/>
      <c r="BS173" s="16"/>
      <c r="BT173" s="16"/>
      <c r="BU173" s="16"/>
      <c r="BV173" s="16"/>
      <c r="BW173" s="16"/>
      <c r="BX173" s="16"/>
      <c r="BY173" s="16"/>
      <c r="BZ173" s="16"/>
      <c r="CA173" s="16"/>
      <c r="CB173" s="16"/>
      <c r="CC173" s="16"/>
      <c r="CD173" s="16"/>
      <c r="CE173" s="16"/>
      <c r="CF173" s="16"/>
      <c r="CG173" s="16"/>
      <c r="CH173" s="16"/>
      <c r="CI173" s="16"/>
      <c r="CJ173" s="16"/>
      <c r="CK173" s="16"/>
      <c r="CL173" s="16"/>
      <c r="CM173" s="16"/>
      <c r="CN173" s="16"/>
      <c r="CO173" s="16"/>
      <c r="CP173" s="16"/>
      <c r="CQ173" s="16"/>
      <c r="CR173" s="16"/>
      <c r="CS173" s="16"/>
      <c r="CT173" s="16"/>
      <c r="CU173" s="16"/>
      <c r="CV173" s="16"/>
      <c r="CW173" s="16"/>
      <c r="CX173" s="16"/>
      <c r="CY173" s="16"/>
      <c r="CZ173" s="16"/>
      <c r="DA173" s="16"/>
      <c r="DB173" s="16"/>
      <c r="DC173" s="16"/>
      <c r="DD173" s="16"/>
      <c r="DE173" s="16"/>
      <c r="DF173" s="16"/>
      <c r="DG173" s="16"/>
      <c r="DH173" s="16"/>
      <c r="DI173" s="16"/>
      <c r="DJ173" s="16"/>
      <c r="DK173" s="16"/>
      <c r="DL173" s="16"/>
      <c r="DM173" s="16"/>
      <c r="DN173" s="16"/>
      <c r="DO173" s="16"/>
      <c r="DP173" s="16"/>
      <c r="DQ173" s="16"/>
      <c r="DR173" s="16"/>
      <c r="DS173" s="16"/>
      <c r="DT173" s="16"/>
      <c r="DU173" s="16"/>
      <c r="DV173" s="16"/>
      <c r="DW173" s="16"/>
      <c r="DX173" s="16"/>
      <c r="DY173" s="16"/>
      <c r="DZ173" s="16"/>
      <c r="EA173" s="16"/>
      <c r="EB173" s="16"/>
      <c r="EC173" s="16"/>
      <c r="ED173" s="16"/>
      <c r="EE173" s="16"/>
      <c r="EF173" s="16"/>
      <c r="EG173" s="16"/>
      <c r="EH173" s="16"/>
      <c r="EI173" s="16"/>
      <c r="EJ173" s="16"/>
      <c r="EK173" s="16"/>
      <c r="EL173" s="16"/>
      <c r="EM173" s="16"/>
      <c r="EN173" s="16"/>
    </row>
    <row r="174" spans="1:144" s="15" customFormat="1">
      <c r="A174" s="20" t="s">
        <v>128</v>
      </c>
      <c r="B174" s="176">
        <v>6</v>
      </c>
      <c r="C174" s="170">
        <v>0.39685999999999999</v>
      </c>
      <c r="D174" s="255">
        <v>499.89100000000002</v>
      </c>
      <c r="E174" s="123" t="s">
        <v>212</v>
      </c>
      <c r="F174" s="50" t="s">
        <v>60</v>
      </c>
      <c r="G174" s="129">
        <v>5.98</v>
      </c>
      <c r="H174" s="50">
        <v>0.47</v>
      </c>
      <c r="I174" s="50">
        <v>0.11</v>
      </c>
      <c r="J174" s="50">
        <v>0.38</v>
      </c>
      <c r="K174" s="50">
        <v>7.0000000000000007E-2</v>
      </c>
      <c r="L174" s="50">
        <v>0.15</v>
      </c>
      <c r="M174" s="50">
        <v>0.05</v>
      </c>
      <c r="N174" s="78">
        <v>1.24</v>
      </c>
      <c r="O174" s="50">
        <v>0.42</v>
      </c>
      <c r="P174" s="50">
        <v>0.35</v>
      </c>
      <c r="Q174" s="50">
        <v>0.19</v>
      </c>
      <c r="R174" s="50">
        <v>0.22</v>
      </c>
      <c r="S174" s="50">
        <v>0.05</v>
      </c>
      <c r="T174" s="103">
        <v>1.24</v>
      </c>
      <c r="U174" s="105">
        <v>0</v>
      </c>
      <c r="V174" s="105">
        <v>0.71</v>
      </c>
      <c r="W174" s="105">
        <v>1</v>
      </c>
      <c r="X174" s="127"/>
      <c r="Y174" s="16"/>
      <c r="Z174" s="127"/>
      <c r="AA174" s="127"/>
      <c r="AB174" s="127"/>
      <c r="AC174" s="127"/>
      <c r="AD174" s="127"/>
      <c r="AE174" s="16"/>
      <c r="AF174" s="16"/>
      <c r="AG174" s="16"/>
      <c r="AH174" s="16"/>
      <c r="AI174" s="16"/>
      <c r="AJ174" s="16"/>
      <c r="AK174" s="16"/>
      <c r="AL174" s="16"/>
      <c r="AM174" s="16"/>
      <c r="AN174" s="16"/>
      <c r="AO174" s="16"/>
      <c r="AP174" s="16"/>
      <c r="AQ174" s="16"/>
      <c r="AR174" s="16"/>
      <c r="AS174" s="16"/>
      <c r="AT174" s="16"/>
      <c r="AU174" s="16"/>
      <c r="AV174" s="16"/>
      <c r="AW174" s="16"/>
      <c r="AX174" s="16"/>
      <c r="AY174" s="16"/>
      <c r="AZ174" s="16"/>
      <c r="BA174" s="16"/>
      <c r="BB174" s="16"/>
      <c r="BC174" s="16"/>
      <c r="BD174" s="16"/>
      <c r="BE174" s="16"/>
      <c r="BF174" s="16"/>
      <c r="BG174" s="16"/>
      <c r="BH174" s="16"/>
      <c r="BI174" s="16"/>
      <c r="BJ174" s="16"/>
      <c r="BK174" s="16"/>
      <c r="BL174" s="16"/>
      <c r="BM174" s="16"/>
      <c r="BN174" s="16"/>
      <c r="BO174" s="16"/>
      <c r="BP174" s="16"/>
      <c r="BQ174" s="16"/>
      <c r="BR174" s="16"/>
      <c r="BS174" s="16"/>
      <c r="BT174" s="16"/>
      <c r="BU174" s="16"/>
      <c r="BV174" s="16"/>
      <c r="BW174" s="16"/>
      <c r="BX174" s="16"/>
      <c r="BY174" s="16"/>
      <c r="BZ174" s="16"/>
      <c r="CA174" s="16"/>
      <c r="CB174" s="16"/>
      <c r="CC174" s="16"/>
      <c r="CD174" s="16"/>
      <c r="CE174" s="16"/>
      <c r="CF174" s="16"/>
      <c r="CG174" s="16"/>
      <c r="CH174" s="16"/>
      <c r="CI174" s="16"/>
      <c r="CJ174" s="16"/>
      <c r="CK174" s="16"/>
      <c r="CL174" s="16"/>
      <c r="CM174" s="16"/>
      <c r="CN174" s="16"/>
      <c r="CO174" s="16"/>
      <c r="CP174" s="16"/>
      <c r="CQ174" s="16"/>
      <c r="CR174" s="16"/>
      <c r="CS174" s="16"/>
      <c r="CT174" s="16"/>
      <c r="CU174" s="16"/>
      <c r="CV174" s="16"/>
      <c r="CW174" s="16"/>
      <c r="CX174" s="16"/>
      <c r="CY174" s="16"/>
      <c r="CZ174" s="16"/>
      <c r="DA174" s="16"/>
      <c r="DB174" s="16"/>
      <c r="DC174" s="16"/>
      <c r="DD174" s="16"/>
      <c r="DE174" s="16"/>
      <c r="DF174" s="16"/>
      <c r="DG174" s="16"/>
      <c r="DH174" s="16"/>
      <c r="DI174" s="16"/>
      <c r="DJ174" s="16"/>
      <c r="DK174" s="16"/>
      <c r="DL174" s="16"/>
      <c r="DM174" s="16"/>
      <c r="DN174" s="16"/>
      <c r="DO174" s="16"/>
      <c r="DP174" s="16"/>
      <c r="DQ174" s="16"/>
      <c r="DR174" s="16"/>
      <c r="DS174" s="16"/>
      <c r="DT174" s="16"/>
      <c r="DU174" s="16"/>
      <c r="DV174" s="16"/>
      <c r="DW174" s="16"/>
      <c r="DX174" s="16"/>
      <c r="DY174" s="16"/>
      <c r="DZ174" s="16"/>
      <c r="EA174" s="16"/>
      <c r="EB174" s="16"/>
      <c r="EC174" s="16"/>
      <c r="ED174" s="16"/>
      <c r="EE174" s="16"/>
      <c r="EF174" s="16"/>
      <c r="EG174" s="16"/>
      <c r="EH174" s="16"/>
      <c r="EI174" s="16"/>
      <c r="EJ174" s="16"/>
      <c r="EK174" s="16"/>
      <c r="EL174" s="16"/>
      <c r="EM174" s="16"/>
      <c r="EN174" s="16"/>
    </row>
    <row r="175" spans="1:144" s="15" customFormat="1">
      <c r="A175" s="18" t="s">
        <v>183</v>
      </c>
      <c r="B175" s="175">
        <v>5</v>
      </c>
      <c r="C175" s="169">
        <v>0.90545100000000001</v>
      </c>
      <c r="D175" s="254">
        <v>53122.400000000001</v>
      </c>
      <c r="E175" s="124" t="s">
        <v>213</v>
      </c>
      <c r="F175" s="49" t="s">
        <v>16</v>
      </c>
      <c r="G175" s="128">
        <v>5.3</v>
      </c>
      <c r="H175" s="49">
        <v>0.67</v>
      </c>
      <c r="I175" s="49">
        <v>0.24</v>
      </c>
      <c r="J175" s="49">
        <v>0.91</v>
      </c>
      <c r="K175" s="49">
        <v>5.91</v>
      </c>
      <c r="L175" s="49">
        <v>0.22</v>
      </c>
      <c r="M175" s="49">
        <v>0.03</v>
      </c>
      <c r="N175" s="78">
        <v>7.97</v>
      </c>
      <c r="O175" s="49">
        <v>0</v>
      </c>
      <c r="P175" s="49">
        <v>0</v>
      </c>
      <c r="Q175" s="49">
        <v>0</v>
      </c>
      <c r="R175" s="49">
        <v>0.01</v>
      </c>
      <c r="S175" s="49">
        <v>0.03</v>
      </c>
      <c r="T175" s="103">
        <v>0.05</v>
      </c>
      <c r="U175" s="104">
        <v>-7.92</v>
      </c>
      <c r="V175" s="104">
        <v>4.6100000000000003</v>
      </c>
      <c r="W175" s="104">
        <v>159.47</v>
      </c>
      <c r="X175" s="127"/>
      <c r="Y175" s="16"/>
      <c r="Z175" s="127"/>
      <c r="AA175" s="127"/>
      <c r="AB175" s="127"/>
      <c r="AC175" s="127"/>
      <c r="AD175" s="127"/>
      <c r="AE175" s="16"/>
      <c r="AF175" s="16"/>
      <c r="AG175" s="16"/>
      <c r="AH175" s="16"/>
      <c r="AI175" s="16"/>
      <c r="AJ175" s="16"/>
      <c r="AK175" s="16"/>
      <c r="AL175" s="16"/>
      <c r="AM175" s="16"/>
      <c r="AN175" s="16"/>
      <c r="AO175" s="16"/>
      <c r="AP175" s="16"/>
      <c r="AQ175" s="16"/>
      <c r="AR175" s="16"/>
      <c r="AS175" s="16"/>
      <c r="AT175" s="16"/>
      <c r="AU175" s="16"/>
      <c r="AV175" s="16"/>
      <c r="AW175" s="16"/>
      <c r="AX175" s="16"/>
      <c r="AY175" s="16"/>
      <c r="AZ175" s="16"/>
      <c r="BA175" s="16"/>
      <c r="BB175" s="16"/>
      <c r="BC175" s="16"/>
      <c r="BD175" s="16"/>
      <c r="BE175" s="16"/>
      <c r="BF175" s="16"/>
      <c r="BG175" s="16"/>
      <c r="BH175" s="16"/>
      <c r="BI175" s="16"/>
      <c r="BJ175" s="16"/>
      <c r="BK175" s="16"/>
      <c r="BL175" s="16"/>
      <c r="BM175" s="16"/>
      <c r="BN175" s="16"/>
      <c r="BO175" s="16"/>
      <c r="BP175" s="16"/>
      <c r="BQ175" s="16"/>
      <c r="BR175" s="16"/>
      <c r="BS175" s="16"/>
      <c r="BT175" s="16"/>
      <c r="BU175" s="16"/>
      <c r="BV175" s="16"/>
      <c r="BW175" s="16"/>
      <c r="BX175" s="16"/>
      <c r="BY175" s="16"/>
      <c r="BZ175" s="16"/>
      <c r="CA175" s="16"/>
      <c r="CB175" s="16"/>
      <c r="CC175" s="16"/>
      <c r="CD175" s="16"/>
      <c r="CE175" s="16"/>
      <c r="CF175" s="16"/>
      <c r="CG175" s="16"/>
      <c r="CH175" s="16"/>
      <c r="CI175" s="16"/>
      <c r="CJ175" s="16"/>
      <c r="CK175" s="16"/>
      <c r="CL175" s="16"/>
      <c r="CM175" s="16"/>
      <c r="CN175" s="16"/>
      <c r="CO175" s="16"/>
      <c r="CP175" s="16"/>
      <c r="CQ175" s="16"/>
      <c r="CR175" s="16"/>
      <c r="CS175" s="16"/>
      <c r="CT175" s="16"/>
      <c r="CU175" s="16"/>
      <c r="CV175" s="16"/>
      <c r="CW175" s="16"/>
      <c r="CX175" s="16"/>
      <c r="CY175" s="16"/>
      <c r="CZ175" s="16"/>
      <c r="DA175" s="16"/>
      <c r="DB175" s="16"/>
      <c r="DC175" s="16"/>
      <c r="DD175" s="16"/>
      <c r="DE175" s="16"/>
      <c r="DF175" s="16"/>
      <c r="DG175" s="16"/>
      <c r="DH175" s="16"/>
      <c r="DI175" s="16"/>
      <c r="DJ175" s="16"/>
      <c r="DK175" s="16"/>
      <c r="DL175" s="16"/>
      <c r="DM175" s="16"/>
      <c r="DN175" s="16"/>
      <c r="DO175" s="16"/>
      <c r="DP175" s="16"/>
      <c r="DQ175" s="16"/>
      <c r="DR175" s="16"/>
      <c r="DS175" s="16"/>
      <c r="DT175" s="16"/>
      <c r="DU175" s="16"/>
      <c r="DV175" s="16"/>
      <c r="DW175" s="16"/>
      <c r="DX175" s="16"/>
      <c r="DY175" s="16"/>
      <c r="DZ175" s="16"/>
      <c r="EA175" s="16"/>
      <c r="EB175" s="16"/>
      <c r="EC175" s="16"/>
      <c r="ED175" s="16"/>
      <c r="EE175" s="16"/>
      <c r="EF175" s="16"/>
      <c r="EG175" s="16"/>
      <c r="EH175" s="16"/>
      <c r="EI175" s="16"/>
      <c r="EJ175" s="16"/>
      <c r="EK175" s="16"/>
      <c r="EL175" s="16"/>
      <c r="EM175" s="16"/>
      <c r="EN175" s="16"/>
    </row>
    <row r="176" spans="1:144" s="15" customFormat="1">
      <c r="A176" s="18" t="s">
        <v>32</v>
      </c>
      <c r="B176" s="175">
        <v>5</v>
      </c>
      <c r="C176" s="169">
        <v>0.835893</v>
      </c>
      <c r="D176" s="254">
        <v>18103.099999999999</v>
      </c>
      <c r="E176" s="124" t="s">
        <v>322</v>
      </c>
      <c r="F176" s="49" t="s">
        <v>16</v>
      </c>
      <c r="G176" s="128">
        <v>5.45</v>
      </c>
      <c r="H176" s="49">
        <v>0.31</v>
      </c>
      <c r="I176" s="49">
        <v>0.08</v>
      </c>
      <c r="J176" s="49">
        <v>0.72</v>
      </c>
      <c r="K176" s="49">
        <v>2.82</v>
      </c>
      <c r="L176" s="49">
        <v>0.03</v>
      </c>
      <c r="M176" s="49">
        <v>0.09</v>
      </c>
      <c r="N176" s="78">
        <v>4.0599999999999996</v>
      </c>
      <c r="O176" s="49">
        <v>0.71</v>
      </c>
      <c r="P176" s="49">
        <v>0.06</v>
      </c>
      <c r="Q176" s="49">
        <v>1.85</v>
      </c>
      <c r="R176" s="49">
        <v>0</v>
      </c>
      <c r="S176" s="49">
        <v>0.09</v>
      </c>
      <c r="T176" s="103">
        <v>2.71</v>
      </c>
      <c r="U176" s="104">
        <v>-1.35</v>
      </c>
      <c r="V176" s="104">
        <v>2.35</v>
      </c>
      <c r="W176" s="104">
        <v>1.5</v>
      </c>
      <c r="X176" s="127"/>
      <c r="Y176" s="16"/>
      <c r="Z176" s="127"/>
      <c r="AA176" s="127"/>
      <c r="AB176" s="127"/>
      <c r="AC176" s="127"/>
      <c r="AD176" s="127"/>
      <c r="AE176" s="16"/>
      <c r="AF176" s="16"/>
      <c r="AG176" s="16"/>
      <c r="AH176" s="16"/>
      <c r="AI176" s="16"/>
      <c r="AJ176" s="16"/>
      <c r="AK176" s="16"/>
      <c r="AL176" s="16"/>
      <c r="AM176" s="16"/>
      <c r="AN176" s="16"/>
      <c r="AO176" s="16"/>
      <c r="AP176" s="16"/>
      <c r="AQ176" s="16"/>
      <c r="AR176" s="16"/>
      <c r="AS176" s="16"/>
      <c r="AT176" s="16"/>
      <c r="AU176" s="16"/>
      <c r="AV176" s="16"/>
      <c r="AW176" s="16"/>
      <c r="AX176" s="16"/>
      <c r="AY176" s="16"/>
      <c r="AZ176" s="16"/>
      <c r="BA176" s="16"/>
      <c r="BB176" s="16"/>
      <c r="BC176" s="16"/>
      <c r="BD176" s="16"/>
      <c r="BE176" s="16"/>
      <c r="BF176" s="16"/>
      <c r="BG176" s="16"/>
      <c r="BH176" s="16"/>
      <c r="BI176" s="16"/>
      <c r="BJ176" s="16"/>
      <c r="BK176" s="16"/>
      <c r="BL176" s="16"/>
      <c r="BM176" s="16"/>
      <c r="BN176" s="16"/>
      <c r="BO176" s="16"/>
      <c r="BP176" s="16"/>
      <c r="BQ176" s="16"/>
      <c r="BR176" s="16"/>
      <c r="BS176" s="16"/>
      <c r="BT176" s="16"/>
      <c r="BU176" s="16"/>
      <c r="BV176" s="16"/>
      <c r="BW176" s="16"/>
      <c r="BX176" s="16"/>
      <c r="BY176" s="16"/>
      <c r="BZ176" s="16"/>
      <c r="CA176" s="16"/>
      <c r="CB176" s="16"/>
      <c r="CC176" s="16"/>
      <c r="CD176" s="16"/>
      <c r="CE176" s="16"/>
      <c r="CF176" s="16"/>
      <c r="CG176" s="16"/>
      <c r="CH176" s="16"/>
      <c r="CI176" s="16"/>
      <c r="CJ176" s="16"/>
      <c r="CK176" s="16"/>
      <c r="CL176" s="16"/>
      <c r="CM176" s="16"/>
      <c r="CN176" s="16"/>
      <c r="CO176" s="16"/>
      <c r="CP176" s="16"/>
      <c r="CQ176" s="16"/>
      <c r="CR176" s="16"/>
      <c r="CS176" s="16"/>
      <c r="CT176" s="16"/>
      <c r="CU176" s="16"/>
      <c r="CV176" s="16"/>
      <c r="CW176" s="16"/>
      <c r="CX176" s="16"/>
      <c r="CY176" s="16"/>
      <c r="CZ176" s="16"/>
      <c r="DA176" s="16"/>
      <c r="DB176" s="16"/>
      <c r="DC176" s="16"/>
      <c r="DD176" s="16"/>
      <c r="DE176" s="16"/>
      <c r="DF176" s="16"/>
      <c r="DG176" s="16"/>
      <c r="DH176" s="16"/>
      <c r="DI176" s="16"/>
      <c r="DJ176" s="16"/>
      <c r="DK176" s="16"/>
      <c r="DL176" s="16"/>
      <c r="DM176" s="16"/>
      <c r="DN176" s="16"/>
      <c r="DO176" s="16"/>
      <c r="DP176" s="16"/>
      <c r="DQ176" s="16"/>
      <c r="DR176" s="16"/>
      <c r="DS176" s="16"/>
      <c r="DT176" s="16"/>
      <c r="DU176" s="16"/>
      <c r="DV176" s="16"/>
      <c r="DW176" s="16"/>
      <c r="DX176" s="16"/>
      <c r="DY176" s="16"/>
      <c r="DZ176" s="16"/>
      <c r="EA176" s="16"/>
      <c r="EB176" s="16"/>
      <c r="EC176" s="16"/>
      <c r="ED176" s="16"/>
      <c r="EE176" s="16"/>
      <c r="EF176" s="16"/>
      <c r="EG176" s="16"/>
      <c r="EH176" s="16"/>
      <c r="EI176" s="16"/>
      <c r="EJ176" s="16"/>
      <c r="EK176" s="16"/>
      <c r="EL176" s="16"/>
      <c r="EM176" s="16"/>
      <c r="EN176" s="16"/>
    </row>
    <row r="177" spans="1:144" s="15" customFormat="1">
      <c r="A177" s="18" t="s">
        <v>31</v>
      </c>
      <c r="B177" s="175">
        <v>6</v>
      </c>
      <c r="C177" s="169">
        <v>0.87762499999999999</v>
      </c>
      <c r="D177" s="254">
        <v>25040.5</v>
      </c>
      <c r="E177" s="124" t="s">
        <v>322</v>
      </c>
      <c r="F177" s="49" t="s">
        <v>16</v>
      </c>
      <c r="G177" s="128">
        <v>2.0699999999999998</v>
      </c>
      <c r="H177" s="49">
        <v>0.64</v>
      </c>
      <c r="I177" s="49">
        <v>0.17</v>
      </c>
      <c r="J177" s="49">
        <v>0.65</v>
      </c>
      <c r="K177" s="49">
        <v>4.2699999999999996</v>
      </c>
      <c r="L177" s="49">
        <v>0.05</v>
      </c>
      <c r="M177" s="49">
        <v>0.04</v>
      </c>
      <c r="N177" s="78">
        <v>5.81</v>
      </c>
      <c r="O177" s="49">
        <v>0.37</v>
      </c>
      <c r="P177" s="49">
        <v>7.0000000000000007E-2</v>
      </c>
      <c r="Q177" s="49">
        <v>1.87</v>
      </c>
      <c r="R177" s="49">
        <v>0</v>
      </c>
      <c r="S177" s="49">
        <v>0.04</v>
      </c>
      <c r="T177" s="103">
        <v>2.35</v>
      </c>
      <c r="U177" s="104">
        <v>-3.47</v>
      </c>
      <c r="V177" s="104">
        <v>3.36</v>
      </c>
      <c r="W177" s="104">
        <v>2.48</v>
      </c>
      <c r="X177" s="127"/>
      <c r="Y177" s="16"/>
      <c r="Z177" s="127"/>
      <c r="AA177" s="127"/>
      <c r="AB177" s="127"/>
      <c r="AC177" s="127"/>
      <c r="AD177" s="127"/>
      <c r="AE177" s="16"/>
      <c r="AF177" s="16"/>
      <c r="AG177" s="16"/>
      <c r="AH177" s="16"/>
      <c r="AI177" s="16"/>
      <c r="AJ177" s="16"/>
      <c r="AK177" s="16"/>
      <c r="AL177" s="16"/>
      <c r="AM177" s="16"/>
      <c r="AN177" s="16"/>
      <c r="AO177" s="16"/>
      <c r="AP177" s="16"/>
      <c r="AQ177" s="16"/>
      <c r="AR177" s="16"/>
      <c r="AS177" s="16"/>
      <c r="AT177" s="16"/>
      <c r="AU177" s="16"/>
      <c r="AV177" s="16"/>
      <c r="AW177" s="16"/>
      <c r="AX177" s="16"/>
      <c r="AY177" s="16"/>
      <c r="AZ177" s="16"/>
      <c r="BA177" s="16"/>
      <c r="BB177" s="16"/>
      <c r="BC177" s="16"/>
      <c r="BD177" s="16"/>
      <c r="BE177" s="16"/>
      <c r="BF177" s="16"/>
      <c r="BG177" s="16"/>
      <c r="BH177" s="16"/>
      <c r="BI177" s="16"/>
      <c r="BJ177" s="16"/>
      <c r="BK177" s="16"/>
      <c r="BL177" s="16"/>
      <c r="BM177" s="16"/>
      <c r="BN177" s="16"/>
      <c r="BO177" s="16"/>
      <c r="BP177" s="16"/>
      <c r="BQ177" s="16"/>
      <c r="BR177" s="16"/>
      <c r="BS177" s="16"/>
      <c r="BT177" s="16"/>
      <c r="BU177" s="16"/>
      <c r="BV177" s="16"/>
      <c r="BW177" s="16"/>
      <c r="BX177" s="16"/>
      <c r="BY177" s="16"/>
      <c r="BZ177" s="16"/>
      <c r="CA177" s="16"/>
      <c r="CB177" s="16"/>
      <c r="CC177" s="16"/>
      <c r="CD177" s="16"/>
      <c r="CE177" s="16"/>
      <c r="CF177" s="16"/>
      <c r="CG177" s="16"/>
      <c r="CH177" s="16"/>
      <c r="CI177" s="16"/>
      <c r="CJ177" s="16"/>
      <c r="CK177" s="16"/>
      <c r="CL177" s="16"/>
      <c r="CM177" s="16"/>
      <c r="CN177" s="16"/>
      <c r="CO177" s="16"/>
      <c r="CP177" s="16"/>
      <c r="CQ177" s="16"/>
      <c r="CR177" s="16"/>
      <c r="CS177" s="16"/>
      <c r="CT177" s="16"/>
      <c r="CU177" s="16"/>
      <c r="CV177" s="16"/>
      <c r="CW177" s="16"/>
      <c r="CX177" s="16"/>
      <c r="CY177" s="16"/>
      <c r="CZ177" s="16"/>
      <c r="DA177" s="16"/>
      <c r="DB177" s="16"/>
      <c r="DC177" s="16"/>
      <c r="DD177" s="16"/>
      <c r="DE177" s="16"/>
      <c r="DF177" s="16"/>
      <c r="DG177" s="16"/>
      <c r="DH177" s="16"/>
      <c r="DI177" s="16"/>
      <c r="DJ177" s="16"/>
      <c r="DK177" s="16"/>
      <c r="DL177" s="16"/>
      <c r="DM177" s="16"/>
      <c r="DN177" s="16"/>
      <c r="DO177" s="16"/>
      <c r="DP177" s="16"/>
      <c r="DQ177" s="16"/>
      <c r="DR177" s="16"/>
      <c r="DS177" s="16"/>
      <c r="DT177" s="16"/>
      <c r="DU177" s="16"/>
      <c r="DV177" s="16"/>
      <c r="DW177" s="16"/>
      <c r="DX177" s="16"/>
      <c r="DY177" s="16"/>
      <c r="DZ177" s="16"/>
      <c r="EA177" s="16"/>
      <c r="EB177" s="16"/>
      <c r="EC177" s="16"/>
      <c r="ED177" s="16"/>
      <c r="EE177" s="16"/>
      <c r="EF177" s="16"/>
      <c r="EG177" s="16"/>
      <c r="EH177" s="16"/>
      <c r="EI177" s="16"/>
      <c r="EJ177" s="16"/>
      <c r="EK177" s="16"/>
      <c r="EL177" s="16"/>
      <c r="EM177" s="16"/>
      <c r="EN177" s="16"/>
    </row>
    <row r="178" spans="1:144" s="15" customFormat="1">
      <c r="A178" s="20" t="s">
        <v>250</v>
      </c>
      <c r="B178" s="176" t="s">
        <v>255</v>
      </c>
      <c r="C178" s="170">
        <v>0.50402899999999995</v>
      </c>
      <c r="D178" s="255">
        <v>1647.86</v>
      </c>
      <c r="E178" s="123" t="s">
        <v>213</v>
      </c>
      <c r="F178" s="50" t="s">
        <v>60</v>
      </c>
      <c r="G178" s="129">
        <v>0.55000000000000004</v>
      </c>
      <c r="H178" s="50">
        <v>0.47</v>
      </c>
      <c r="I178" s="50">
        <v>0.03</v>
      </c>
      <c r="J178" s="50">
        <v>0.09</v>
      </c>
      <c r="K178" s="50">
        <v>0</v>
      </c>
      <c r="L178" s="50">
        <v>0.46</v>
      </c>
      <c r="M178" s="50">
        <v>0.23</v>
      </c>
      <c r="N178" s="78">
        <v>1.29</v>
      </c>
      <c r="O178" s="50">
        <v>0.66</v>
      </c>
      <c r="P178" s="50">
        <v>0.01</v>
      </c>
      <c r="Q178" s="50">
        <v>2.2799999999999998</v>
      </c>
      <c r="R178" s="50">
        <v>1.19</v>
      </c>
      <c r="S178" s="50">
        <v>0.23</v>
      </c>
      <c r="T178" s="103">
        <v>4.3600000000000003</v>
      </c>
      <c r="U178" s="105">
        <v>3.08</v>
      </c>
      <c r="V178" s="105">
        <v>0.74</v>
      </c>
      <c r="W178" s="105">
        <v>0.28999999999999998</v>
      </c>
      <c r="X178" s="127"/>
      <c r="Y178" s="16"/>
      <c r="Z178" s="127"/>
      <c r="AA178" s="127"/>
      <c r="AB178" s="127"/>
      <c r="AC178" s="127"/>
      <c r="AD178" s="127"/>
      <c r="AE178" s="16"/>
      <c r="AF178" s="16"/>
      <c r="AG178" s="16"/>
      <c r="AH178" s="16"/>
      <c r="AI178" s="16"/>
      <c r="AJ178" s="16"/>
      <c r="AK178" s="16"/>
      <c r="AL178" s="16"/>
      <c r="AM178" s="16"/>
      <c r="AN178" s="16"/>
      <c r="AO178" s="16"/>
      <c r="AP178" s="16"/>
      <c r="AQ178" s="16"/>
      <c r="AR178" s="16"/>
      <c r="AS178" s="16"/>
      <c r="AT178" s="16"/>
      <c r="AU178" s="16"/>
      <c r="AV178" s="16"/>
      <c r="AW178" s="16"/>
      <c r="AX178" s="16"/>
      <c r="AY178" s="16"/>
      <c r="AZ178" s="16"/>
      <c r="BA178" s="16"/>
      <c r="BB178" s="16"/>
      <c r="BC178" s="16"/>
      <c r="BD178" s="16"/>
      <c r="BE178" s="16"/>
      <c r="BF178" s="16"/>
      <c r="BG178" s="16"/>
      <c r="BH178" s="16"/>
      <c r="BI178" s="16"/>
      <c r="BJ178" s="16"/>
      <c r="BK178" s="16"/>
      <c r="BL178" s="16"/>
      <c r="BM178" s="16"/>
      <c r="BN178" s="16"/>
      <c r="BO178" s="16"/>
      <c r="BP178" s="16"/>
      <c r="BQ178" s="16"/>
      <c r="BR178" s="16"/>
      <c r="BS178" s="16"/>
      <c r="BT178" s="16"/>
      <c r="BU178" s="16"/>
      <c r="BV178" s="16"/>
      <c r="BW178" s="16"/>
      <c r="BX178" s="16"/>
      <c r="BY178" s="16"/>
      <c r="BZ178" s="16"/>
      <c r="CA178" s="16"/>
      <c r="CB178" s="16"/>
      <c r="CC178" s="16"/>
      <c r="CD178" s="16"/>
      <c r="CE178" s="16"/>
      <c r="CF178" s="16"/>
      <c r="CG178" s="16"/>
      <c r="CH178" s="16"/>
      <c r="CI178" s="16"/>
      <c r="CJ178" s="16"/>
      <c r="CK178" s="16"/>
      <c r="CL178" s="16"/>
      <c r="CM178" s="16"/>
      <c r="CN178" s="16"/>
      <c r="CO178" s="16"/>
      <c r="CP178" s="16"/>
      <c r="CQ178" s="16"/>
      <c r="CR178" s="16"/>
      <c r="CS178" s="16"/>
      <c r="CT178" s="16"/>
      <c r="CU178" s="16"/>
      <c r="CV178" s="16"/>
      <c r="CW178" s="16"/>
      <c r="CX178" s="16"/>
      <c r="CY178" s="16"/>
      <c r="CZ178" s="16"/>
      <c r="DA178" s="16"/>
      <c r="DB178" s="16"/>
      <c r="DC178" s="16"/>
      <c r="DD178" s="16"/>
      <c r="DE178" s="16"/>
      <c r="DF178" s="16"/>
      <c r="DG178" s="16"/>
      <c r="DH178" s="16"/>
      <c r="DI178" s="16"/>
      <c r="DJ178" s="16"/>
      <c r="DK178" s="16"/>
      <c r="DL178" s="16"/>
      <c r="DM178" s="16"/>
      <c r="DN178" s="16"/>
      <c r="DO178" s="16"/>
      <c r="DP178" s="16"/>
      <c r="DQ178" s="16"/>
      <c r="DR178" s="16"/>
      <c r="DS178" s="16"/>
      <c r="DT178" s="16"/>
      <c r="DU178" s="16"/>
      <c r="DV178" s="16"/>
      <c r="DW178" s="16"/>
      <c r="DX178" s="16"/>
      <c r="DY178" s="16"/>
      <c r="DZ178" s="16"/>
      <c r="EA178" s="16"/>
      <c r="EB178" s="16"/>
      <c r="EC178" s="16"/>
      <c r="ED178" s="16"/>
      <c r="EE178" s="16"/>
      <c r="EF178" s="16"/>
      <c r="EG178" s="16"/>
      <c r="EH178" s="16"/>
      <c r="EI178" s="16"/>
      <c r="EJ178" s="16"/>
      <c r="EK178" s="16"/>
      <c r="EL178" s="16"/>
      <c r="EM178" s="16"/>
      <c r="EN178" s="16"/>
    </row>
    <row r="179" spans="1:144" s="15" customFormat="1">
      <c r="A179" s="18" t="s">
        <v>224</v>
      </c>
      <c r="B179" s="175">
        <v>5</v>
      </c>
      <c r="C179" s="169" t="s">
        <v>348</v>
      </c>
      <c r="D179" s="254" t="s">
        <v>348</v>
      </c>
      <c r="E179" s="124" t="s">
        <v>212</v>
      </c>
      <c r="F179" s="49" t="s">
        <v>60</v>
      </c>
      <c r="G179" s="128">
        <v>10.199999999999999</v>
      </c>
      <c r="H179" s="49">
        <v>0.16</v>
      </c>
      <c r="I179" s="49">
        <v>0.43</v>
      </c>
      <c r="J179" s="49">
        <v>0.52</v>
      </c>
      <c r="K179" s="49">
        <v>7.0000000000000007E-2</v>
      </c>
      <c r="L179" s="49">
        <v>0.01</v>
      </c>
      <c r="M179" s="49">
        <v>0.06</v>
      </c>
      <c r="N179" s="78">
        <v>1.24</v>
      </c>
      <c r="O179" s="49">
        <v>0.09</v>
      </c>
      <c r="P179" s="49">
        <v>0.56000000000000005</v>
      </c>
      <c r="Q179" s="49">
        <v>0.22</v>
      </c>
      <c r="R179" s="49">
        <v>0.33</v>
      </c>
      <c r="S179" s="49">
        <v>0.06</v>
      </c>
      <c r="T179" s="103">
        <v>1.27</v>
      </c>
      <c r="U179" s="104">
        <v>0.03</v>
      </c>
      <c r="V179" s="104">
        <v>0.71</v>
      </c>
      <c r="W179" s="104">
        <v>0.98</v>
      </c>
      <c r="X179" s="127"/>
      <c r="Y179" s="16"/>
      <c r="Z179" s="127"/>
      <c r="AA179" s="127"/>
      <c r="AB179" s="127"/>
      <c r="AC179" s="127"/>
      <c r="AD179" s="127"/>
      <c r="AE179" s="16"/>
      <c r="AF179" s="16"/>
      <c r="AG179" s="16"/>
      <c r="AH179" s="16"/>
      <c r="AI179" s="16"/>
      <c r="AJ179" s="16"/>
      <c r="AK179" s="16"/>
      <c r="AL179" s="16"/>
      <c r="AM179" s="16"/>
      <c r="AN179" s="16"/>
      <c r="AO179" s="16"/>
      <c r="AP179" s="16"/>
      <c r="AQ179" s="16"/>
      <c r="AR179" s="16"/>
      <c r="AS179" s="16"/>
      <c r="AT179" s="16"/>
      <c r="AU179" s="16"/>
      <c r="AV179" s="16"/>
      <c r="AW179" s="16"/>
      <c r="AX179" s="16"/>
      <c r="AY179" s="16"/>
      <c r="AZ179" s="16"/>
      <c r="BA179" s="16"/>
      <c r="BB179" s="16"/>
      <c r="BC179" s="16"/>
      <c r="BD179" s="16"/>
      <c r="BE179" s="16"/>
      <c r="BF179" s="16"/>
      <c r="BG179" s="16"/>
      <c r="BH179" s="16"/>
      <c r="BI179" s="16"/>
      <c r="BJ179" s="16"/>
      <c r="BK179" s="16"/>
      <c r="BL179" s="16"/>
      <c r="BM179" s="16"/>
      <c r="BN179" s="16"/>
      <c r="BO179" s="16"/>
      <c r="BP179" s="16"/>
      <c r="BQ179" s="16"/>
      <c r="BR179" s="16"/>
      <c r="BS179" s="16"/>
      <c r="BT179" s="16"/>
      <c r="BU179" s="16"/>
      <c r="BV179" s="16"/>
      <c r="BW179" s="16"/>
      <c r="BX179" s="16"/>
      <c r="BY179" s="16"/>
      <c r="BZ179" s="16"/>
      <c r="CA179" s="16"/>
      <c r="CB179" s="16"/>
      <c r="CC179" s="16"/>
      <c r="CD179" s="16"/>
      <c r="CE179" s="16"/>
      <c r="CF179" s="16"/>
      <c r="CG179" s="16"/>
      <c r="CH179" s="16"/>
      <c r="CI179" s="16"/>
      <c r="CJ179" s="16"/>
      <c r="CK179" s="16"/>
      <c r="CL179" s="16"/>
      <c r="CM179" s="16"/>
      <c r="CN179" s="16"/>
      <c r="CO179" s="16"/>
      <c r="CP179" s="16"/>
      <c r="CQ179" s="16"/>
      <c r="CR179" s="16"/>
      <c r="CS179" s="16"/>
      <c r="CT179" s="16"/>
      <c r="CU179" s="16"/>
      <c r="CV179" s="16"/>
      <c r="CW179" s="16"/>
      <c r="CX179" s="16"/>
      <c r="CY179" s="16"/>
      <c r="CZ179" s="16"/>
      <c r="DA179" s="16"/>
      <c r="DB179" s="16"/>
      <c r="DC179" s="16"/>
      <c r="DD179" s="16"/>
      <c r="DE179" s="16"/>
      <c r="DF179" s="16"/>
      <c r="DG179" s="16"/>
      <c r="DH179" s="16"/>
      <c r="DI179" s="16"/>
      <c r="DJ179" s="16"/>
      <c r="DK179" s="16"/>
      <c r="DL179" s="16"/>
      <c r="DM179" s="16"/>
      <c r="DN179" s="16"/>
      <c r="DO179" s="16"/>
      <c r="DP179" s="16"/>
      <c r="DQ179" s="16"/>
      <c r="DR179" s="16"/>
      <c r="DS179" s="16"/>
      <c r="DT179" s="16"/>
      <c r="DU179" s="16"/>
      <c r="DV179" s="16"/>
      <c r="DW179" s="16"/>
      <c r="DX179" s="16"/>
      <c r="DY179" s="16"/>
      <c r="DZ179" s="16"/>
      <c r="EA179" s="16"/>
      <c r="EB179" s="16"/>
      <c r="EC179" s="16"/>
      <c r="ED179" s="16"/>
      <c r="EE179" s="16"/>
      <c r="EF179" s="16"/>
      <c r="EG179" s="16"/>
      <c r="EH179" s="16"/>
      <c r="EI179" s="16"/>
      <c r="EJ179" s="16"/>
      <c r="EK179" s="16"/>
      <c r="EL179" s="16"/>
      <c r="EM179" s="16"/>
      <c r="EN179" s="16"/>
    </row>
    <row r="180" spans="1:144" s="15" customFormat="1">
      <c r="A180" s="18" t="s">
        <v>127</v>
      </c>
      <c r="B180" s="175">
        <v>5</v>
      </c>
      <c r="C180" s="169">
        <v>0.65897700000000003</v>
      </c>
      <c r="D180" s="254">
        <v>8089.87</v>
      </c>
      <c r="E180" s="124" t="s">
        <v>212</v>
      </c>
      <c r="F180" s="49" t="s">
        <v>18</v>
      </c>
      <c r="G180" s="128">
        <v>52.39</v>
      </c>
      <c r="H180" s="49">
        <v>0.44</v>
      </c>
      <c r="I180" s="49">
        <v>0.11</v>
      </c>
      <c r="J180" s="49">
        <v>0.28999999999999998</v>
      </c>
      <c r="K180" s="49">
        <v>2.34</v>
      </c>
      <c r="L180" s="49">
        <v>0.08</v>
      </c>
      <c r="M180" s="49">
        <v>0.04</v>
      </c>
      <c r="N180" s="78">
        <v>3.31</v>
      </c>
      <c r="O180" s="49">
        <v>0.35</v>
      </c>
      <c r="P180" s="49">
        <v>0.57999999999999996</v>
      </c>
      <c r="Q180" s="49">
        <v>0.02</v>
      </c>
      <c r="R180" s="49">
        <v>0.17</v>
      </c>
      <c r="S180" s="49">
        <v>0.04</v>
      </c>
      <c r="T180" s="103">
        <v>1.1499999999999999</v>
      </c>
      <c r="U180" s="104">
        <v>-2.16</v>
      </c>
      <c r="V180" s="104">
        <v>1.91</v>
      </c>
      <c r="W180" s="104">
        <v>2.87</v>
      </c>
      <c r="X180" s="127"/>
      <c r="Y180" s="16"/>
      <c r="Z180" s="127"/>
      <c r="AA180" s="127"/>
      <c r="AB180" s="127"/>
      <c r="AC180" s="127"/>
      <c r="AD180" s="127"/>
      <c r="AE180" s="16"/>
      <c r="AF180" s="16"/>
      <c r="AG180" s="16"/>
      <c r="AH180" s="16"/>
      <c r="AI180" s="16"/>
      <c r="AJ180" s="16"/>
      <c r="AK180" s="16"/>
      <c r="AL180" s="16"/>
      <c r="AM180" s="16"/>
      <c r="AN180" s="16"/>
      <c r="AO180" s="16"/>
      <c r="AP180" s="16"/>
      <c r="AQ180" s="16"/>
      <c r="AR180" s="16"/>
      <c r="AS180" s="16"/>
      <c r="AT180" s="16"/>
      <c r="AU180" s="16"/>
      <c r="AV180" s="16"/>
      <c r="AW180" s="16"/>
      <c r="AX180" s="16"/>
      <c r="AY180" s="16"/>
      <c r="AZ180" s="16"/>
      <c r="BA180" s="16"/>
      <c r="BB180" s="16"/>
      <c r="BC180" s="16"/>
      <c r="BD180" s="16"/>
      <c r="BE180" s="16"/>
      <c r="BF180" s="16"/>
      <c r="BG180" s="16"/>
      <c r="BH180" s="16"/>
      <c r="BI180" s="16"/>
      <c r="BJ180" s="16"/>
      <c r="BK180" s="16"/>
      <c r="BL180" s="16"/>
      <c r="BM180" s="16"/>
      <c r="BN180" s="16"/>
      <c r="BO180" s="16"/>
      <c r="BP180" s="16"/>
      <c r="BQ180" s="16"/>
      <c r="BR180" s="16"/>
      <c r="BS180" s="16"/>
      <c r="BT180" s="16"/>
      <c r="BU180" s="16"/>
      <c r="BV180" s="16"/>
      <c r="BW180" s="16"/>
      <c r="BX180" s="16"/>
      <c r="BY180" s="16"/>
      <c r="BZ180" s="16"/>
      <c r="CA180" s="16"/>
      <c r="CB180" s="16"/>
      <c r="CC180" s="16"/>
      <c r="CD180" s="16"/>
      <c r="CE180" s="16"/>
      <c r="CF180" s="16"/>
      <c r="CG180" s="16"/>
      <c r="CH180" s="16"/>
      <c r="CI180" s="16"/>
      <c r="CJ180" s="16"/>
      <c r="CK180" s="16"/>
      <c r="CL180" s="16"/>
      <c r="CM180" s="16"/>
      <c r="CN180" s="16"/>
      <c r="CO180" s="16"/>
      <c r="CP180" s="16"/>
      <c r="CQ180" s="16"/>
      <c r="CR180" s="16"/>
      <c r="CS180" s="16"/>
      <c r="CT180" s="16"/>
      <c r="CU180" s="16"/>
      <c r="CV180" s="16"/>
      <c r="CW180" s="16"/>
      <c r="CX180" s="16"/>
      <c r="CY180" s="16"/>
      <c r="CZ180" s="16"/>
      <c r="DA180" s="16"/>
      <c r="DB180" s="16"/>
      <c r="DC180" s="16"/>
      <c r="DD180" s="16"/>
      <c r="DE180" s="16"/>
      <c r="DF180" s="16"/>
      <c r="DG180" s="16"/>
      <c r="DH180" s="16"/>
      <c r="DI180" s="16"/>
      <c r="DJ180" s="16"/>
      <c r="DK180" s="16"/>
      <c r="DL180" s="16"/>
      <c r="DM180" s="16"/>
      <c r="DN180" s="16"/>
      <c r="DO180" s="16"/>
      <c r="DP180" s="16"/>
      <c r="DQ180" s="16"/>
      <c r="DR180" s="16"/>
      <c r="DS180" s="16"/>
      <c r="DT180" s="16"/>
      <c r="DU180" s="16"/>
      <c r="DV180" s="16"/>
      <c r="DW180" s="16"/>
      <c r="DX180" s="16"/>
      <c r="DY180" s="16"/>
      <c r="DZ180" s="16"/>
      <c r="EA180" s="16"/>
      <c r="EB180" s="16"/>
      <c r="EC180" s="16"/>
      <c r="ED180" s="16"/>
      <c r="EE180" s="16"/>
      <c r="EF180" s="16"/>
      <c r="EG180" s="16"/>
      <c r="EH180" s="16"/>
      <c r="EI180" s="16"/>
      <c r="EJ180" s="16"/>
      <c r="EK180" s="16"/>
      <c r="EL180" s="16"/>
      <c r="EM180" s="16"/>
      <c r="EN180" s="16"/>
    </row>
    <row r="181" spans="1:144" s="15" customFormat="1">
      <c r="A181" s="18" t="s">
        <v>30</v>
      </c>
      <c r="B181" s="175">
        <v>6</v>
      </c>
      <c r="C181" s="169">
        <v>0.87370899999999996</v>
      </c>
      <c r="D181" s="254">
        <v>32008.7</v>
      </c>
      <c r="E181" s="124" t="s">
        <v>322</v>
      </c>
      <c r="F181" s="49" t="s">
        <v>16</v>
      </c>
      <c r="G181" s="128">
        <v>46.76</v>
      </c>
      <c r="H181" s="49">
        <v>0.78</v>
      </c>
      <c r="I181" s="49">
        <v>0.15</v>
      </c>
      <c r="J181" s="49">
        <v>0.17</v>
      </c>
      <c r="K181" s="49">
        <v>2.2200000000000002</v>
      </c>
      <c r="L181" s="49">
        <v>0.32</v>
      </c>
      <c r="M181" s="49">
        <v>0.04</v>
      </c>
      <c r="N181" s="78">
        <v>3.67</v>
      </c>
      <c r="O181" s="49">
        <v>0.72</v>
      </c>
      <c r="P181" s="49">
        <v>0.1</v>
      </c>
      <c r="Q181" s="49">
        <v>0.34</v>
      </c>
      <c r="R181" s="49">
        <v>0.06</v>
      </c>
      <c r="S181" s="49">
        <v>0.04</v>
      </c>
      <c r="T181" s="103">
        <v>1.25</v>
      </c>
      <c r="U181" s="104">
        <v>-2.42</v>
      </c>
      <c r="V181" s="104">
        <v>2.12</v>
      </c>
      <c r="W181" s="104">
        <v>2.94</v>
      </c>
      <c r="X181" s="127"/>
      <c r="Y181" s="16"/>
      <c r="Z181" s="127"/>
      <c r="AA181" s="127"/>
      <c r="AB181" s="127"/>
      <c r="AC181" s="127"/>
      <c r="AD181" s="127"/>
      <c r="AE181" s="16"/>
      <c r="AF181" s="16"/>
      <c r="AG181" s="16"/>
      <c r="AH181" s="16"/>
      <c r="AI181" s="16"/>
      <c r="AJ181" s="16"/>
      <c r="AK181" s="16"/>
      <c r="AL181" s="16"/>
      <c r="AM181" s="16"/>
      <c r="AN181" s="16"/>
      <c r="AO181" s="16"/>
      <c r="AP181" s="16"/>
      <c r="AQ181" s="16"/>
      <c r="AR181" s="16"/>
      <c r="AS181" s="16"/>
      <c r="AT181" s="16"/>
      <c r="AU181" s="16"/>
      <c r="AV181" s="16"/>
      <c r="AW181" s="16"/>
      <c r="AX181" s="16"/>
      <c r="AY181" s="16"/>
      <c r="AZ181" s="16"/>
      <c r="BA181" s="16"/>
      <c r="BB181" s="16"/>
      <c r="BC181" s="16"/>
      <c r="BD181" s="16"/>
      <c r="BE181" s="16"/>
      <c r="BF181" s="16"/>
      <c r="BG181" s="16"/>
      <c r="BH181" s="16"/>
      <c r="BI181" s="16"/>
      <c r="BJ181" s="16"/>
      <c r="BK181" s="16"/>
      <c r="BL181" s="16"/>
      <c r="BM181" s="16"/>
      <c r="BN181" s="16"/>
      <c r="BO181" s="16"/>
      <c r="BP181" s="16"/>
      <c r="BQ181" s="16"/>
      <c r="BR181" s="16"/>
      <c r="BS181" s="16"/>
      <c r="BT181" s="16"/>
      <c r="BU181" s="16"/>
      <c r="BV181" s="16"/>
      <c r="BW181" s="16"/>
      <c r="BX181" s="16"/>
      <c r="BY181" s="16"/>
      <c r="BZ181" s="16"/>
      <c r="CA181" s="16"/>
      <c r="CB181" s="16"/>
      <c r="CC181" s="16"/>
      <c r="CD181" s="16"/>
      <c r="CE181" s="16"/>
      <c r="CF181" s="16"/>
      <c r="CG181" s="16"/>
      <c r="CH181" s="16"/>
      <c r="CI181" s="16"/>
      <c r="CJ181" s="16"/>
      <c r="CK181" s="16"/>
      <c r="CL181" s="16"/>
      <c r="CM181" s="16"/>
      <c r="CN181" s="16"/>
      <c r="CO181" s="16"/>
      <c r="CP181" s="16"/>
      <c r="CQ181" s="16"/>
      <c r="CR181" s="16"/>
      <c r="CS181" s="16"/>
      <c r="CT181" s="16"/>
      <c r="CU181" s="16"/>
      <c r="CV181" s="16"/>
      <c r="CW181" s="16"/>
      <c r="CX181" s="16"/>
      <c r="CY181" s="16"/>
      <c r="CZ181" s="16"/>
      <c r="DA181" s="16"/>
      <c r="DB181" s="16"/>
      <c r="DC181" s="16"/>
      <c r="DD181" s="16"/>
      <c r="DE181" s="16"/>
      <c r="DF181" s="16"/>
      <c r="DG181" s="16"/>
      <c r="DH181" s="16"/>
      <c r="DI181" s="16"/>
      <c r="DJ181" s="16"/>
      <c r="DK181" s="16"/>
      <c r="DL181" s="16"/>
      <c r="DM181" s="16"/>
      <c r="DN181" s="16"/>
      <c r="DO181" s="16"/>
      <c r="DP181" s="16"/>
      <c r="DQ181" s="16"/>
      <c r="DR181" s="16"/>
      <c r="DS181" s="16"/>
      <c r="DT181" s="16"/>
      <c r="DU181" s="16"/>
      <c r="DV181" s="16"/>
      <c r="DW181" s="16"/>
      <c r="DX181" s="16"/>
      <c r="DY181" s="16"/>
      <c r="DZ181" s="16"/>
      <c r="EA181" s="16"/>
      <c r="EB181" s="16"/>
      <c r="EC181" s="16"/>
      <c r="ED181" s="16"/>
      <c r="EE181" s="16"/>
      <c r="EF181" s="16"/>
      <c r="EG181" s="16"/>
      <c r="EH181" s="16"/>
      <c r="EI181" s="16"/>
      <c r="EJ181" s="16"/>
      <c r="EK181" s="16"/>
      <c r="EL181" s="16"/>
      <c r="EM181" s="16"/>
      <c r="EN181" s="16"/>
    </row>
    <row r="182" spans="1:144" s="15" customFormat="1">
      <c r="A182" s="20" t="s">
        <v>80</v>
      </c>
      <c r="B182" s="176">
        <v>6</v>
      </c>
      <c r="C182" s="170">
        <v>0.748641</v>
      </c>
      <c r="D182" s="255">
        <v>2880.03</v>
      </c>
      <c r="E182" s="123" t="s">
        <v>213</v>
      </c>
      <c r="F182" s="50" t="s">
        <v>14</v>
      </c>
      <c r="G182" s="129">
        <v>21.1</v>
      </c>
      <c r="H182" s="50">
        <v>0.31</v>
      </c>
      <c r="I182" s="50">
        <v>0.01</v>
      </c>
      <c r="J182" s="50">
        <v>0.16</v>
      </c>
      <c r="K182" s="50">
        <v>0.52</v>
      </c>
      <c r="L182" s="50">
        <v>0.27</v>
      </c>
      <c r="M182" s="50">
        <v>0.05</v>
      </c>
      <c r="N182" s="78">
        <v>1.32</v>
      </c>
      <c r="O182" s="50">
        <v>0.26</v>
      </c>
      <c r="P182" s="50">
        <v>0.02</v>
      </c>
      <c r="Q182" s="50">
        <v>0.04</v>
      </c>
      <c r="R182" s="50">
        <v>7.0000000000000007E-2</v>
      </c>
      <c r="S182" s="50">
        <v>0.05</v>
      </c>
      <c r="T182" s="103">
        <v>0.44</v>
      </c>
      <c r="U182" s="105">
        <v>-0.88</v>
      </c>
      <c r="V182" s="105">
        <v>0.77</v>
      </c>
      <c r="W182" s="105">
        <v>3.01</v>
      </c>
      <c r="X182" s="127"/>
      <c r="Y182" s="16"/>
      <c r="Z182" s="127"/>
      <c r="AA182" s="127"/>
      <c r="AB182" s="127"/>
      <c r="AC182" s="127"/>
      <c r="AD182" s="127"/>
      <c r="AE182" s="16"/>
      <c r="AF182" s="16"/>
      <c r="AG182" s="16"/>
      <c r="AH182" s="16"/>
      <c r="AI182" s="16"/>
      <c r="AJ182" s="16"/>
      <c r="AK182" s="16"/>
      <c r="AL182" s="16"/>
      <c r="AM182" s="16"/>
      <c r="AN182" s="16"/>
      <c r="AO182" s="16"/>
      <c r="AP182" s="16"/>
      <c r="AQ182" s="16"/>
      <c r="AR182" s="16"/>
      <c r="AS182" s="16"/>
      <c r="AT182" s="16"/>
      <c r="AU182" s="16"/>
      <c r="AV182" s="16"/>
      <c r="AW182" s="16"/>
      <c r="AX182" s="16"/>
      <c r="AY182" s="16"/>
      <c r="AZ182" s="16"/>
      <c r="BA182" s="16"/>
      <c r="BB182" s="16"/>
      <c r="BC182" s="16"/>
      <c r="BD182" s="16"/>
      <c r="BE182" s="16"/>
      <c r="BF182" s="16"/>
      <c r="BG182" s="16"/>
      <c r="BH182" s="16"/>
      <c r="BI182" s="16"/>
      <c r="BJ182" s="16"/>
      <c r="BK182" s="16"/>
      <c r="BL182" s="16"/>
      <c r="BM182" s="16"/>
      <c r="BN182" s="16"/>
      <c r="BO182" s="16"/>
      <c r="BP182" s="16"/>
      <c r="BQ182" s="16"/>
      <c r="BR182" s="16"/>
      <c r="BS182" s="16"/>
      <c r="BT182" s="16"/>
      <c r="BU182" s="16"/>
      <c r="BV182" s="16"/>
      <c r="BW182" s="16"/>
      <c r="BX182" s="16"/>
      <c r="BY182" s="16"/>
      <c r="BZ182" s="16"/>
      <c r="CA182" s="16"/>
      <c r="CB182" s="16"/>
      <c r="CC182" s="16"/>
      <c r="CD182" s="16"/>
      <c r="CE182" s="16"/>
      <c r="CF182" s="16"/>
      <c r="CG182" s="16"/>
      <c r="CH182" s="16"/>
      <c r="CI182" s="16"/>
      <c r="CJ182" s="16"/>
      <c r="CK182" s="16"/>
      <c r="CL182" s="16"/>
      <c r="CM182" s="16"/>
      <c r="CN182" s="16"/>
      <c r="CO182" s="16"/>
      <c r="CP182" s="16"/>
      <c r="CQ182" s="16"/>
      <c r="CR182" s="16"/>
      <c r="CS182" s="16"/>
      <c r="CT182" s="16"/>
      <c r="CU182" s="16"/>
      <c r="CV182" s="16"/>
      <c r="CW182" s="16"/>
      <c r="CX182" s="16"/>
      <c r="CY182" s="16"/>
      <c r="CZ182" s="16"/>
      <c r="DA182" s="16"/>
      <c r="DB182" s="16"/>
      <c r="DC182" s="16"/>
      <c r="DD182" s="16"/>
      <c r="DE182" s="16"/>
      <c r="DF182" s="16"/>
      <c r="DG182" s="16"/>
      <c r="DH182" s="16"/>
      <c r="DI182" s="16"/>
      <c r="DJ182" s="16"/>
      <c r="DK182" s="16"/>
      <c r="DL182" s="16"/>
      <c r="DM182" s="16"/>
      <c r="DN182" s="16"/>
      <c r="DO182" s="16"/>
      <c r="DP182" s="16"/>
      <c r="DQ182" s="16"/>
      <c r="DR182" s="16"/>
      <c r="DS182" s="16"/>
      <c r="DT182" s="16"/>
      <c r="DU182" s="16"/>
      <c r="DV182" s="16"/>
      <c r="DW182" s="16"/>
      <c r="DX182" s="16"/>
      <c r="DY182" s="16"/>
      <c r="DZ182" s="16"/>
      <c r="EA182" s="16"/>
      <c r="EB182" s="16"/>
      <c r="EC182" s="16"/>
      <c r="ED182" s="16"/>
      <c r="EE182" s="16"/>
      <c r="EF182" s="16"/>
      <c r="EG182" s="16"/>
      <c r="EH182" s="16"/>
      <c r="EI182" s="16"/>
      <c r="EJ182" s="16"/>
      <c r="EK182" s="16"/>
      <c r="EL182" s="16"/>
      <c r="EM182" s="16"/>
      <c r="EN182" s="16"/>
    </row>
    <row r="183" spans="1:144" s="15" customFormat="1">
      <c r="A183" s="18" t="s">
        <v>251</v>
      </c>
      <c r="B183" s="175" t="s">
        <v>255</v>
      </c>
      <c r="C183" s="169">
        <v>0.71091300000000002</v>
      </c>
      <c r="D183" s="254">
        <v>8190.7</v>
      </c>
      <c r="E183" s="124" t="s">
        <v>215</v>
      </c>
      <c r="F183" s="49" t="s">
        <v>18</v>
      </c>
      <c r="G183" s="128">
        <v>0.54</v>
      </c>
      <c r="H183" s="49">
        <v>0.43</v>
      </c>
      <c r="I183" s="49">
        <v>0.06</v>
      </c>
      <c r="J183" s="49">
        <v>0.52</v>
      </c>
      <c r="K183" s="49">
        <v>3.01</v>
      </c>
      <c r="L183" s="49">
        <v>0.14000000000000001</v>
      </c>
      <c r="M183" s="49">
        <v>0.09</v>
      </c>
      <c r="N183" s="78">
        <v>4.25</v>
      </c>
      <c r="O183" s="49">
        <v>0.3</v>
      </c>
      <c r="P183" s="49">
        <v>0.03</v>
      </c>
      <c r="Q183" s="49">
        <v>81.52</v>
      </c>
      <c r="R183" s="49">
        <v>7.39</v>
      </c>
      <c r="S183" s="49">
        <v>0.09</v>
      </c>
      <c r="T183" s="103">
        <v>89.33</v>
      </c>
      <c r="U183" s="104">
        <v>85.08</v>
      </c>
      <c r="V183" s="104">
        <v>2.46</v>
      </c>
      <c r="W183" s="104">
        <v>0.05</v>
      </c>
      <c r="X183" s="127"/>
      <c r="Y183" s="16"/>
      <c r="Z183" s="127"/>
      <c r="AA183" s="127"/>
      <c r="AB183" s="127"/>
      <c r="AC183" s="127"/>
      <c r="AD183" s="127"/>
      <c r="AE183" s="16"/>
      <c r="AF183" s="16"/>
      <c r="AG183" s="16"/>
      <c r="AH183" s="16"/>
      <c r="AI183" s="16"/>
      <c r="AJ183" s="16"/>
      <c r="AK183" s="16"/>
      <c r="AL183" s="16"/>
      <c r="AM183" s="16"/>
      <c r="AN183" s="16"/>
      <c r="AO183" s="16"/>
      <c r="AP183" s="16"/>
      <c r="AQ183" s="16"/>
      <c r="AR183" s="16"/>
      <c r="AS183" s="16"/>
      <c r="AT183" s="16"/>
      <c r="AU183" s="16"/>
      <c r="AV183" s="16"/>
      <c r="AW183" s="16"/>
      <c r="AX183" s="16"/>
      <c r="AY183" s="16"/>
      <c r="AZ183" s="16"/>
      <c r="BA183" s="16"/>
      <c r="BB183" s="16"/>
      <c r="BC183" s="16"/>
      <c r="BD183" s="16"/>
      <c r="BE183" s="16"/>
      <c r="BF183" s="16"/>
      <c r="BG183" s="16"/>
      <c r="BH183" s="16"/>
      <c r="BI183" s="16"/>
      <c r="BJ183" s="16"/>
      <c r="BK183" s="16"/>
      <c r="BL183" s="16"/>
      <c r="BM183" s="16"/>
      <c r="BN183" s="16"/>
      <c r="BO183" s="16"/>
      <c r="BP183" s="16"/>
      <c r="BQ183" s="16"/>
      <c r="BR183" s="16"/>
      <c r="BS183" s="16"/>
      <c r="BT183" s="16"/>
      <c r="BU183" s="16"/>
      <c r="BV183" s="16"/>
      <c r="BW183" s="16"/>
      <c r="BX183" s="16"/>
      <c r="BY183" s="16"/>
      <c r="BZ183" s="16"/>
      <c r="CA183" s="16"/>
      <c r="CB183" s="16"/>
      <c r="CC183" s="16"/>
      <c r="CD183" s="16"/>
      <c r="CE183" s="16"/>
      <c r="CF183" s="16"/>
      <c r="CG183" s="16"/>
      <c r="CH183" s="16"/>
      <c r="CI183" s="16"/>
      <c r="CJ183" s="16"/>
      <c r="CK183" s="16"/>
      <c r="CL183" s="16"/>
      <c r="CM183" s="16"/>
      <c r="CN183" s="16"/>
      <c r="CO183" s="16"/>
      <c r="CP183" s="16"/>
      <c r="CQ183" s="16"/>
      <c r="CR183" s="16"/>
      <c r="CS183" s="16"/>
      <c r="CT183" s="16"/>
      <c r="CU183" s="16"/>
      <c r="CV183" s="16"/>
      <c r="CW183" s="16"/>
      <c r="CX183" s="16"/>
      <c r="CY183" s="16"/>
      <c r="CZ183" s="16"/>
      <c r="DA183" s="16"/>
      <c r="DB183" s="16"/>
      <c r="DC183" s="16"/>
      <c r="DD183" s="16"/>
      <c r="DE183" s="16"/>
      <c r="DF183" s="16"/>
      <c r="DG183" s="16"/>
      <c r="DH183" s="16"/>
      <c r="DI183" s="16"/>
      <c r="DJ183" s="16"/>
      <c r="DK183" s="16"/>
      <c r="DL183" s="16"/>
      <c r="DM183" s="16"/>
      <c r="DN183" s="16"/>
      <c r="DO183" s="16"/>
      <c r="DP183" s="16"/>
      <c r="DQ183" s="16"/>
      <c r="DR183" s="16"/>
      <c r="DS183" s="16"/>
      <c r="DT183" s="16"/>
      <c r="DU183" s="16"/>
      <c r="DV183" s="16"/>
      <c r="DW183" s="16"/>
      <c r="DX183" s="16"/>
      <c r="DY183" s="16"/>
      <c r="DZ183" s="16"/>
      <c r="EA183" s="16"/>
      <c r="EB183" s="16"/>
      <c r="EC183" s="16"/>
      <c r="ED183" s="16"/>
      <c r="EE183" s="16"/>
      <c r="EF183" s="16"/>
      <c r="EG183" s="16"/>
      <c r="EH183" s="16"/>
      <c r="EI183" s="16"/>
      <c r="EJ183" s="16"/>
      <c r="EK183" s="16"/>
      <c r="EL183" s="16"/>
      <c r="EM183" s="16"/>
      <c r="EN183" s="16"/>
    </row>
    <row r="184" spans="1:144" s="15" customFormat="1">
      <c r="A184" s="18" t="s">
        <v>225</v>
      </c>
      <c r="B184" s="175" t="s">
        <v>255</v>
      </c>
      <c r="C184" s="169">
        <v>0.52893599999999996</v>
      </c>
      <c r="D184" s="254">
        <v>4657.4799999999996</v>
      </c>
      <c r="E184" s="124" t="s">
        <v>212</v>
      </c>
      <c r="F184" s="49" t="s">
        <v>14</v>
      </c>
      <c r="G184" s="128">
        <v>1.23</v>
      </c>
      <c r="H184" s="49">
        <v>0.35</v>
      </c>
      <c r="I184" s="49">
        <v>0.41</v>
      </c>
      <c r="J184" s="49">
        <v>0.52</v>
      </c>
      <c r="K184" s="49">
        <v>0.67</v>
      </c>
      <c r="L184" s="49">
        <v>0.01</v>
      </c>
      <c r="M184" s="49">
        <v>0.06</v>
      </c>
      <c r="N184" s="78">
        <v>2.0099999999999998</v>
      </c>
      <c r="O184" s="49">
        <v>0.25</v>
      </c>
      <c r="P184" s="49">
        <v>0.51</v>
      </c>
      <c r="Q184" s="49">
        <v>0.05</v>
      </c>
      <c r="R184" s="49">
        <v>0</v>
      </c>
      <c r="S184" s="49">
        <v>0.06</v>
      </c>
      <c r="T184" s="103">
        <v>0.88</v>
      </c>
      <c r="U184" s="104">
        <v>-1.1399999999999999</v>
      </c>
      <c r="V184" s="104">
        <v>1.1599999999999999</v>
      </c>
      <c r="W184" s="104">
        <v>2.2999999999999998</v>
      </c>
      <c r="X184" s="127"/>
      <c r="Y184" s="16"/>
      <c r="Z184" s="127"/>
      <c r="AA184" s="127"/>
      <c r="AB184" s="127"/>
      <c r="AC184" s="127"/>
      <c r="AD184" s="127"/>
      <c r="AE184" s="16"/>
      <c r="AF184" s="16"/>
      <c r="AG184" s="16"/>
      <c r="AH184" s="16"/>
      <c r="AI184" s="16"/>
      <c r="AJ184" s="16"/>
      <c r="AK184" s="16"/>
      <c r="AL184" s="16"/>
      <c r="AM184" s="16"/>
      <c r="AN184" s="16"/>
      <c r="AO184" s="16"/>
      <c r="AP184" s="16"/>
      <c r="AQ184" s="16"/>
      <c r="AR184" s="16"/>
      <c r="AS184" s="16"/>
      <c r="AT184" s="16"/>
      <c r="AU184" s="16"/>
      <c r="AV184" s="16"/>
      <c r="AW184" s="16"/>
      <c r="AX184" s="16"/>
      <c r="AY184" s="16"/>
      <c r="AZ184" s="16"/>
      <c r="BA184" s="16"/>
      <c r="BB184" s="16"/>
      <c r="BC184" s="16"/>
      <c r="BD184" s="16"/>
      <c r="BE184" s="16"/>
      <c r="BF184" s="16"/>
      <c r="BG184" s="16"/>
      <c r="BH184" s="16"/>
      <c r="BI184" s="16"/>
      <c r="BJ184" s="16"/>
      <c r="BK184" s="16"/>
      <c r="BL184" s="16"/>
      <c r="BM184" s="16"/>
      <c r="BN184" s="16"/>
      <c r="BO184" s="16"/>
      <c r="BP184" s="16"/>
      <c r="BQ184" s="16"/>
      <c r="BR184" s="16"/>
      <c r="BS184" s="16"/>
      <c r="BT184" s="16"/>
      <c r="BU184" s="16"/>
      <c r="BV184" s="16"/>
      <c r="BW184" s="16"/>
      <c r="BX184" s="16"/>
      <c r="BY184" s="16"/>
      <c r="BZ184" s="16"/>
      <c r="CA184" s="16"/>
      <c r="CB184" s="16"/>
      <c r="CC184" s="16"/>
      <c r="CD184" s="16"/>
      <c r="CE184" s="16"/>
      <c r="CF184" s="16"/>
      <c r="CG184" s="16"/>
      <c r="CH184" s="16"/>
      <c r="CI184" s="16"/>
      <c r="CJ184" s="16"/>
      <c r="CK184" s="16"/>
      <c r="CL184" s="16"/>
      <c r="CM184" s="16"/>
      <c r="CN184" s="16"/>
      <c r="CO184" s="16"/>
      <c r="CP184" s="16"/>
      <c r="CQ184" s="16"/>
      <c r="CR184" s="16"/>
      <c r="CS184" s="16"/>
      <c r="CT184" s="16"/>
      <c r="CU184" s="16"/>
      <c r="CV184" s="16"/>
      <c r="CW184" s="16"/>
      <c r="CX184" s="16"/>
      <c r="CY184" s="16"/>
      <c r="CZ184" s="16"/>
      <c r="DA184" s="16"/>
      <c r="DB184" s="16"/>
      <c r="DC184" s="16"/>
      <c r="DD184" s="16"/>
      <c r="DE184" s="16"/>
      <c r="DF184" s="16"/>
      <c r="DG184" s="16"/>
      <c r="DH184" s="16"/>
      <c r="DI184" s="16"/>
      <c r="DJ184" s="16"/>
      <c r="DK184" s="16"/>
      <c r="DL184" s="16"/>
      <c r="DM184" s="16"/>
      <c r="DN184" s="16"/>
      <c r="DO184" s="16"/>
      <c r="DP184" s="16"/>
      <c r="DQ184" s="16"/>
      <c r="DR184" s="16"/>
      <c r="DS184" s="16"/>
      <c r="DT184" s="16"/>
      <c r="DU184" s="16"/>
      <c r="DV184" s="16"/>
      <c r="DW184" s="16"/>
      <c r="DX184" s="16"/>
      <c r="DY184" s="16"/>
      <c r="DZ184" s="16"/>
      <c r="EA184" s="16"/>
      <c r="EB184" s="16"/>
      <c r="EC184" s="16"/>
      <c r="ED184" s="16"/>
      <c r="EE184" s="16"/>
      <c r="EF184" s="16"/>
      <c r="EG184" s="16"/>
      <c r="EH184" s="16"/>
      <c r="EI184" s="16"/>
      <c r="EJ184" s="16"/>
      <c r="EK184" s="16"/>
      <c r="EL184" s="16"/>
      <c r="EM184" s="16"/>
      <c r="EN184" s="16"/>
    </row>
    <row r="185" spans="1:144" s="15" customFormat="1">
      <c r="A185" s="18" t="s">
        <v>29</v>
      </c>
      <c r="B185" s="175">
        <v>5</v>
      </c>
      <c r="C185" s="169">
        <v>0.90374600000000005</v>
      </c>
      <c r="D185" s="254">
        <v>59381.9</v>
      </c>
      <c r="E185" s="124" t="s">
        <v>322</v>
      </c>
      <c r="F185" s="49" t="s">
        <v>16</v>
      </c>
      <c r="G185" s="128">
        <v>9.51</v>
      </c>
      <c r="H185" s="49">
        <v>1.47</v>
      </c>
      <c r="I185" s="49">
        <v>0.27</v>
      </c>
      <c r="J185" s="49">
        <v>1.3</v>
      </c>
      <c r="K185" s="49">
        <v>3.88</v>
      </c>
      <c r="L185" s="49">
        <v>0.09</v>
      </c>
      <c r="M185" s="49">
        <v>0.24</v>
      </c>
      <c r="N185" s="78">
        <v>7.25</v>
      </c>
      <c r="O185" s="49">
        <v>1.31</v>
      </c>
      <c r="P185" s="49">
        <v>0.22</v>
      </c>
      <c r="Q185" s="49">
        <v>6.66</v>
      </c>
      <c r="R185" s="49">
        <v>2.19</v>
      </c>
      <c r="S185" s="49">
        <v>0.24</v>
      </c>
      <c r="T185" s="103">
        <v>10.62</v>
      </c>
      <c r="U185" s="104">
        <v>3.38</v>
      </c>
      <c r="V185" s="104">
        <v>4.1900000000000004</v>
      </c>
      <c r="W185" s="104">
        <v>0.68</v>
      </c>
      <c r="X185" s="127"/>
      <c r="Y185" s="16"/>
      <c r="Z185" s="127"/>
      <c r="AA185" s="127"/>
      <c r="AB185" s="127"/>
      <c r="AC185" s="127"/>
      <c r="AD185" s="127"/>
      <c r="AE185" s="16"/>
      <c r="AF185" s="16"/>
      <c r="AG185" s="16"/>
      <c r="AH185" s="16"/>
      <c r="AI185" s="16"/>
      <c r="AJ185" s="16"/>
      <c r="AK185" s="16"/>
      <c r="AL185" s="16"/>
      <c r="AM185" s="16"/>
      <c r="AN185" s="16"/>
      <c r="AO185" s="16"/>
      <c r="AP185" s="16"/>
      <c r="AQ185" s="16"/>
      <c r="AR185" s="16"/>
      <c r="AS185" s="16"/>
      <c r="AT185" s="16"/>
      <c r="AU185" s="16"/>
      <c r="AV185" s="16"/>
      <c r="AW185" s="16"/>
      <c r="AX185" s="16"/>
      <c r="AY185" s="16"/>
      <c r="AZ185" s="16"/>
      <c r="BA185" s="16"/>
      <c r="BB185" s="16"/>
      <c r="BC185" s="16"/>
      <c r="BD185" s="16"/>
      <c r="BE185" s="16"/>
      <c r="BF185" s="16"/>
      <c r="BG185" s="16"/>
      <c r="BH185" s="16"/>
      <c r="BI185" s="16"/>
      <c r="BJ185" s="16"/>
      <c r="BK185" s="16"/>
      <c r="BL185" s="16"/>
      <c r="BM185" s="16"/>
      <c r="BN185" s="16"/>
      <c r="BO185" s="16"/>
      <c r="BP185" s="16"/>
      <c r="BQ185" s="16"/>
      <c r="BR185" s="16"/>
      <c r="BS185" s="16"/>
      <c r="BT185" s="16"/>
      <c r="BU185" s="16"/>
      <c r="BV185" s="16"/>
      <c r="BW185" s="16"/>
      <c r="BX185" s="16"/>
      <c r="BY185" s="16"/>
      <c r="BZ185" s="16"/>
      <c r="CA185" s="16"/>
      <c r="CB185" s="16"/>
      <c r="CC185" s="16"/>
      <c r="CD185" s="16"/>
      <c r="CE185" s="16"/>
      <c r="CF185" s="16"/>
      <c r="CG185" s="16"/>
      <c r="CH185" s="16"/>
      <c r="CI185" s="16"/>
      <c r="CJ185" s="16"/>
      <c r="CK185" s="16"/>
      <c r="CL185" s="16"/>
      <c r="CM185" s="16"/>
      <c r="CN185" s="16"/>
      <c r="CO185" s="16"/>
      <c r="CP185" s="16"/>
      <c r="CQ185" s="16"/>
      <c r="CR185" s="16"/>
      <c r="CS185" s="16"/>
      <c r="CT185" s="16"/>
      <c r="CU185" s="16"/>
      <c r="CV185" s="16"/>
      <c r="CW185" s="16"/>
      <c r="CX185" s="16"/>
      <c r="CY185" s="16"/>
      <c r="CZ185" s="16"/>
      <c r="DA185" s="16"/>
      <c r="DB185" s="16"/>
      <c r="DC185" s="16"/>
      <c r="DD185" s="16"/>
      <c r="DE185" s="16"/>
      <c r="DF185" s="16"/>
      <c r="DG185" s="16"/>
      <c r="DH185" s="16"/>
      <c r="DI185" s="16"/>
      <c r="DJ185" s="16"/>
      <c r="DK185" s="16"/>
      <c r="DL185" s="16"/>
      <c r="DM185" s="16"/>
      <c r="DN185" s="16"/>
      <c r="DO185" s="16"/>
      <c r="DP185" s="16"/>
      <c r="DQ185" s="16"/>
      <c r="DR185" s="16"/>
      <c r="DS185" s="16"/>
      <c r="DT185" s="16"/>
      <c r="DU185" s="16"/>
      <c r="DV185" s="16"/>
      <c r="DW185" s="16"/>
      <c r="DX185" s="16"/>
      <c r="DY185" s="16"/>
      <c r="DZ185" s="16"/>
      <c r="EA185" s="16"/>
      <c r="EB185" s="16"/>
      <c r="EC185" s="16"/>
      <c r="ED185" s="16"/>
      <c r="EE185" s="16"/>
      <c r="EF185" s="16"/>
      <c r="EG185" s="16"/>
      <c r="EH185" s="16"/>
      <c r="EI185" s="16"/>
      <c r="EJ185" s="16"/>
      <c r="EK185" s="16"/>
      <c r="EL185" s="16"/>
      <c r="EM185" s="16"/>
      <c r="EN185" s="16"/>
    </row>
    <row r="186" spans="1:144" s="15" customFormat="1">
      <c r="A186" s="20" t="s">
        <v>17</v>
      </c>
      <c r="B186" s="176">
        <v>6</v>
      </c>
      <c r="C186" s="170">
        <v>0.92696000000000001</v>
      </c>
      <c r="D186" s="255">
        <v>88506.2</v>
      </c>
      <c r="E186" s="123" t="s">
        <v>218</v>
      </c>
      <c r="F186" s="50" t="s">
        <v>16</v>
      </c>
      <c r="G186" s="129">
        <v>8</v>
      </c>
      <c r="H186" s="50">
        <v>0.75</v>
      </c>
      <c r="I186" s="50">
        <v>0.22</v>
      </c>
      <c r="J186" s="50">
        <v>0.38</v>
      </c>
      <c r="K186" s="50">
        <v>4.26</v>
      </c>
      <c r="L186" s="50">
        <v>7.0000000000000007E-2</v>
      </c>
      <c r="M186" s="50">
        <v>0.12</v>
      </c>
      <c r="N186" s="78">
        <v>5.79</v>
      </c>
      <c r="O186" s="50">
        <v>0.32</v>
      </c>
      <c r="P186" s="50">
        <v>0.12</v>
      </c>
      <c r="Q186" s="50">
        <v>0.74</v>
      </c>
      <c r="R186" s="50">
        <v>0.01</v>
      </c>
      <c r="S186" s="50">
        <v>0.12</v>
      </c>
      <c r="T186" s="103">
        <v>1.3</v>
      </c>
      <c r="U186" s="105">
        <v>-4.4800000000000004</v>
      </c>
      <c r="V186" s="105">
        <v>3.34</v>
      </c>
      <c r="W186" s="105">
        <v>4.4400000000000004</v>
      </c>
      <c r="X186" s="127"/>
      <c r="Y186" s="16"/>
      <c r="Z186" s="127"/>
      <c r="AA186" s="127"/>
      <c r="AB186" s="127"/>
      <c r="AC186" s="127"/>
      <c r="AD186" s="127"/>
      <c r="AE186" s="16"/>
      <c r="AF186" s="16"/>
      <c r="AG186" s="16"/>
      <c r="AH186" s="16"/>
      <c r="AI186" s="16"/>
      <c r="AJ186" s="16"/>
      <c r="AK186" s="16"/>
      <c r="AL186" s="16"/>
      <c r="AM186" s="16"/>
      <c r="AN186" s="16"/>
      <c r="AO186" s="16"/>
      <c r="AP186" s="16"/>
      <c r="AQ186" s="16"/>
      <c r="AR186" s="16"/>
      <c r="AS186" s="16"/>
      <c r="AT186" s="16"/>
      <c r="AU186" s="16"/>
      <c r="AV186" s="16"/>
      <c r="AW186" s="16"/>
      <c r="AX186" s="16"/>
      <c r="AY186" s="16"/>
      <c r="AZ186" s="16"/>
      <c r="BA186" s="16"/>
      <c r="BB186" s="16"/>
      <c r="BC186" s="16"/>
      <c r="BD186" s="16"/>
      <c r="BE186" s="16"/>
      <c r="BF186" s="16"/>
      <c r="BG186" s="16"/>
      <c r="BH186" s="16"/>
      <c r="BI186" s="16"/>
      <c r="BJ186" s="16"/>
      <c r="BK186" s="16"/>
      <c r="BL186" s="16"/>
      <c r="BM186" s="16"/>
      <c r="BN186" s="16"/>
      <c r="BO186" s="16"/>
      <c r="BP186" s="16"/>
      <c r="BQ186" s="16"/>
      <c r="BR186" s="16"/>
      <c r="BS186" s="16"/>
      <c r="BT186" s="16"/>
      <c r="BU186" s="16"/>
      <c r="BV186" s="16"/>
      <c r="BW186" s="16"/>
      <c r="BX186" s="16"/>
      <c r="BY186" s="16"/>
      <c r="BZ186" s="16"/>
      <c r="CA186" s="16"/>
      <c r="CB186" s="16"/>
      <c r="CC186" s="16"/>
      <c r="CD186" s="16"/>
      <c r="CE186" s="16"/>
      <c r="CF186" s="16"/>
      <c r="CG186" s="16"/>
      <c r="CH186" s="16"/>
      <c r="CI186" s="16"/>
      <c r="CJ186" s="16"/>
      <c r="CK186" s="16"/>
      <c r="CL186" s="16"/>
      <c r="CM186" s="16"/>
      <c r="CN186" s="16"/>
      <c r="CO186" s="16"/>
      <c r="CP186" s="16"/>
      <c r="CQ186" s="16"/>
      <c r="CR186" s="16"/>
      <c r="CS186" s="16"/>
      <c r="CT186" s="16"/>
      <c r="CU186" s="16"/>
      <c r="CV186" s="16"/>
      <c r="CW186" s="16"/>
      <c r="CX186" s="16"/>
      <c r="CY186" s="16"/>
      <c r="CZ186" s="16"/>
      <c r="DA186" s="16"/>
      <c r="DB186" s="16"/>
      <c r="DC186" s="16"/>
      <c r="DD186" s="16"/>
      <c r="DE186" s="16"/>
      <c r="DF186" s="16"/>
      <c r="DG186" s="16"/>
      <c r="DH186" s="16"/>
      <c r="DI186" s="16"/>
      <c r="DJ186" s="16"/>
      <c r="DK186" s="16"/>
      <c r="DL186" s="16"/>
      <c r="DM186" s="16"/>
      <c r="DN186" s="16"/>
      <c r="DO186" s="16"/>
      <c r="DP186" s="16"/>
      <c r="DQ186" s="16"/>
      <c r="DR186" s="16"/>
      <c r="DS186" s="16"/>
      <c r="DT186" s="16"/>
      <c r="DU186" s="16"/>
      <c r="DV186" s="16"/>
      <c r="DW186" s="16"/>
      <c r="DX186" s="16"/>
      <c r="DY186" s="16"/>
      <c r="DZ186" s="16"/>
      <c r="EA186" s="16"/>
      <c r="EB186" s="16"/>
      <c r="EC186" s="16"/>
      <c r="ED186" s="16"/>
      <c r="EE186" s="16"/>
      <c r="EF186" s="16"/>
      <c r="EG186" s="16"/>
      <c r="EH186" s="16"/>
      <c r="EI186" s="16"/>
      <c r="EJ186" s="16"/>
      <c r="EK186" s="16"/>
      <c r="EL186" s="16"/>
      <c r="EM186" s="16"/>
      <c r="EN186" s="16"/>
    </row>
    <row r="187" spans="1:144" s="15" customFormat="1">
      <c r="A187" s="18" t="s">
        <v>105</v>
      </c>
      <c r="B187" s="175">
        <v>5</v>
      </c>
      <c r="C187" s="169">
        <v>0.62309800000000004</v>
      </c>
      <c r="D187" s="254" t="s">
        <v>348</v>
      </c>
      <c r="E187" s="124" t="s">
        <v>216</v>
      </c>
      <c r="F187" s="49" t="s">
        <v>14</v>
      </c>
      <c r="G187" s="128">
        <v>21.89</v>
      </c>
      <c r="H187" s="49">
        <v>0.52</v>
      </c>
      <c r="I187" s="49">
        <v>0.09</v>
      </c>
      <c r="J187" s="49">
        <v>0.04</v>
      </c>
      <c r="K187" s="49">
        <v>0.81</v>
      </c>
      <c r="L187" s="49">
        <v>0.01</v>
      </c>
      <c r="M187" s="49">
        <v>0.05</v>
      </c>
      <c r="N187" s="78">
        <v>1.51</v>
      </c>
      <c r="O187" s="49">
        <v>0.41</v>
      </c>
      <c r="P187" s="49">
        <v>0.1</v>
      </c>
      <c r="Q187" s="49">
        <v>0.04</v>
      </c>
      <c r="R187" s="49">
        <v>0</v>
      </c>
      <c r="S187" s="49">
        <v>0.05</v>
      </c>
      <c r="T187" s="103">
        <v>0.6</v>
      </c>
      <c r="U187" s="104">
        <v>-0.91</v>
      </c>
      <c r="V187" s="104">
        <v>0.87</v>
      </c>
      <c r="W187" s="104">
        <v>2.5</v>
      </c>
      <c r="X187" s="127"/>
      <c r="Y187" s="16"/>
      <c r="Z187" s="127"/>
      <c r="AA187" s="127"/>
      <c r="AB187" s="127"/>
      <c r="AC187" s="127"/>
      <c r="AD187" s="127"/>
      <c r="AE187" s="16"/>
      <c r="AF187" s="16"/>
      <c r="AG187" s="16"/>
      <c r="AH187" s="16"/>
      <c r="AI187" s="16"/>
      <c r="AJ187" s="16"/>
      <c r="AK187" s="16"/>
      <c r="AL187" s="16"/>
      <c r="AM187" s="16"/>
      <c r="AN187" s="16"/>
      <c r="AO187" s="16"/>
      <c r="AP187" s="16"/>
      <c r="AQ187" s="16"/>
      <c r="AR187" s="16"/>
      <c r="AS187" s="16"/>
      <c r="AT187" s="16"/>
      <c r="AU187" s="16"/>
      <c r="AV187" s="16"/>
      <c r="AW187" s="16"/>
      <c r="AX187" s="16"/>
      <c r="AY187" s="16"/>
      <c r="AZ187" s="16"/>
      <c r="BA187" s="16"/>
      <c r="BB187" s="16"/>
      <c r="BC187" s="16"/>
      <c r="BD187" s="16"/>
      <c r="BE187" s="16"/>
      <c r="BF187" s="16"/>
      <c r="BG187" s="16"/>
      <c r="BH187" s="16"/>
      <c r="BI187" s="16"/>
      <c r="BJ187" s="16"/>
      <c r="BK187" s="16"/>
      <c r="BL187" s="16"/>
      <c r="BM187" s="16"/>
      <c r="BN187" s="16"/>
      <c r="BO187" s="16"/>
      <c r="BP187" s="16"/>
      <c r="BQ187" s="16"/>
      <c r="BR187" s="16"/>
      <c r="BS187" s="16"/>
      <c r="BT187" s="16"/>
      <c r="BU187" s="16"/>
      <c r="BV187" s="16"/>
      <c r="BW187" s="16"/>
      <c r="BX187" s="16"/>
      <c r="BY187" s="16"/>
      <c r="BZ187" s="16"/>
      <c r="CA187" s="16"/>
      <c r="CB187" s="16"/>
      <c r="CC187" s="16"/>
      <c r="CD187" s="16"/>
      <c r="CE187" s="16"/>
      <c r="CF187" s="16"/>
      <c r="CG187" s="16"/>
      <c r="CH187" s="16"/>
      <c r="CI187" s="16"/>
      <c r="CJ187" s="16"/>
      <c r="CK187" s="16"/>
      <c r="CL187" s="16"/>
      <c r="CM187" s="16"/>
      <c r="CN187" s="16"/>
      <c r="CO187" s="16"/>
      <c r="CP187" s="16"/>
      <c r="CQ187" s="16"/>
      <c r="CR187" s="16"/>
      <c r="CS187" s="16"/>
      <c r="CT187" s="16"/>
      <c r="CU187" s="16"/>
      <c r="CV187" s="16"/>
      <c r="CW187" s="16"/>
      <c r="CX187" s="16"/>
      <c r="CY187" s="16"/>
      <c r="CZ187" s="16"/>
      <c r="DA187" s="16"/>
      <c r="DB187" s="16"/>
      <c r="DC187" s="16"/>
      <c r="DD187" s="16"/>
      <c r="DE187" s="16"/>
      <c r="DF187" s="16"/>
      <c r="DG187" s="16"/>
      <c r="DH187" s="16"/>
      <c r="DI187" s="16"/>
      <c r="DJ187" s="16"/>
      <c r="DK187" s="16"/>
      <c r="DL187" s="16"/>
      <c r="DM187" s="16"/>
      <c r="DN187" s="16"/>
      <c r="DO187" s="16"/>
      <c r="DP187" s="16"/>
      <c r="DQ187" s="16"/>
      <c r="DR187" s="16"/>
      <c r="DS187" s="16"/>
      <c r="DT187" s="16"/>
      <c r="DU187" s="16"/>
      <c r="DV187" s="16"/>
      <c r="DW187" s="16"/>
      <c r="DX187" s="16"/>
      <c r="DY187" s="16"/>
      <c r="DZ187" s="16"/>
      <c r="EA187" s="16"/>
      <c r="EB187" s="16"/>
      <c r="EC187" s="16"/>
      <c r="ED187" s="16"/>
      <c r="EE187" s="16"/>
      <c r="EF187" s="16"/>
      <c r="EG187" s="16"/>
      <c r="EH187" s="16"/>
      <c r="EI187" s="16"/>
      <c r="EJ187" s="16"/>
      <c r="EK187" s="16"/>
      <c r="EL187" s="16"/>
      <c r="EM187" s="16"/>
      <c r="EN187" s="16"/>
    </row>
    <row r="188" spans="1:144" s="15" customFormat="1">
      <c r="A188" s="18" t="s">
        <v>104</v>
      </c>
      <c r="B188" s="175">
        <v>5</v>
      </c>
      <c r="C188" s="169">
        <v>0.61703600000000003</v>
      </c>
      <c r="D188" s="254">
        <v>836.173</v>
      </c>
      <c r="E188" s="124" t="s">
        <v>216</v>
      </c>
      <c r="F188" s="49" t="s">
        <v>60</v>
      </c>
      <c r="G188" s="128">
        <v>8.01</v>
      </c>
      <c r="H188" s="49">
        <v>0.46</v>
      </c>
      <c r="I188" s="49">
        <v>0.14000000000000001</v>
      </c>
      <c r="J188" s="49">
        <v>0.1</v>
      </c>
      <c r="K188" s="49">
        <v>0.13</v>
      </c>
      <c r="L188" s="49">
        <v>0</v>
      </c>
      <c r="M188" s="49">
        <v>0.08</v>
      </c>
      <c r="N188" s="78">
        <v>0.91</v>
      </c>
      <c r="O188" s="49">
        <v>0.28999999999999998</v>
      </c>
      <c r="P188" s="49">
        <v>0.14000000000000001</v>
      </c>
      <c r="Q188" s="49">
        <v>0.01</v>
      </c>
      <c r="R188" s="49">
        <v>0.01</v>
      </c>
      <c r="S188" s="49">
        <v>0.08</v>
      </c>
      <c r="T188" s="103">
        <v>0.53</v>
      </c>
      <c r="U188" s="104">
        <v>-0.38</v>
      </c>
      <c r="V188" s="104">
        <v>0.52</v>
      </c>
      <c r="W188" s="104">
        <v>1.71</v>
      </c>
      <c r="X188" s="127"/>
      <c r="Y188" s="16"/>
      <c r="Z188" s="127"/>
      <c r="AA188" s="127"/>
      <c r="AB188" s="127"/>
      <c r="AC188" s="127"/>
      <c r="AD188" s="127"/>
      <c r="AE188" s="16"/>
      <c r="AF188" s="16"/>
      <c r="AG188" s="16"/>
      <c r="AH188" s="16"/>
      <c r="AI188" s="16"/>
      <c r="AJ188" s="16"/>
      <c r="AK188" s="16"/>
      <c r="AL188" s="16"/>
      <c r="AM188" s="16"/>
      <c r="AN188" s="16"/>
      <c r="AO188" s="16"/>
      <c r="AP188" s="16"/>
      <c r="AQ188" s="16"/>
      <c r="AR188" s="16"/>
      <c r="AS188" s="16"/>
      <c r="AT188" s="16"/>
      <c r="AU188" s="16"/>
      <c r="AV188" s="16"/>
      <c r="AW188" s="16"/>
      <c r="AX188" s="16"/>
      <c r="AY188" s="16"/>
      <c r="AZ188" s="16"/>
      <c r="BA188" s="16"/>
      <c r="BB188" s="16"/>
      <c r="BC188" s="16"/>
      <c r="BD188" s="16"/>
      <c r="BE188" s="16"/>
      <c r="BF188" s="16"/>
      <c r="BG188" s="16"/>
      <c r="BH188" s="16"/>
      <c r="BI188" s="16"/>
      <c r="BJ188" s="16"/>
      <c r="BK188" s="16"/>
      <c r="BL188" s="16"/>
      <c r="BM188" s="16"/>
      <c r="BN188" s="16"/>
      <c r="BO188" s="16"/>
      <c r="BP188" s="16"/>
      <c r="BQ188" s="16"/>
      <c r="BR188" s="16"/>
      <c r="BS188" s="16"/>
      <c r="BT188" s="16"/>
      <c r="BU188" s="16"/>
      <c r="BV188" s="16"/>
      <c r="BW188" s="16"/>
      <c r="BX188" s="16"/>
      <c r="BY188" s="16"/>
      <c r="BZ188" s="16"/>
      <c r="CA188" s="16"/>
      <c r="CB188" s="16"/>
      <c r="CC188" s="16"/>
      <c r="CD188" s="16"/>
      <c r="CE188" s="16"/>
      <c r="CF188" s="16"/>
      <c r="CG188" s="16"/>
      <c r="CH188" s="16"/>
      <c r="CI188" s="16"/>
      <c r="CJ188" s="16"/>
      <c r="CK188" s="16"/>
      <c r="CL188" s="16"/>
      <c r="CM188" s="16"/>
      <c r="CN188" s="16"/>
      <c r="CO188" s="16"/>
      <c r="CP188" s="16"/>
      <c r="CQ188" s="16"/>
      <c r="CR188" s="16"/>
      <c r="CS188" s="16"/>
      <c r="CT188" s="16"/>
      <c r="CU188" s="16"/>
      <c r="CV188" s="16"/>
      <c r="CW188" s="16"/>
      <c r="CX188" s="16"/>
      <c r="CY188" s="16"/>
      <c r="CZ188" s="16"/>
      <c r="DA188" s="16"/>
      <c r="DB188" s="16"/>
      <c r="DC188" s="16"/>
      <c r="DD188" s="16"/>
      <c r="DE188" s="16"/>
      <c r="DF188" s="16"/>
      <c r="DG188" s="16"/>
      <c r="DH188" s="16"/>
      <c r="DI188" s="16"/>
      <c r="DJ188" s="16"/>
      <c r="DK188" s="16"/>
      <c r="DL188" s="16"/>
      <c r="DM188" s="16"/>
      <c r="DN188" s="16"/>
      <c r="DO188" s="16"/>
      <c r="DP188" s="16"/>
      <c r="DQ188" s="16"/>
      <c r="DR188" s="16"/>
      <c r="DS188" s="16"/>
      <c r="DT188" s="16"/>
      <c r="DU188" s="16"/>
      <c r="DV188" s="16"/>
      <c r="DW188" s="16"/>
      <c r="DX188" s="16"/>
      <c r="DY188" s="16"/>
      <c r="DZ188" s="16"/>
      <c r="EA188" s="16"/>
      <c r="EB188" s="16"/>
      <c r="EC188" s="16"/>
      <c r="ED188" s="16"/>
      <c r="EE188" s="16"/>
      <c r="EF188" s="16"/>
      <c r="EG188" s="16"/>
      <c r="EH188" s="16"/>
      <c r="EI188" s="16"/>
      <c r="EJ188" s="16"/>
      <c r="EK188" s="16"/>
      <c r="EL188" s="16"/>
      <c r="EM188" s="16"/>
      <c r="EN188" s="16"/>
    </row>
    <row r="189" spans="1:144" s="15" customFormat="1">
      <c r="A189" s="18" t="s">
        <v>125</v>
      </c>
      <c r="B189" s="175">
        <v>6</v>
      </c>
      <c r="C189" s="169">
        <v>0.48399999999999999</v>
      </c>
      <c r="D189" s="254">
        <v>765.33299999999997</v>
      </c>
      <c r="E189" s="124" t="s">
        <v>212</v>
      </c>
      <c r="F189" s="49" t="s">
        <v>60</v>
      </c>
      <c r="G189" s="128">
        <v>47.78</v>
      </c>
      <c r="H189" s="49">
        <v>0.44</v>
      </c>
      <c r="I189" s="49">
        <v>0.34</v>
      </c>
      <c r="J189" s="49">
        <v>0.23</v>
      </c>
      <c r="K189" s="49">
        <v>0.17</v>
      </c>
      <c r="L189" s="49">
        <v>0.09</v>
      </c>
      <c r="M189" s="49">
        <v>0.06</v>
      </c>
      <c r="N189" s="78">
        <v>1.32</v>
      </c>
      <c r="O189" s="49">
        <v>0.46</v>
      </c>
      <c r="P189" s="49">
        <v>0.34</v>
      </c>
      <c r="Q189" s="49">
        <v>0.17</v>
      </c>
      <c r="R189" s="49">
        <v>0.06</v>
      </c>
      <c r="S189" s="49">
        <v>0.06</v>
      </c>
      <c r="T189" s="103">
        <v>1.08</v>
      </c>
      <c r="U189" s="104">
        <v>-0.24</v>
      </c>
      <c r="V189" s="104">
        <v>0.76</v>
      </c>
      <c r="W189" s="104">
        <v>1.23</v>
      </c>
      <c r="X189" s="127"/>
      <c r="Y189" s="16"/>
      <c r="Z189" s="127"/>
      <c r="AA189" s="127"/>
      <c r="AB189" s="127"/>
      <c r="AC189" s="127"/>
      <c r="AD189" s="127"/>
      <c r="AE189" s="16"/>
      <c r="AF189" s="16"/>
      <c r="AG189" s="16"/>
      <c r="AH189" s="16"/>
      <c r="AI189" s="16"/>
      <c r="AJ189" s="16"/>
      <c r="AK189" s="16"/>
      <c r="AL189" s="16"/>
      <c r="AM189" s="16"/>
      <c r="AN189" s="16"/>
      <c r="AO189" s="16"/>
      <c r="AP189" s="16"/>
      <c r="AQ189" s="16"/>
      <c r="AR189" s="16"/>
      <c r="AS189" s="16"/>
      <c r="AT189" s="16"/>
      <c r="AU189" s="16"/>
      <c r="AV189" s="16"/>
      <c r="AW189" s="16"/>
      <c r="AX189" s="16"/>
      <c r="AY189" s="16"/>
      <c r="AZ189" s="16"/>
      <c r="BA189" s="16"/>
      <c r="BB189" s="16"/>
      <c r="BC189" s="16"/>
      <c r="BD189" s="16"/>
      <c r="BE189" s="16"/>
      <c r="BF189" s="16"/>
      <c r="BG189" s="16"/>
      <c r="BH189" s="16"/>
      <c r="BI189" s="16"/>
      <c r="BJ189" s="16"/>
      <c r="BK189" s="16"/>
      <c r="BL189" s="16"/>
      <c r="BM189" s="16"/>
      <c r="BN189" s="16"/>
      <c r="BO189" s="16"/>
      <c r="BP189" s="16"/>
      <c r="BQ189" s="16"/>
      <c r="BR189" s="16"/>
      <c r="BS189" s="16"/>
      <c r="BT189" s="16"/>
      <c r="BU189" s="16"/>
      <c r="BV189" s="16"/>
      <c r="BW189" s="16"/>
      <c r="BX189" s="16"/>
      <c r="BY189" s="16"/>
      <c r="BZ189" s="16"/>
      <c r="CA189" s="16"/>
      <c r="CB189" s="16"/>
      <c r="CC189" s="16"/>
      <c r="CD189" s="16"/>
      <c r="CE189" s="16"/>
      <c r="CF189" s="16"/>
      <c r="CG189" s="16"/>
      <c r="CH189" s="16"/>
      <c r="CI189" s="16"/>
      <c r="CJ189" s="16"/>
      <c r="CK189" s="16"/>
      <c r="CL189" s="16"/>
      <c r="CM189" s="16"/>
      <c r="CN189" s="16"/>
      <c r="CO189" s="16"/>
      <c r="CP189" s="16"/>
      <c r="CQ189" s="16"/>
      <c r="CR189" s="16"/>
      <c r="CS189" s="16"/>
      <c r="CT189" s="16"/>
      <c r="CU189" s="16"/>
      <c r="CV189" s="16"/>
      <c r="CW189" s="16"/>
      <c r="CX189" s="16"/>
      <c r="CY189" s="16"/>
      <c r="CZ189" s="16"/>
      <c r="DA189" s="16"/>
      <c r="DB189" s="16"/>
      <c r="DC189" s="16"/>
      <c r="DD189" s="16"/>
      <c r="DE189" s="16"/>
      <c r="DF189" s="16"/>
      <c r="DG189" s="16"/>
      <c r="DH189" s="16"/>
      <c r="DI189" s="16"/>
      <c r="DJ189" s="16"/>
      <c r="DK189" s="16"/>
      <c r="DL189" s="16"/>
      <c r="DM189" s="16"/>
      <c r="DN189" s="16"/>
      <c r="DO189" s="16"/>
      <c r="DP189" s="16"/>
      <c r="DQ189" s="16"/>
      <c r="DR189" s="16"/>
      <c r="DS189" s="16"/>
      <c r="DT189" s="16"/>
      <c r="DU189" s="16"/>
      <c r="DV189" s="16"/>
      <c r="DW189" s="16"/>
      <c r="DX189" s="16"/>
      <c r="DY189" s="16"/>
      <c r="DZ189" s="16"/>
      <c r="EA189" s="16"/>
      <c r="EB189" s="16"/>
      <c r="EC189" s="16"/>
      <c r="ED189" s="16"/>
      <c r="EE189" s="16"/>
      <c r="EF189" s="16"/>
      <c r="EG189" s="16"/>
      <c r="EH189" s="16"/>
      <c r="EI189" s="16"/>
      <c r="EJ189" s="16"/>
      <c r="EK189" s="16"/>
      <c r="EL189" s="16"/>
      <c r="EM189" s="16"/>
      <c r="EN189" s="16"/>
    </row>
    <row r="190" spans="1:144" s="15" customFormat="1">
      <c r="A190" s="20" t="s">
        <v>79</v>
      </c>
      <c r="B190" s="176">
        <v>6</v>
      </c>
      <c r="C190" s="170">
        <v>0.72349799999999997</v>
      </c>
      <c r="D190" s="255">
        <v>5479.29</v>
      </c>
      <c r="E190" s="123" t="s">
        <v>213</v>
      </c>
      <c r="F190" s="50" t="s">
        <v>18</v>
      </c>
      <c r="G190" s="129">
        <v>66.78</v>
      </c>
      <c r="H190" s="50">
        <v>0.67</v>
      </c>
      <c r="I190" s="50">
        <v>0.02</v>
      </c>
      <c r="J190" s="50">
        <v>0.24</v>
      </c>
      <c r="K190" s="50">
        <v>1.54</v>
      </c>
      <c r="L190" s="50">
        <v>0.13</v>
      </c>
      <c r="M190" s="50">
        <v>7.0000000000000007E-2</v>
      </c>
      <c r="N190" s="78">
        <v>2.66</v>
      </c>
      <c r="O190" s="50">
        <v>0.77</v>
      </c>
      <c r="P190" s="50">
        <v>0.01</v>
      </c>
      <c r="Q190" s="50">
        <v>0.2</v>
      </c>
      <c r="R190" s="50">
        <v>0.19</v>
      </c>
      <c r="S190" s="50">
        <v>7.0000000000000007E-2</v>
      </c>
      <c r="T190" s="103">
        <v>1.24</v>
      </c>
      <c r="U190" s="105">
        <v>-1.42</v>
      </c>
      <c r="V190" s="105">
        <v>1.54</v>
      </c>
      <c r="W190" s="105">
        <v>2.14</v>
      </c>
      <c r="X190" s="127"/>
      <c r="Y190" s="16"/>
      <c r="Z190" s="127"/>
      <c r="AA190" s="127"/>
      <c r="AB190" s="127"/>
      <c r="AC190" s="127"/>
      <c r="AD190" s="127"/>
      <c r="AE190" s="16"/>
      <c r="AF190" s="16"/>
      <c r="AG190" s="16"/>
      <c r="AH190" s="16"/>
      <c r="AI190" s="16"/>
      <c r="AJ190" s="16"/>
      <c r="AK190" s="16"/>
      <c r="AL190" s="16"/>
      <c r="AM190" s="16"/>
      <c r="AN190" s="16"/>
      <c r="AO190" s="16"/>
      <c r="AP190" s="16"/>
      <c r="AQ190" s="16"/>
      <c r="AR190" s="16"/>
      <c r="AS190" s="16"/>
      <c r="AT190" s="16"/>
      <c r="AU190" s="16"/>
      <c r="AV190" s="16"/>
      <c r="AW190" s="16"/>
      <c r="AX190" s="16"/>
      <c r="AY190" s="16"/>
      <c r="AZ190" s="16"/>
      <c r="BA190" s="16"/>
      <c r="BB190" s="16"/>
      <c r="BC190" s="16"/>
      <c r="BD190" s="16"/>
      <c r="BE190" s="16"/>
      <c r="BF190" s="16"/>
      <c r="BG190" s="16"/>
      <c r="BH190" s="16"/>
      <c r="BI190" s="16"/>
      <c r="BJ190" s="16"/>
      <c r="BK190" s="16"/>
      <c r="BL190" s="16"/>
      <c r="BM190" s="16"/>
      <c r="BN190" s="16"/>
      <c r="BO190" s="16"/>
      <c r="BP190" s="16"/>
      <c r="BQ190" s="16"/>
      <c r="BR190" s="16"/>
      <c r="BS190" s="16"/>
      <c r="BT190" s="16"/>
      <c r="BU190" s="16"/>
      <c r="BV190" s="16"/>
      <c r="BW190" s="16"/>
      <c r="BX190" s="16"/>
      <c r="BY190" s="16"/>
      <c r="BZ190" s="16"/>
      <c r="CA190" s="16"/>
      <c r="CB190" s="16"/>
      <c r="CC190" s="16"/>
      <c r="CD190" s="16"/>
      <c r="CE190" s="16"/>
      <c r="CF190" s="16"/>
      <c r="CG190" s="16"/>
      <c r="CH190" s="16"/>
      <c r="CI190" s="16"/>
      <c r="CJ190" s="16"/>
      <c r="CK190" s="16"/>
      <c r="CL190" s="16"/>
      <c r="CM190" s="16"/>
      <c r="CN190" s="16"/>
      <c r="CO190" s="16"/>
      <c r="CP190" s="16"/>
      <c r="CQ190" s="16"/>
      <c r="CR190" s="16"/>
      <c r="CS190" s="16"/>
      <c r="CT190" s="16"/>
      <c r="CU190" s="16"/>
      <c r="CV190" s="16"/>
      <c r="CW190" s="16"/>
      <c r="CX190" s="16"/>
      <c r="CY190" s="16"/>
      <c r="CZ190" s="16"/>
      <c r="DA190" s="16"/>
      <c r="DB190" s="16"/>
      <c r="DC190" s="16"/>
      <c r="DD190" s="16"/>
      <c r="DE190" s="16"/>
      <c r="DF190" s="16"/>
      <c r="DG190" s="16"/>
      <c r="DH190" s="16"/>
      <c r="DI190" s="16"/>
      <c r="DJ190" s="16"/>
      <c r="DK190" s="16"/>
      <c r="DL190" s="16"/>
      <c r="DM190" s="16"/>
      <c r="DN190" s="16"/>
      <c r="DO190" s="16"/>
      <c r="DP190" s="16"/>
      <c r="DQ190" s="16"/>
      <c r="DR190" s="16"/>
      <c r="DS190" s="16"/>
      <c r="DT190" s="16"/>
      <c r="DU190" s="16"/>
      <c r="DV190" s="16"/>
      <c r="DW190" s="16"/>
      <c r="DX190" s="16"/>
      <c r="DY190" s="16"/>
      <c r="DZ190" s="16"/>
      <c r="EA190" s="16"/>
      <c r="EB190" s="16"/>
      <c r="EC190" s="16"/>
      <c r="ED190" s="16"/>
      <c r="EE190" s="16"/>
      <c r="EF190" s="16"/>
      <c r="EG190" s="16"/>
      <c r="EH190" s="16"/>
      <c r="EI190" s="16"/>
      <c r="EJ190" s="16"/>
      <c r="EK190" s="16"/>
      <c r="EL190" s="16"/>
      <c r="EM190" s="16"/>
      <c r="EN190" s="16"/>
    </row>
    <row r="191" spans="1:144" s="15" customFormat="1">
      <c r="A191" s="18" t="s">
        <v>252</v>
      </c>
      <c r="B191" s="175" t="s">
        <v>256</v>
      </c>
      <c r="C191" s="169">
        <v>0.60375500000000004</v>
      </c>
      <c r="D191" s="254">
        <v>5167.8599999999997</v>
      </c>
      <c r="E191" s="124" t="s">
        <v>213</v>
      </c>
      <c r="F191" s="49" t="s">
        <v>14</v>
      </c>
      <c r="G191" s="128">
        <v>1.1100000000000001</v>
      </c>
      <c r="H191" s="49">
        <v>0.25</v>
      </c>
      <c r="I191" s="49">
        <v>7.0000000000000007E-2</v>
      </c>
      <c r="J191" s="49">
        <v>0.04</v>
      </c>
      <c r="K191" s="49">
        <v>0.06</v>
      </c>
      <c r="L191" s="49">
        <v>0.02</v>
      </c>
      <c r="M191" s="49">
        <v>0.04</v>
      </c>
      <c r="N191" s="78">
        <v>0.48</v>
      </c>
      <c r="O191" s="49">
        <v>0.21</v>
      </c>
      <c r="P191" s="49">
        <v>0.06</v>
      </c>
      <c r="Q191" s="49">
        <v>0.52</v>
      </c>
      <c r="R191" s="49">
        <v>0.94</v>
      </c>
      <c r="S191" s="49">
        <v>0.04</v>
      </c>
      <c r="T191" s="103">
        <v>1.78</v>
      </c>
      <c r="U191" s="104">
        <v>1.3</v>
      </c>
      <c r="V191" s="104">
        <v>0.28000000000000003</v>
      </c>
      <c r="W191" s="104">
        <v>0.27</v>
      </c>
      <c r="X191" s="127"/>
      <c r="Y191" s="16"/>
      <c r="Z191" s="127"/>
      <c r="AA191" s="127"/>
      <c r="AB191" s="127"/>
      <c r="AC191" s="127"/>
      <c r="AD191" s="127"/>
      <c r="AE191" s="16"/>
      <c r="AF191" s="16"/>
      <c r="AG191" s="16"/>
      <c r="AH191" s="16"/>
      <c r="AI191" s="16"/>
      <c r="AJ191" s="16"/>
      <c r="AK191" s="16"/>
      <c r="AL191" s="16"/>
      <c r="AM191" s="16"/>
      <c r="AN191" s="16"/>
      <c r="AO191" s="16"/>
      <c r="AP191" s="16"/>
      <c r="AQ191" s="16"/>
      <c r="AR191" s="16"/>
      <c r="AS191" s="16"/>
      <c r="AT191" s="16"/>
      <c r="AU191" s="16"/>
      <c r="AV191" s="16"/>
      <c r="AW191" s="16"/>
      <c r="AX191" s="16"/>
      <c r="AY191" s="16"/>
      <c r="AZ191" s="16"/>
      <c r="BA191" s="16"/>
      <c r="BB191" s="16"/>
      <c r="BC191" s="16"/>
      <c r="BD191" s="16"/>
      <c r="BE191" s="16"/>
      <c r="BF191" s="16"/>
      <c r="BG191" s="16"/>
      <c r="BH191" s="16"/>
      <c r="BI191" s="16"/>
      <c r="BJ191" s="16"/>
      <c r="BK191" s="16"/>
      <c r="BL191" s="16"/>
      <c r="BM191" s="16"/>
      <c r="BN191" s="16"/>
      <c r="BO191" s="16"/>
      <c r="BP191" s="16"/>
      <c r="BQ191" s="16"/>
      <c r="BR191" s="16"/>
      <c r="BS191" s="16"/>
      <c r="BT191" s="16"/>
      <c r="BU191" s="16"/>
      <c r="BV191" s="16"/>
      <c r="BW191" s="16"/>
      <c r="BX191" s="16"/>
      <c r="BY191" s="16"/>
      <c r="BZ191" s="16"/>
      <c r="CA191" s="16"/>
      <c r="CB191" s="16"/>
      <c r="CC191" s="16"/>
      <c r="CD191" s="16"/>
      <c r="CE191" s="16"/>
      <c r="CF191" s="16"/>
      <c r="CG191" s="16"/>
      <c r="CH191" s="16"/>
      <c r="CI191" s="16"/>
      <c r="CJ191" s="16"/>
      <c r="CK191" s="16"/>
      <c r="CL191" s="16"/>
      <c r="CM191" s="16"/>
      <c r="CN191" s="16"/>
      <c r="CO191" s="16"/>
      <c r="CP191" s="16"/>
      <c r="CQ191" s="16"/>
      <c r="CR191" s="16"/>
      <c r="CS191" s="16"/>
      <c r="CT191" s="16"/>
      <c r="CU191" s="16"/>
      <c r="CV191" s="16"/>
      <c r="CW191" s="16"/>
      <c r="CX191" s="16"/>
      <c r="CY191" s="16"/>
      <c r="CZ191" s="16"/>
      <c r="DA191" s="16"/>
      <c r="DB191" s="16"/>
      <c r="DC191" s="16"/>
      <c r="DD191" s="16"/>
      <c r="DE191" s="16"/>
      <c r="DF191" s="16"/>
      <c r="DG191" s="16"/>
      <c r="DH191" s="16"/>
      <c r="DI191" s="16"/>
      <c r="DJ191" s="16"/>
      <c r="DK191" s="16"/>
      <c r="DL191" s="16"/>
      <c r="DM191" s="16"/>
      <c r="DN191" s="16"/>
      <c r="DO191" s="16"/>
      <c r="DP191" s="16"/>
      <c r="DQ191" s="16"/>
      <c r="DR191" s="16"/>
      <c r="DS191" s="16"/>
      <c r="DT191" s="16"/>
      <c r="DU191" s="16"/>
      <c r="DV191" s="16"/>
      <c r="DW191" s="16"/>
      <c r="DX191" s="16"/>
      <c r="DY191" s="16"/>
      <c r="DZ191" s="16"/>
      <c r="EA191" s="16"/>
      <c r="EB191" s="16"/>
      <c r="EC191" s="16"/>
      <c r="ED191" s="16"/>
      <c r="EE191" s="16"/>
      <c r="EF191" s="16"/>
      <c r="EG191" s="16"/>
      <c r="EH191" s="16"/>
      <c r="EI191" s="16"/>
      <c r="EJ191" s="16"/>
      <c r="EK191" s="16"/>
      <c r="EL191" s="16"/>
      <c r="EM191" s="16"/>
      <c r="EN191" s="16"/>
    </row>
    <row r="192" spans="1:144" s="15" customFormat="1">
      <c r="A192" s="18" t="s">
        <v>124</v>
      </c>
      <c r="B192" s="175">
        <v>6</v>
      </c>
      <c r="C192" s="169">
        <v>0.46976699999999999</v>
      </c>
      <c r="D192" s="254">
        <v>580.85500000000002</v>
      </c>
      <c r="E192" s="124" t="s">
        <v>212</v>
      </c>
      <c r="F192" s="49" t="s">
        <v>60</v>
      </c>
      <c r="G192" s="128">
        <v>6.64</v>
      </c>
      <c r="H192" s="49">
        <v>0.34</v>
      </c>
      <c r="I192" s="49">
        <v>0.1</v>
      </c>
      <c r="J192" s="49">
        <v>0.27</v>
      </c>
      <c r="K192" s="49">
        <v>0.31</v>
      </c>
      <c r="L192" s="49">
        <v>0.08</v>
      </c>
      <c r="M192" s="49">
        <v>0.02</v>
      </c>
      <c r="N192" s="78">
        <v>1.1299999999999999</v>
      </c>
      <c r="O192" s="49">
        <v>0.34</v>
      </c>
      <c r="P192" s="49">
        <v>0.12</v>
      </c>
      <c r="Q192" s="49">
        <v>0.03</v>
      </c>
      <c r="R192" s="49">
        <v>0.02</v>
      </c>
      <c r="S192" s="49">
        <v>0.02</v>
      </c>
      <c r="T192" s="103">
        <v>0.53</v>
      </c>
      <c r="U192" s="104">
        <v>-0.6</v>
      </c>
      <c r="V192" s="104">
        <v>0.65</v>
      </c>
      <c r="W192" s="104">
        <v>2.13</v>
      </c>
      <c r="X192" s="127"/>
      <c r="Y192" s="16"/>
      <c r="Z192" s="127"/>
      <c r="AA192" s="127"/>
      <c r="AB192" s="127"/>
      <c r="AC192" s="127"/>
      <c r="AD192" s="127"/>
      <c r="AE192" s="16"/>
      <c r="AF192" s="16"/>
      <c r="AG192" s="16"/>
      <c r="AH192" s="16"/>
      <c r="AI192" s="16"/>
      <c r="AJ192" s="16"/>
      <c r="AK192" s="16"/>
      <c r="AL192" s="16"/>
      <c r="AM192" s="16"/>
      <c r="AN192" s="16"/>
      <c r="AO192" s="16"/>
      <c r="AP192" s="16"/>
      <c r="AQ192" s="16"/>
      <c r="AR192" s="16"/>
      <c r="AS192" s="16"/>
      <c r="AT192" s="16"/>
      <c r="AU192" s="16"/>
      <c r="AV192" s="16"/>
      <c r="AW192" s="16"/>
      <c r="AX192" s="16"/>
      <c r="AY192" s="16"/>
      <c r="AZ192" s="16"/>
      <c r="BA192" s="16"/>
      <c r="BB192" s="16"/>
      <c r="BC192" s="16"/>
      <c r="BD192" s="16"/>
      <c r="BE192" s="16"/>
      <c r="BF192" s="16"/>
      <c r="BG192" s="16"/>
      <c r="BH192" s="16"/>
      <c r="BI192" s="16"/>
      <c r="BJ192" s="16"/>
      <c r="BK192" s="16"/>
      <c r="BL192" s="16"/>
      <c r="BM192" s="16"/>
      <c r="BN192" s="16"/>
      <c r="BO192" s="16"/>
      <c r="BP192" s="16"/>
      <c r="BQ192" s="16"/>
      <c r="BR192" s="16"/>
      <c r="BS192" s="16"/>
      <c r="BT192" s="16"/>
      <c r="BU192" s="16"/>
      <c r="BV192" s="16"/>
      <c r="BW192" s="16"/>
      <c r="BX192" s="16"/>
      <c r="BY192" s="16"/>
      <c r="BZ192" s="16"/>
      <c r="CA192" s="16"/>
      <c r="CB192" s="16"/>
      <c r="CC192" s="16"/>
      <c r="CD192" s="16"/>
      <c r="CE192" s="16"/>
      <c r="CF192" s="16"/>
      <c r="CG192" s="16"/>
      <c r="CH192" s="16"/>
      <c r="CI192" s="16"/>
      <c r="CJ192" s="16"/>
      <c r="CK192" s="16"/>
      <c r="CL192" s="16"/>
      <c r="CM192" s="16"/>
      <c r="CN192" s="16"/>
      <c r="CO192" s="16"/>
      <c r="CP192" s="16"/>
      <c r="CQ192" s="16"/>
      <c r="CR192" s="16"/>
      <c r="CS192" s="16"/>
      <c r="CT192" s="16"/>
      <c r="CU192" s="16"/>
      <c r="CV192" s="16"/>
      <c r="CW192" s="16"/>
      <c r="CX192" s="16"/>
      <c r="CY192" s="16"/>
      <c r="CZ192" s="16"/>
      <c r="DA192" s="16"/>
      <c r="DB192" s="16"/>
      <c r="DC192" s="16"/>
      <c r="DD192" s="16"/>
      <c r="DE192" s="16"/>
      <c r="DF192" s="16"/>
      <c r="DG192" s="16"/>
      <c r="DH192" s="16"/>
      <c r="DI192" s="16"/>
      <c r="DJ192" s="16"/>
      <c r="DK192" s="16"/>
      <c r="DL192" s="16"/>
      <c r="DM192" s="16"/>
      <c r="DN192" s="16"/>
      <c r="DO192" s="16"/>
      <c r="DP192" s="16"/>
      <c r="DQ192" s="16"/>
      <c r="DR192" s="16"/>
      <c r="DS192" s="16"/>
      <c r="DT192" s="16"/>
      <c r="DU192" s="16"/>
      <c r="DV192" s="16"/>
      <c r="DW192" s="16"/>
      <c r="DX192" s="16"/>
      <c r="DY192" s="16"/>
      <c r="DZ192" s="16"/>
      <c r="EA192" s="16"/>
      <c r="EB192" s="16"/>
      <c r="EC192" s="16"/>
      <c r="ED192" s="16"/>
      <c r="EE192" s="16"/>
      <c r="EF192" s="16"/>
      <c r="EG192" s="16"/>
      <c r="EH192" s="16"/>
      <c r="EI192" s="16"/>
      <c r="EJ192" s="16"/>
      <c r="EK192" s="16"/>
      <c r="EL192" s="16"/>
      <c r="EM192" s="16"/>
      <c r="EN192" s="16"/>
    </row>
    <row r="193" spans="1:144" s="15" customFormat="1">
      <c r="A193" s="18" t="s">
        <v>253</v>
      </c>
      <c r="B193" s="175" t="s">
        <v>256</v>
      </c>
      <c r="C193" s="169">
        <v>0.71652300000000002</v>
      </c>
      <c r="D193" s="254">
        <v>4330.8999999999996</v>
      </c>
      <c r="E193" s="124" t="s">
        <v>213</v>
      </c>
      <c r="F193" s="49" t="s">
        <v>14</v>
      </c>
      <c r="G193" s="128">
        <v>0.1</v>
      </c>
      <c r="H193" s="49">
        <v>1.19</v>
      </c>
      <c r="I193" s="49">
        <v>0.32</v>
      </c>
      <c r="J193" s="49">
        <v>0.14000000000000001</v>
      </c>
      <c r="K193" s="49">
        <v>0.88</v>
      </c>
      <c r="L193" s="49">
        <v>0.18</v>
      </c>
      <c r="M193" s="49">
        <v>0</v>
      </c>
      <c r="N193" s="78">
        <v>2.7</v>
      </c>
      <c r="O193" s="49">
        <v>0.83</v>
      </c>
      <c r="P193" s="49">
        <v>0.02</v>
      </c>
      <c r="Q193" s="49">
        <v>0.11</v>
      </c>
      <c r="R193" s="49">
        <v>0.52</v>
      </c>
      <c r="S193" s="49">
        <v>0</v>
      </c>
      <c r="T193" s="103">
        <v>1.48</v>
      </c>
      <c r="U193" s="104">
        <v>-1.22</v>
      </c>
      <c r="V193" s="104">
        <v>1.56</v>
      </c>
      <c r="W193" s="104">
        <v>1.82</v>
      </c>
      <c r="X193" s="127"/>
      <c r="Y193" s="16"/>
      <c r="Z193" s="127"/>
      <c r="AA193" s="127"/>
      <c r="AB193" s="127"/>
      <c r="AC193" s="127"/>
      <c r="AD193" s="127"/>
      <c r="AE193" s="16"/>
      <c r="AF193" s="16"/>
      <c r="AG193" s="16"/>
      <c r="AH193" s="16"/>
      <c r="AI193" s="16"/>
      <c r="AJ193" s="16"/>
      <c r="AK193" s="16"/>
      <c r="AL193" s="16"/>
      <c r="AM193" s="16"/>
      <c r="AN193" s="16"/>
      <c r="AO193" s="16"/>
      <c r="AP193" s="16"/>
      <c r="AQ193" s="16"/>
      <c r="AR193" s="16"/>
      <c r="AS193" s="16"/>
      <c r="AT193" s="16"/>
      <c r="AU193" s="16"/>
      <c r="AV193" s="16"/>
      <c r="AW193" s="16"/>
      <c r="AX193" s="16"/>
      <c r="AY193" s="16"/>
      <c r="AZ193" s="16"/>
      <c r="BA193" s="16"/>
      <c r="BB193" s="16"/>
      <c r="BC193" s="16"/>
      <c r="BD193" s="16"/>
      <c r="BE193" s="16"/>
      <c r="BF193" s="16"/>
      <c r="BG193" s="16"/>
      <c r="BH193" s="16"/>
      <c r="BI193" s="16"/>
      <c r="BJ193" s="16"/>
      <c r="BK193" s="16"/>
      <c r="BL193" s="16"/>
      <c r="BM193" s="16"/>
      <c r="BN193" s="16"/>
      <c r="BO193" s="16"/>
      <c r="BP193" s="16"/>
      <c r="BQ193" s="16"/>
      <c r="BR193" s="16"/>
      <c r="BS193" s="16"/>
      <c r="BT193" s="16"/>
      <c r="BU193" s="16"/>
      <c r="BV193" s="16"/>
      <c r="BW193" s="16"/>
      <c r="BX193" s="16"/>
      <c r="BY193" s="16"/>
      <c r="BZ193" s="16"/>
      <c r="CA193" s="16"/>
      <c r="CB193" s="16"/>
      <c r="CC193" s="16"/>
      <c r="CD193" s="16"/>
      <c r="CE193" s="16"/>
      <c r="CF193" s="16"/>
      <c r="CG193" s="16"/>
      <c r="CH193" s="16"/>
      <c r="CI193" s="16"/>
      <c r="CJ193" s="16"/>
      <c r="CK193" s="16"/>
      <c r="CL193" s="16"/>
      <c r="CM193" s="16"/>
      <c r="CN193" s="16"/>
      <c r="CO193" s="16"/>
      <c r="CP193" s="16"/>
      <c r="CQ193" s="16"/>
      <c r="CR193" s="16"/>
      <c r="CS193" s="16"/>
      <c r="CT193" s="16"/>
      <c r="CU193" s="16"/>
      <c r="CV193" s="16"/>
      <c r="CW193" s="16"/>
      <c r="CX193" s="16"/>
      <c r="CY193" s="16"/>
      <c r="CZ193" s="16"/>
      <c r="DA193" s="16"/>
      <c r="DB193" s="16"/>
      <c r="DC193" s="16"/>
      <c r="DD193" s="16"/>
      <c r="DE193" s="16"/>
      <c r="DF193" s="16"/>
      <c r="DG193" s="16"/>
      <c r="DH193" s="16"/>
      <c r="DI193" s="16"/>
      <c r="DJ193" s="16"/>
      <c r="DK193" s="16"/>
      <c r="DL193" s="16"/>
      <c r="DM193" s="16"/>
      <c r="DN193" s="16"/>
      <c r="DO193" s="16"/>
      <c r="DP193" s="16"/>
      <c r="DQ193" s="16"/>
      <c r="DR193" s="16"/>
      <c r="DS193" s="16"/>
      <c r="DT193" s="16"/>
      <c r="DU193" s="16"/>
      <c r="DV193" s="16"/>
      <c r="DW193" s="16"/>
      <c r="DX193" s="16"/>
      <c r="DY193" s="16"/>
      <c r="DZ193" s="16"/>
      <c r="EA193" s="16"/>
      <c r="EB193" s="16"/>
      <c r="EC193" s="16"/>
      <c r="ED193" s="16"/>
      <c r="EE193" s="16"/>
      <c r="EF193" s="16"/>
      <c r="EG193" s="16"/>
      <c r="EH193" s="16"/>
      <c r="EI193" s="16"/>
      <c r="EJ193" s="16"/>
      <c r="EK193" s="16"/>
      <c r="EL193" s="16"/>
      <c r="EM193" s="16"/>
      <c r="EN193" s="16"/>
    </row>
    <row r="194" spans="1:144" s="15" customFormat="1">
      <c r="A194" s="20" t="s">
        <v>192</v>
      </c>
      <c r="B194" s="176" t="s">
        <v>256</v>
      </c>
      <c r="C194" s="170">
        <v>0.76891600000000004</v>
      </c>
      <c r="D194" s="255">
        <v>18310.8</v>
      </c>
      <c r="E194" s="123" t="s">
        <v>215</v>
      </c>
      <c r="F194" s="50" t="s">
        <v>16</v>
      </c>
      <c r="G194" s="129">
        <v>1.34</v>
      </c>
      <c r="H194" s="50">
        <v>0.46</v>
      </c>
      <c r="I194" s="50">
        <v>0.19</v>
      </c>
      <c r="J194" s="50">
        <v>0.27</v>
      </c>
      <c r="K194" s="50">
        <v>6.89</v>
      </c>
      <c r="L194" s="50">
        <v>0.11</v>
      </c>
      <c r="M194" s="50">
        <v>0</v>
      </c>
      <c r="N194" s="78">
        <v>7.92</v>
      </c>
      <c r="O194" s="50">
        <v>0.04</v>
      </c>
      <c r="P194" s="50">
        <v>0.01</v>
      </c>
      <c r="Q194" s="50">
        <v>0.15</v>
      </c>
      <c r="R194" s="50">
        <v>1.37</v>
      </c>
      <c r="S194" s="50">
        <v>0</v>
      </c>
      <c r="T194" s="103">
        <v>1.56</v>
      </c>
      <c r="U194" s="105">
        <v>-6.36</v>
      </c>
      <c r="V194" s="105">
        <v>4.57</v>
      </c>
      <c r="W194" s="105">
        <v>5.07</v>
      </c>
      <c r="X194" s="127"/>
      <c r="Y194" s="16"/>
      <c r="Z194" s="127"/>
      <c r="AA194" s="127"/>
      <c r="AB194" s="127"/>
      <c r="AC194" s="127"/>
      <c r="AD194" s="127"/>
      <c r="AE194" s="16"/>
      <c r="AF194" s="16"/>
      <c r="AG194" s="16"/>
      <c r="AH194" s="16"/>
      <c r="AI194" s="16"/>
      <c r="AJ194" s="16"/>
      <c r="AK194" s="16"/>
      <c r="AL194" s="16"/>
      <c r="AM194" s="16"/>
      <c r="AN194" s="16"/>
      <c r="AO194" s="16"/>
      <c r="AP194" s="16"/>
      <c r="AQ194" s="16"/>
      <c r="AR194" s="16"/>
      <c r="AS194" s="16"/>
      <c r="AT194" s="16"/>
      <c r="AU194" s="16"/>
      <c r="AV194" s="16"/>
      <c r="AW194" s="16"/>
      <c r="AX194" s="16"/>
      <c r="AY194" s="16"/>
      <c r="AZ194" s="16"/>
      <c r="BA194" s="16"/>
      <c r="BB194" s="16"/>
      <c r="BC194" s="16"/>
      <c r="BD194" s="16"/>
      <c r="BE194" s="16"/>
      <c r="BF194" s="16"/>
      <c r="BG194" s="16"/>
      <c r="BH194" s="16"/>
      <c r="BI194" s="16"/>
      <c r="BJ194" s="16"/>
      <c r="BK194" s="16"/>
      <c r="BL194" s="16"/>
      <c r="BM194" s="16"/>
      <c r="BN194" s="16"/>
      <c r="BO194" s="16"/>
      <c r="BP194" s="16"/>
      <c r="BQ194" s="16"/>
      <c r="BR194" s="16"/>
      <c r="BS194" s="16"/>
      <c r="BT194" s="16"/>
      <c r="BU194" s="16"/>
      <c r="BV194" s="16"/>
      <c r="BW194" s="16"/>
      <c r="BX194" s="16"/>
      <c r="BY194" s="16"/>
      <c r="BZ194" s="16"/>
      <c r="CA194" s="16"/>
      <c r="CB194" s="16"/>
      <c r="CC194" s="16"/>
      <c r="CD194" s="16"/>
      <c r="CE194" s="16"/>
      <c r="CF194" s="16"/>
      <c r="CG194" s="16"/>
      <c r="CH194" s="16"/>
      <c r="CI194" s="16"/>
      <c r="CJ194" s="16"/>
      <c r="CK194" s="16"/>
      <c r="CL194" s="16"/>
      <c r="CM194" s="16"/>
      <c r="CN194" s="16"/>
      <c r="CO194" s="16"/>
      <c r="CP194" s="16"/>
      <c r="CQ194" s="16"/>
      <c r="CR194" s="16"/>
      <c r="CS194" s="16"/>
      <c r="CT194" s="16"/>
      <c r="CU194" s="16"/>
      <c r="CV194" s="16"/>
      <c r="CW194" s="16"/>
      <c r="CX194" s="16"/>
      <c r="CY194" s="16"/>
      <c r="CZ194" s="16"/>
      <c r="DA194" s="16"/>
      <c r="DB194" s="16"/>
      <c r="DC194" s="16"/>
      <c r="DD194" s="16"/>
      <c r="DE194" s="16"/>
      <c r="DF194" s="16"/>
      <c r="DG194" s="16"/>
      <c r="DH194" s="16"/>
      <c r="DI194" s="16"/>
      <c r="DJ194" s="16"/>
      <c r="DK194" s="16"/>
      <c r="DL194" s="16"/>
      <c r="DM194" s="16"/>
      <c r="DN194" s="16"/>
      <c r="DO194" s="16"/>
      <c r="DP194" s="16"/>
      <c r="DQ194" s="16"/>
      <c r="DR194" s="16"/>
      <c r="DS194" s="16"/>
      <c r="DT194" s="16"/>
      <c r="DU194" s="16"/>
      <c r="DV194" s="16"/>
      <c r="DW194" s="16"/>
      <c r="DX194" s="16"/>
      <c r="DY194" s="16"/>
      <c r="DZ194" s="16"/>
      <c r="EA194" s="16"/>
      <c r="EB194" s="16"/>
      <c r="EC194" s="16"/>
      <c r="ED194" s="16"/>
      <c r="EE194" s="16"/>
      <c r="EF194" s="16"/>
      <c r="EG194" s="16"/>
      <c r="EH194" s="16"/>
      <c r="EI194" s="16"/>
      <c r="EJ194" s="16"/>
      <c r="EK194" s="16"/>
      <c r="EL194" s="16"/>
      <c r="EM194" s="16"/>
      <c r="EN194" s="16"/>
    </row>
    <row r="195" spans="1:144" s="15" customFormat="1">
      <c r="A195" s="18" t="s">
        <v>123</v>
      </c>
      <c r="B195" s="175">
        <v>5</v>
      </c>
      <c r="C195" s="169">
        <v>0.71863999999999995</v>
      </c>
      <c r="D195" s="254">
        <v>4305.07</v>
      </c>
      <c r="E195" s="124" t="s">
        <v>212</v>
      </c>
      <c r="F195" s="49" t="s">
        <v>18</v>
      </c>
      <c r="G195" s="128">
        <v>10.88</v>
      </c>
      <c r="H195" s="49">
        <v>0.76</v>
      </c>
      <c r="I195" s="49">
        <v>0.09</v>
      </c>
      <c r="J195" s="49">
        <v>0.28000000000000003</v>
      </c>
      <c r="K195" s="49">
        <v>1.1100000000000001</v>
      </c>
      <c r="L195" s="49">
        <v>0.06</v>
      </c>
      <c r="M195" s="49">
        <v>0.04</v>
      </c>
      <c r="N195" s="78">
        <v>2.34</v>
      </c>
      <c r="O195" s="49">
        <v>0.53</v>
      </c>
      <c r="P195" s="49">
        <v>0.08</v>
      </c>
      <c r="Q195" s="49">
        <v>0.05</v>
      </c>
      <c r="R195" s="49">
        <v>0.24</v>
      </c>
      <c r="S195" s="49">
        <v>0.04</v>
      </c>
      <c r="T195" s="103">
        <v>0.93</v>
      </c>
      <c r="U195" s="104">
        <v>-1.4</v>
      </c>
      <c r="V195" s="104">
        <v>1.35</v>
      </c>
      <c r="W195" s="104">
        <v>2.5099999999999998</v>
      </c>
      <c r="X195" s="127"/>
      <c r="Y195" s="16"/>
      <c r="Z195" s="127"/>
      <c r="AA195" s="127"/>
      <c r="AB195" s="127"/>
      <c r="AC195" s="127"/>
      <c r="AD195" s="127"/>
      <c r="AE195" s="16"/>
      <c r="AF195" s="16"/>
      <c r="AG195" s="16"/>
      <c r="AH195" s="16"/>
      <c r="AI195" s="16"/>
      <c r="AJ195" s="16"/>
      <c r="AK195" s="16"/>
      <c r="AL195" s="16"/>
      <c r="AM195" s="16"/>
      <c r="AN195" s="16"/>
      <c r="AO195" s="16"/>
      <c r="AP195" s="16"/>
      <c r="AQ195" s="16"/>
      <c r="AR195" s="16"/>
      <c r="AS195" s="16"/>
      <c r="AT195" s="16"/>
      <c r="AU195" s="16"/>
      <c r="AV195" s="16"/>
      <c r="AW195" s="16"/>
      <c r="AX195" s="16"/>
      <c r="AY195" s="16"/>
      <c r="AZ195" s="16"/>
      <c r="BA195" s="16"/>
      <c r="BB195" s="16"/>
      <c r="BC195" s="16"/>
      <c r="BD195" s="16"/>
      <c r="BE195" s="16"/>
      <c r="BF195" s="16"/>
      <c r="BG195" s="16"/>
      <c r="BH195" s="16"/>
      <c r="BI195" s="16"/>
      <c r="BJ195" s="16"/>
      <c r="BK195" s="16"/>
      <c r="BL195" s="16"/>
      <c r="BM195" s="16"/>
      <c r="BN195" s="16"/>
      <c r="BO195" s="16"/>
      <c r="BP195" s="16"/>
      <c r="BQ195" s="16"/>
      <c r="BR195" s="16"/>
      <c r="BS195" s="16"/>
      <c r="BT195" s="16"/>
      <c r="BU195" s="16"/>
      <c r="BV195" s="16"/>
      <c r="BW195" s="16"/>
      <c r="BX195" s="16"/>
      <c r="BY195" s="16"/>
      <c r="BZ195" s="16"/>
      <c r="CA195" s="16"/>
      <c r="CB195" s="16"/>
      <c r="CC195" s="16"/>
      <c r="CD195" s="16"/>
      <c r="CE195" s="16"/>
      <c r="CF195" s="16"/>
      <c r="CG195" s="16"/>
      <c r="CH195" s="16"/>
      <c r="CI195" s="16"/>
      <c r="CJ195" s="16"/>
      <c r="CK195" s="16"/>
      <c r="CL195" s="16"/>
      <c r="CM195" s="16"/>
      <c r="CN195" s="16"/>
      <c r="CO195" s="16"/>
      <c r="CP195" s="16"/>
      <c r="CQ195" s="16"/>
      <c r="CR195" s="16"/>
      <c r="CS195" s="16"/>
      <c r="CT195" s="16"/>
      <c r="CU195" s="16"/>
      <c r="CV195" s="16"/>
      <c r="CW195" s="16"/>
      <c r="CX195" s="16"/>
      <c r="CY195" s="16"/>
      <c r="CZ195" s="16"/>
      <c r="DA195" s="16"/>
      <c r="DB195" s="16"/>
      <c r="DC195" s="16"/>
      <c r="DD195" s="16"/>
      <c r="DE195" s="16"/>
      <c r="DF195" s="16"/>
      <c r="DG195" s="16"/>
      <c r="DH195" s="16"/>
      <c r="DI195" s="16"/>
      <c r="DJ195" s="16"/>
      <c r="DK195" s="16"/>
      <c r="DL195" s="16"/>
      <c r="DM195" s="16"/>
      <c r="DN195" s="16"/>
      <c r="DO195" s="16"/>
      <c r="DP195" s="16"/>
      <c r="DQ195" s="16"/>
      <c r="DR195" s="16"/>
      <c r="DS195" s="16"/>
      <c r="DT195" s="16"/>
      <c r="DU195" s="16"/>
      <c r="DV195" s="16"/>
      <c r="DW195" s="16"/>
      <c r="DX195" s="16"/>
      <c r="DY195" s="16"/>
      <c r="DZ195" s="16"/>
      <c r="EA195" s="16"/>
      <c r="EB195" s="16"/>
      <c r="EC195" s="16"/>
      <c r="ED195" s="16"/>
      <c r="EE195" s="16"/>
      <c r="EF195" s="16"/>
      <c r="EG195" s="16"/>
      <c r="EH195" s="16"/>
      <c r="EI195" s="16"/>
      <c r="EJ195" s="16"/>
      <c r="EK195" s="16"/>
      <c r="EL195" s="16"/>
      <c r="EM195" s="16"/>
      <c r="EN195" s="16"/>
    </row>
    <row r="196" spans="1:144" s="15" customFormat="1">
      <c r="A196" s="18" t="s">
        <v>103</v>
      </c>
      <c r="B196" s="175">
        <v>5</v>
      </c>
      <c r="C196" s="169">
        <v>0.75627999999999995</v>
      </c>
      <c r="D196" s="254">
        <v>10437.700000000001</v>
      </c>
      <c r="E196" s="124" t="s">
        <v>216</v>
      </c>
      <c r="F196" s="49" t="s">
        <v>18</v>
      </c>
      <c r="G196" s="128">
        <v>74</v>
      </c>
      <c r="H196" s="49">
        <v>0.87</v>
      </c>
      <c r="I196" s="49">
        <v>0.12</v>
      </c>
      <c r="J196" s="49">
        <v>0.34</v>
      </c>
      <c r="K196" s="49">
        <v>1.92</v>
      </c>
      <c r="L196" s="49">
        <v>0.04</v>
      </c>
      <c r="M196" s="49">
        <v>0.04</v>
      </c>
      <c r="N196" s="78">
        <v>3.33</v>
      </c>
      <c r="O196" s="49">
        <v>0.75</v>
      </c>
      <c r="P196" s="49">
        <v>0.09</v>
      </c>
      <c r="Q196" s="49">
        <v>0.6</v>
      </c>
      <c r="R196" s="49">
        <v>0.04</v>
      </c>
      <c r="S196" s="49">
        <v>0.04</v>
      </c>
      <c r="T196" s="103">
        <v>1.52</v>
      </c>
      <c r="U196" s="104">
        <v>-1.81</v>
      </c>
      <c r="V196" s="104">
        <v>1.92</v>
      </c>
      <c r="W196" s="104">
        <v>2.19</v>
      </c>
      <c r="X196" s="127"/>
      <c r="Y196" s="16"/>
      <c r="Z196" s="127"/>
      <c r="AA196" s="127"/>
      <c r="AB196" s="127"/>
      <c r="AC196" s="127"/>
      <c r="AD196" s="127"/>
      <c r="AE196" s="16"/>
      <c r="AF196" s="16"/>
      <c r="AG196" s="16"/>
      <c r="AH196" s="16"/>
      <c r="AI196" s="16"/>
      <c r="AJ196" s="16"/>
      <c r="AK196" s="16"/>
      <c r="AL196" s="16"/>
      <c r="AM196" s="16"/>
      <c r="AN196" s="16"/>
      <c r="AO196" s="16"/>
      <c r="AP196" s="16"/>
      <c r="AQ196" s="16"/>
      <c r="AR196" s="16"/>
      <c r="AS196" s="16"/>
      <c r="AT196" s="16"/>
      <c r="AU196" s="16"/>
      <c r="AV196" s="16"/>
      <c r="AW196" s="16"/>
      <c r="AX196" s="16"/>
      <c r="AY196" s="16"/>
      <c r="AZ196" s="16"/>
      <c r="BA196" s="16"/>
      <c r="BB196" s="16"/>
      <c r="BC196" s="16"/>
      <c r="BD196" s="16"/>
      <c r="BE196" s="16"/>
      <c r="BF196" s="16"/>
      <c r="BG196" s="16"/>
      <c r="BH196" s="16"/>
      <c r="BI196" s="16"/>
      <c r="BJ196" s="16"/>
      <c r="BK196" s="16"/>
      <c r="BL196" s="16"/>
      <c r="BM196" s="16"/>
      <c r="BN196" s="16"/>
      <c r="BO196" s="16"/>
      <c r="BP196" s="16"/>
      <c r="BQ196" s="16"/>
      <c r="BR196" s="16"/>
      <c r="BS196" s="16"/>
      <c r="BT196" s="16"/>
      <c r="BU196" s="16"/>
      <c r="BV196" s="16"/>
      <c r="BW196" s="16"/>
      <c r="BX196" s="16"/>
      <c r="BY196" s="16"/>
      <c r="BZ196" s="16"/>
      <c r="CA196" s="16"/>
      <c r="CB196" s="16"/>
      <c r="CC196" s="16"/>
      <c r="CD196" s="16"/>
      <c r="CE196" s="16"/>
      <c r="CF196" s="16"/>
      <c r="CG196" s="16"/>
      <c r="CH196" s="16"/>
      <c r="CI196" s="16"/>
      <c r="CJ196" s="16"/>
      <c r="CK196" s="16"/>
      <c r="CL196" s="16"/>
      <c r="CM196" s="16"/>
      <c r="CN196" s="16"/>
      <c r="CO196" s="16"/>
      <c r="CP196" s="16"/>
      <c r="CQ196" s="16"/>
      <c r="CR196" s="16"/>
      <c r="CS196" s="16"/>
      <c r="CT196" s="16"/>
      <c r="CU196" s="16"/>
      <c r="CV196" s="16"/>
      <c r="CW196" s="16"/>
      <c r="CX196" s="16"/>
      <c r="CY196" s="16"/>
      <c r="CZ196" s="16"/>
      <c r="DA196" s="16"/>
      <c r="DB196" s="16"/>
      <c r="DC196" s="16"/>
      <c r="DD196" s="16"/>
      <c r="DE196" s="16"/>
      <c r="DF196" s="16"/>
      <c r="DG196" s="16"/>
      <c r="DH196" s="16"/>
      <c r="DI196" s="16"/>
      <c r="DJ196" s="16"/>
      <c r="DK196" s="16"/>
      <c r="DL196" s="16"/>
      <c r="DM196" s="16"/>
      <c r="DN196" s="16"/>
      <c r="DO196" s="16"/>
      <c r="DP196" s="16"/>
      <c r="DQ196" s="16"/>
      <c r="DR196" s="16"/>
      <c r="DS196" s="16"/>
      <c r="DT196" s="16"/>
      <c r="DU196" s="16"/>
      <c r="DV196" s="16"/>
      <c r="DW196" s="16"/>
      <c r="DX196" s="16"/>
      <c r="DY196" s="16"/>
      <c r="DZ196" s="16"/>
      <c r="EA196" s="16"/>
      <c r="EB196" s="16"/>
      <c r="EC196" s="16"/>
      <c r="ED196" s="16"/>
      <c r="EE196" s="16"/>
      <c r="EF196" s="16"/>
      <c r="EG196" s="16"/>
      <c r="EH196" s="16"/>
      <c r="EI196" s="16"/>
      <c r="EJ196" s="16"/>
      <c r="EK196" s="16"/>
      <c r="EL196" s="16"/>
      <c r="EM196" s="16"/>
      <c r="EN196" s="16"/>
    </row>
    <row r="197" spans="1:144" s="15" customFormat="1">
      <c r="A197" s="18" t="s">
        <v>102</v>
      </c>
      <c r="B197" s="175">
        <v>6</v>
      </c>
      <c r="C197" s="169">
        <v>0.67704299999999995</v>
      </c>
      <c r="D197" s="254">
        <v>5290.14</v>
      </c>
      <c r="E197" s="124" t="s">
        <v>216</v>
      </c>
      <c r="F197" s="49" t="s">
        <v>14</v>
      </c>
      <c r="G197" s="128">
        <v>5.17</v>
      </c>
      <c r="H197" s="49">
        <v>0.73</v>
      </c>
      <c r="I197" s="49">
        <v>0.44</v>
      </c>
      <c r="J197" s="49">
        <v>0.08</v>
      </c>
      <c r="K197" s="49">
        <v>4.13</v>
      </c>
      <c r="L197" s="49">
        <v>0.01</v>
      </c>
      <c r="M197" s="49">
        <v>0.09</v>
      </c>
      <c r="N197" s="78">
        <v>5.47</v>
      </c>
      <c r="O197" s="49">
        <v>0.6</v>
      </c>
      <c r="P197" s="49">
        <v>1.96</v>
      </c>
      <c r="Q197" s="49">
        <v>0.02</v>
      </c>
      <c r="R197" s="49">
        <v>0.13</v>
      </c>
      <c r="S197" s="49">
        <v>0.09</v>
      </c>
      <c r="T197" s="103">
        <v>2.79</v>
      </c>
      <c r="U197" s="104">
        <v>-2.68</v>
      </c>
      <c r="V197" s="104">
        <v>3.16</v>
      </c>
      <c r="W197" s="104">
        <v>1.96</v>
      </c>
      <c r="X197" s="127"/>
      <c r="Y197" s="16"/>
      <c r="Z197" s="127"/>
      <c r="AA197" s="127"/>
      <c r="AB197" s="127"/>
      <c r="AC197" s="127"/>
      <c r="AD197" s="127"/>
      <c r="AE197" s="16"/>
      <c r="AF197" s="16"/>
      <c r="AG197" s="16"/>
      <c r="AH197" s="16"/>
      <c r="AI197" s="16"/>
      <c r="AJ197" s="16"/>
      <c r="AK197" s="16"/>
      <c r="AL197" s="16"/>
      <c r="AM197" s="16"/>
      <c r="AN197" s="16"/>
      <c r="AO197" s="16"/>
      <c r="AP197" s="16"/>
      <c r="AQ197" s="16"/>
      <c r="AR197" s="16"/>
      <c r="AS197" s="16"/>
      <c r="AT197" s="16"/>
      <c r="AU197" s="16"/>
      <c r="AV197" s="16"/>
      <c r="AW197" s="16"/>
      <c r="AX197" s="16"/>
      <c r="AY197" s="16"/>
      <c r="AZ197" s="16"/>
      <c r="BA197" s="16"/>
      <c r="BB197" s="16"/>
      <c r="BC197" s="16"/>
      <c r="BD197" s="16"/>
      <c r="BE197" s="16"/>
      <c r="BF197" s="16"/>
      <c r="BG197" s="16"/>
      <c r="BH197" s="16"/>
      <c r="BI197" s="16"/>
      <c r="BJ197" s="16"/>
      <c r="BK197" s="16"/>
      <c r="BL197" s="16"/>
      <c r="BM197" s="16"/>
      <c r="BN197" s="16"/>
      <c r="BO197" s="16"/>
      <c r="BP197" s="16"/>
      <c r="BQ197" s="16"/>
      <c r="BR197" s="16"/>
      <c r="BS197" s="16"/>
      <c r="BT197" s="16"/>
      <c r="BU197" s="16"/>
      <c r="BV197" s="16"/>
      <c r="BW197" s="16"/>
      <c r="BX197" s="16"/>
      <c r="BY197" s="16"/>
      <c r="BZ197" s="16"/>
      <c r="CA197" s="16"/>
      <c r="CB197" s="16"/>
      <c r="CC197" s="16"/>
      <c r="CD197" s="16"/>
      <c r="CE197" s="16"/>
      <c r="CF197" s="16"/>
      <c r="CG197" s="16"/>
      <c r="CH197" s="16"/>
      <c r="CI197" s="16"/>
      <c r="CJ197" s="16"/>
      <c r="CK197" s="16"/>
      <c r="CL197" s="16"/>
      <c r="CM197" s="16"/>
      <c r="CN197" s="16"/>
      <c r="CO197" s="16"/>
      <c r="CP197" s="16"/>
      <c r="CQ197" s="16"/>
      <c r="CR197" s="16"/>
      <c r="CS197" s="16"/>
      <c r="CT197" s="16"/>
      <c r="CU197" s="16"/>
      <c r="CV197" s="16"/>
      <c r="CW197" s="16"/>
      <c r="CX197" s="16"/>
      <c r="CY197" s="16"/>
      <c r="CZ197" s="16"/>
      <c r="DA197" s="16"/>
      <c r="DB197" s="16"/>
      <c r="DC197" s="16"/>
      <c r="DD197" s="16"/>
      <c r="DE197" s="16"/>
      <c r="DF197" s="16"/>
      <c r="DG197" s="16"/>
      <c r="DH197" s="16"/>
      <c r="DI197" s="16"/>
      <c r="DJ197" s="16"/>
      <c r="DK197" s="16"/>
      <c r="DL197" s="16"/>
      <c r="DM197" s="16"/>
      <c r="DN197" s="16"/>
      <c r="DO197" s="16"/>
      <c r="DP197" s="16"/>
      <c r="DQ197" s="16"/>
      <c r="DR197" s="16"/>
      <c r="DS197" s="16"/>
      <c r="DT197" s="16"/>
      <c r="DU197" s="16"/>
      <c r="DV197" s="16"/>
      <c r="DW197" s="16"/>
      <c r="DX197" s="16"/>
      <c r="DY197" s="16"/>
      <c r="DZ197" s="16"/>
      <c r="EA197" s="16"/>
      <c r="EB197" s="16"/>
      <c r="EC197" s="16"/>
      <c r="ED197" s="16"/>
      <c r="EE197" s="16"/>
      <c r="EF197" s="16"/>
      <c r="EG197" s="16"/>
      <c r="EH197" s="16"/>
      <c r="EI197" s="16"/>
      <c r="EJ197" s="16"/>
      <c r="EK197" s="16"/>
      <c r="EL197" s="16"/>
      <c r="EM197" s="16"/>
      <c r="EN197" s="16"/>
    </row>
    <row r="198" spans="1:144" s="15" customFormat="1">
      <c r="A198" s="20" t="s">
        <v>122</v>
      </c>
      <c r="B198" s="176">
        <v>6</v>
      </c>
      <c r="C198" s="170">
        <v>0.47600900000000002</v>
      </c>
      <c r="D198" s="255">
        <v>601.35400000000004</v>
      </c>
      <c r="E198" s="123" t="s">
        <v>212</v>
      </c>
      <c r="F198" s="50" t="s">
        <v>60</v>
      </c>
      <c r="G198" s="129">
        <v>36.35</v>
      </c>
      <c r="H198" s="50">
        <v>0.34</v>
      </c>
      <c r="I198" s="50">
        <v>0.15</v>
      </c>
      <c r="J198" s="50">
        <v>0.54</v>
      </c>
      <c r="K198" s="50">
        <v>0.08</v>
      </c>
      <c r="L198" s="50">
        <v>0.11</v>
      </c>
      <c r="M198" s="50">
        <v>0.04</v>
      </c>
      <c r="N198" s="78">
        <v>1.24</v>
      </c>
      <c r="O198" s="50">
        <v>0.35</v>
      </c>
      <c r="P198" s="50">
        <v>0.15</v>
      </c>
      <c r="Q198" s="50">
        <v>0.01</v>
      </c>
      <c r="R198" s="50">
        <v>0.04</v>
      </c>
      <c r="S198" s="50">
        <v>0.04</v>
      </c>
      <c r="T198" s="103">
        <v>0.59</v>
      </c>
      <c r="U198" s="105">
        <v>-0.66</v>
      </c>
      <c r="V198" s="105">
        <v>0.72</v>
      </c>
      <c r="W198" s="105">
        <v>2.12</v>
      </c>
      <c r="X198" s="127"/>
      <c r="Y198" s="16"/>
      <c r="Z198" s="127"/>
      <c r="AA198" s="127"/>
      <c r="AB198" s="127"/>
      <c r="AC198" s="127"/>
      <c r="AD198" s="127"/>
      <c r="AE198" s="16"/>
      <c r="AF198" s="16"/>
      <c r="AG198" s="16"/>
      <c r="AH198" s="16"/>
      <c r="AI198" s="16"/>
      <c r="AJ198" s="16"/>
      <c r="AK198" s="16"/>
      <c r="AL198" s="16"/>
      <c r="AM198" s="16"/>
      <c r="AN198" s="16"/>
      <c r="AO198" s="16"/>
      <c r="AP198" s="16"/>
      <c r="AQ198" s="16"/>
      <c r="AR198" s="16"/>
      <c r="AS198" s="16"/>
      <c r="AT198" s="16"/>
      <c r="AU198" s="16"/>
      <c r="AV198" s="16"/>
      <c r="AW198" s="16"/>
      <c r="AX198" s="16"/>
      <c r="AY198" s="16"/>
      <c r="AZ198" s="16"/>
      <c r="BA198" s="16"/>
      <c r="BB198" s="16"/>
      <c r="BC198" s="16"/>
      <c r="BD198" s="16"/>
      <c r="BE198" s="16"/>
      <c r="BF198" s="16"/>
      <c r="BG198" s="16"/>
      <c r="BH198" s="16"/>
      <c r="BI198" s="16"/>
      <c r="BJ198" s="16"/>
      <c r="BK198" s="16"/>
      <c r="BL198" s="16"/>
      <c r="BM198" s="16"/>
      <c r="BN198" s="16"/>
      <c r="BO198" s="16"/>
      <c r="BP198" s="16"/>
      <c r="BQ198" s="16"/>
      <c r="BR198" s="16"/>
      <c r="BS198" s="16"/>
      <c r="BT198" s="16"/>
      <c r="BU198" s="16"/>
      <c r="BV198" s="16"/>
      <c r="BW198" s="16"/>
      <c r="BX198" s="16"/>
      <c r="BY198" s="16"/>
      <c r="BZ198" s="16"/>
      <c r="CA198" s="16"/>
      <c r="CB198" s="16"/>
      <c r="CC198" s="16"/>
      <c r="CD198" s="16"/>
      <c r="CE198" s="16"/>
      <c r="CF198" s="16"/>
      <c r="CG198" s="16"/>
      <c r="CH198" s="16"/>
      <c r="CI198" s="16"/>
      <c r="CJ198" s="16"/>
      <c r="CK198" s="16"/>
      <c r="CL198" s="16"/>
      <c r="CM198" s="16"/>
      <c r="CN198" s="16"/>
      <c r="CO198" s="16"/>
      <c r="CP198" s="16"/>
      <c r="CQ198" s="16"/>
      <c r="CR198" s="16"/>
      <c r="CS198" s="16"/>
      <c r="CT198" s="16"/>
      <c r="CU198" s="16"/>
      <c r="CV198" s="16"/>
      <c r="CW198" s="16"/>
      <c r="CX198" s="16"/>
      <c r="CY198" s="16"/>
      <c r="CZ198" s="16"/>
      <c r="DA198" s="16"/>
      <c r="DB198" s="16"/>
      <c r="DC198" s="16"/>
      <c r="DD198" s="16"/>
      <c r="DE198" s="16"/>
      <c r="DF198" s="16"/>
      <c r="DG198" s="16"/>
      <c r="DH198" s="16"/>
      <c r="DI198" s="16"/>
      <c r="DJ198" s="16"/>
      <c r="DK198" s="16"/>
      <c r="DL198" s="16"/>
      <c r="DM198" s="16"/>
      <c r="DN198" s="16"/>
      <c r="DO198" s="16"/>
      <c r="DP198" s="16"/>
      <c r="DQ198" s="16"/>
      <c r="DR198" s="16"/>
      <c r="DS198" s="16"/>
      <c r="DT198" s="16"/>
      <c r="DU198" s="16"/>
      <c r="DV198" s="16"/>
      <c r="DW198" s="16"/>
      <c r="DX198" s="16"/>
      <c r="DY198" s="16"/>
      <c r="DZ198" s="16"/>
      <c r="EA198" s="16"/>
      <c r="EB198" s="16"/>
      <c r="EC198" s="16"/>
      <c r="ED198" s="16"/>
      <c r="EE198" s="16"/>
      <c r="EF198" s="16"/>
      <c r="EG198" s="16"/>
      <c r="EH198" s="16"/>
      <c r="EI198" s="16"/>
      <c r="EJ198" s="16"/>
      <c r="EK198" s="16"/>
      <c r="EL198" s="16"/>
      <c r="EM198" s="16"/>
      <c r="EN198" s="16"/>
    </row>
    <row r="199" spans="1:144" s="15" customFormat="1">
      <c r="A199" s="18" t="s">
        <v>15</v>
      </c>
      <c r="B199" s="175">
        <v>5</v>
      </c>
      <c r="C199" s="169">
        <v>0.74311400000000005</v>
      </c>
      <c r="D199" s="254">
        <v>3589.63</v>
      </c>
      <c r="E199" s="124" t="s">
        <v>218</v>
      </c>
      <c r="F199" s="49" t="s">
        <v>14</v>
      </c>
      <c r="G199" s="128">
        <v>45.53</v>
      </c>
      <c r="H199" s="49">
        <v>0.62</v>
      </c>
      <c r="I199" s="49">
        <v>0.01</v>
      </c>
      <c r="J199" s="49">
        <v>0.16</v>
      </c>
      <c r="K199" s="49">
        <v>1.92</v>
      </c>
      <c r="L199" s="49">
        <v>0.06</v>
      </c>
      <c r="M199" s="49">
        <v>7.0000000000000007E-2</v>
      </c>
      <c r="N199" s="78">
        <v>2.84</v>
      </c>
      <c r="O199" s="49">
        <v>1.5</v>
      </c>
      <c r="P199" s="49">
        <v>0.12</v>
      </c>
      <c r="Q199" s="49">
        <v>0.43</v>
      </c>
      <c r="R199" s="49">
        <v>0.15</v>
      </c>
      <c r="S199" s="49">
        <v>7.0000000000000007E-2</v>
      </c>
      <c r="T199" s="103">
        <v>2.27</v>
      </c>
      <c r="U199" s="104">
        <v>-0.57999999999999996</v>
      </c>
      <c r="V199" s="104">
        <v>1.64</v>
      </c>
      <c r="W199" s="104">
        <v>1.25</v>
      </c>
      <c r="X199" s="127"/>
      <c r="Y199" s="16"/>
      <c r="Z199" s="127"/>
      <c r="AA199" s="127"/>
      <c r="AB199" s="127"/>
      <c r="AC199" s="127"/>
      <c r="AD199" s="127"/>
      <c r="AE199" s="16"/>
      <c r="AF199" s="16"/>
      <c r="AG199" s="16"/>
      <c r="AH199" s="16"/>
      <c r="AI199" s="16"/>
      <c r="AJ199" s="16"/>
      <c r="AK199" s="16"/>
      <c r="AL199" s="16"/>
      <c r="AM199" s="16"/>
      <c r="AN199" s="16"/>
      <c r="AO199" s="16"/>
      <c r="AP199" s="16"/>
      <c r="AQ199" s="16"/>
      <c r="AR199" s="16"/>
      <c r="AS199" s="16"/>
      <c r="AT199" s="16"/>
      <c r="AU199" s="16"/>
      <c r="AV199" s="16"/>
      <c r="AW199" s="16"/>
      <c r="AX199" s="16"/>
      <c r="AY199" s="16"/>
      <c r="AZ199" s="16"/>
      <c r="BA199" s="16"/>
      <c r="BB199" s="16"/>
      <c r="BC199" s="16"/>
      <c r="BD199" s="16"/>
      <c r="BE199" s="16"/>
      <c r="BF199" s="16"/>
      <c r="BG199" s="16"/>
      <c r="BH199" s="16"/>
      <c r="BI199" s="16"/>
      <c r="BJ199" s="16"/>
      <c r="BK199" s="16"/>
      <c r="BL199" s="16"/>
      <c r="BM199" s="16"/>
      <c r="BN199" s="16"/>
      <c r="BO199" s="16"/>
      <c r="BP199" s="16"/>
      <c r="BQ199" s="16"/>
      <c r="BR199" s="16"/>
      <c r="BS199" s="16"/>
      <c r="BT199" s="16"/>
      <c r="BU199" s="16"/>
      <c r="BV199" s="16"/>
      <c r="BW199" s="16"/>
      <c r="BX199" s="16"/>
      <c r="BY199" s="16"/>
      <c r="BZ199" s="16"/>
      <c r="CA199" s="16"/>
      <c r="CB199" s="16"/>
      <c r="CC199" s="16"/>
      <c r="CD199" s="16"/>
      <c r="CE199" s="16"/>
      <c r="CF199" s="16"/>
      <c r="CG199" s="16"/>
      <c r="CH199" s="16"/>
      <c r="CI199" s="16"/>
      <c r="CJ199" s="16"/>
      <c r="CK199" s="16"/>
      <c r="CL199" s="16"/>
      <c r="CM199" s="16"/>
      <c r="CN199" s="16"/>
      <c r="CO199" s="16"/>
      <c r="CP199" s="16"/>
      <c r="CQ199" s="16"/>
      <c r="CR199" s="16"/>
      <c r="CS199" s="16"/>
      <c r="CT199" s="16"/>
      <c r="CU199" s="16"/>
      <c r="CV199" s="16"/>
      <c r="CW199" s="16"/>
      <c r="CX199" s="16"/>
      <c r="CY199" s="16"/>
      <c r="CZ199" s="16"/>
      <c r="DA199" s="16"/>
      <c r="DB199" s="16"/>
      <c r="DC199" s="16"/>
      <c r="DD199" s="16"/>
      <c r="DE199" s="16"/>
      <c r="DF199" s="16"/>
      <c r="DG199" s="16"/>
      <c r="DH199" s="16"/>
      <c r="DI199" s="16"/>
      <c r="DJ199" s="16"/>
      <c r="DK199" s="16"/>
      <c r="DL199" s="16"/>
      <c r="DM199" s="16"/>
      <c r="DN199" s="16"/>
      <c r="DO199" s="16"/>
      <c r="DP199" s="16"/>
      <c r="DQ199" s="16"/>
      <c r="DR199" s="16"/>
      <c r="DS199" s="16"/>
      <c r="DT199" s="16"/>
      <c r="DU199" s="16"/>
      <c r="DV199" s="16"/>
      <c r="DW199" s="16"/>
      <c r="DX199" s="16"/>
      <c r="DY199" s="16"/>
      <c r="DZ199" s="16"/>
      <c r="EA199" s="16"/>
      <c r="EB199" s="16"/>
      <c r="EC199" s="16"/>
      <c r="ED199" s="16"/>
      <c r="EE199" s="16"/>
      <c r="EF199" s="16"/>
      <c r="EG199" s="16"/>
      <c r="EH199" s="16"/>
      <c r="EI199" s="16"/>
      <c r="EJ199" s="16"/>
      <c r="EK199" s="16"/>
      <c r="EL199" s="16"/>
      <c r="EM199" s="16"/>
      <c r="EN199" s="16"/>
    </row>
    <row r="200" spans="1:144" s="15" customFormat="1">
      <c r="A200" s="18" t="s">
        <v>28</v>
      </c>
      <c r="B200" s="175">
        <v>6</v>
      </c>
      <c r="C200" s="169">
        <v>0.90139000000000002</v>
      </c>
      <c r="D200" s="254">
        <v>40980.5</v>
      </c>
      <c r="E200" s="124" t="s">
        <v>322</v>
      </c>
      <c r="F200" s="49" t="s">
        <v>16</v>
      </c>
      <c r="G200" s="128">
        <v>63.03</v>
      </c>
      <c r="H200" s="49">
        <v>0.82</v>
      </c>
      <c r="I200" s="49">
        <v>0.28000000000000003</v>
      </c>
      <c r="J200" s="49">
        <v>0.45</v>
      </c>
      <c r="K200" s="49">
        <v>3.14</v>
      </c>
      <c r="L200" s="49">
        <v>0.08</v>
      </c>
      <c r="M200" s="49">
        <v>0.18</v>
      </c>
      <c r="N200" s="78">
        <v>4.9400000000000004</v>
      </c>
      <c r="O200" s="49">
        <v>0.6</v>
      </c>
      <c r="P200" s="49">
        <v>0.12</v>
      </c>
      <c r="Q200" s="49">
        <v>0.12</v>
      </c>
      <c r="R200" s="49">
        <v>0.3</v>
      </c>
      <c r="S200" s="49">
        <v>0.18</v>
      </c>
      <c r="T200" s="103">
        <v>1.32</v>
      </c>
      <c r="U200" s="104">
        <v>-3.62</v>
      </c>
      <c r="V200" s="104">
        <v>2.85</v>
      </c>
      <c r="W200" s="104">
        <v>3.76</v>
      </c>
      <c r="X200" s="127"/>
      <c r="Y200" s="16"/>
      <c r="Z200" s="127"/>
      <c r="AA200" s="127"/>
      <c r="AB200" s="127"/>
      <c r="AC200" s="127"/>
      <c r="AD200" s="127"/>
      <c r="AE200" s="16"/>
      <c r="AF200" s="16"/>
      <c r="AG200" s="16"/>
      <c r="AH200" s="16"/>
      <c r="AI200" s="16"/>
      <c r="AJ200" s="16"/>
      <c r="AK200" s="16"/>
      <c r="AL200" s="16"/>
      <c r="AM200" s="16"/>
      <c r="AN200" s="16"/>
      <c r="AO200" s="16"/>
      <c r="AP200" s="16"/>
      <c r="AQ200" s="16"/>
      <c r="AR200" s="16"/>
      <c r="AS200" s="16"/>
      <c r="AT200" s="16"/>
      <c r="AU200" s="16"/>
      <c r="AV200" s="16"/>
      <c r="AW200" s="16"/>
      <c r="AX200" s="16"/>
      <c r="AY200" s="16"/>
      <c r="AZ200" s="16"/>
      <c r="BA200" s="16"/>
      <c r="BB200" s="16"/>
      <c r="BC200" s="16"/>
      <c r="BD200" s="16"/>
      <c r="BE200" s="16"/>
      <c r="BF200" s="16"/>
      <c r="BG200" s="16"/>
      <c r="BH200" s="16"/>
      <c r="BI200" s="16"/>
      <c r="BJ200" s="16"/>
      <c r="BK200" s="16"/>
      <c r="BL200" s="16"/>
      <c r="BM200" s="16"/>
      <c r="BN200" s="16"/>
      <c r="BO200" s="16"/>
      <c r="BP200" s="16"/>
      <c r="BQ200" s="16"/>
      <c r="BR200" s="16"/>
      <c r="BS200" s="16"/>
      <c r="BT200" s="16"/>
      <c r="BU200" s="16"/>
      <c r="BV200" s="16"/>
      <c r="BW200" s="16"/>
      <c r="BX200" s="16"/>
      <c r="BY200" s="16"/>
      <c r="BZ200" s="16"/>
      <c r="CA200" s="16"/>
      <c r="CB200" s="16"/>
      <c r="CC200" s="16"/>
      <c r="CD200" s="16"/>
      <c r="CE200" s="16"/>
      <c r="CF200" s="16"/>
      <c r="CG200" s="16"/>
      <c r="CH200" s="16"/>
      <c r="CI200" s="16"/>
      <c r="CJ200" s="16"/>
      <c r="CK200" s="16"/>
      <c r="CL200" s="16"/>
      <c r="CM200" s="16"/>
      <c r="CN200" s="16"/>
      <c r="CO200" s="16"/>
      <c r="CP200" s="16"/>
      <c r="CQ200" s="16"/>
      <c r="CR200" s="16"/>
      <c r="CS200" s="16"/>
      <c r="CT200" s="16"/>
      <c r="CU200" s="16"/>
      <c r="CV200" s="16"/>
      <c r="CW200" s="16"/>
      <c r="CX200" s="16"/>
      <c r="CY200" s="16"/>
      <c r="CZ200" s="16"/>
      <c r="DA200" s="16"/>
      <c r="DB200" s="16"/>
      <c r="DC200" s="16"/>
      <c r="DD200" s="16"/>
      <c r="DE200" s="16"/>
      <c r="DF200" s="16"/>
      <c r="DG200" s="16"/>
      <c r="DH200" s="16"/>
      <c r="DI200" s="16"/>
      <c r="DJ200" s="16"/>
      <c r="DK200" s="16"/>
      <c r="DL200" s="16"/>
      <c r="DM200" s="16"/>
      <c r="DN200" s="16"/>
      <c r="DO200" s="16"/>
      <c r="DP200" s="16"/>
      <c r="DQ200" s="16"/>
      <c r="DR200" s="16"/>
      <c r="DS200" s="16"/>
      <c r="DT200" s="16"/>
      <c r="DU200" s="16"/>
      <c r="DV200" s="16"/>
      <c r="DW200" s="16"/>
      <c r="DX200" s="16"/>
      <c r="DY200" s="16"/>
      <c r="DZ200" s="16"/>
      <c r="EA200" s="16"/>
      <c r="EB200" s="16"/>
      <c r="EC200" s="16"/>
      <c r="ED200" s="16"/>
      <c r="EE200" s="16"/>
      <c r="EF200" s="16"/>
      <c r="EG200" s="16"/>
      <c r="EH200" s="16"/>
      <c r="EI200" s="16"/>
      <c r="EJ200" s="16"/>
      <c r="EK200" s="16"/>
      <c r="EL200" s="16"/>
      <c r="EM200" s="16"/>
      <c r="EN200" s="16"/>
    </row>
    <row r="201" spans="1:144" s="15" customFormat="1">
      <c r="A201" s="18" t="s">
        <v>53</v>
      </c>
      <c r="B201" s="175">
        <v>6</v>
      </c>
      <c r="C201" s="169">
        <v>0.91200000000000003</v>
      </c>
      <c r="D201" s="254">
        <v>49725</v>
      </c>
      <c r="E201" s="124" t="s">
        <v>217</v>
      </c>
      <c r="F201" s="49" t="s">
        <v>16</v>
      </c>
      <c r="G201" s="128">
        <v>317.5</v>
      </c>
      <c r="H201" s="49">
        <v>1.1299999999999999</v>
      </c>
      <c r="I201" s="49">
        <v>0.3</v>
      </c>
      <c r="J201" s="49">
        <v>0.67</v>
      </c>
      <c r="K201" s="49">
        <v>5.9</v>
      </c>
      <c r="L201" s="49">
        <v>0.12</v>
      </c>
      <c r="M201" s="49">
        <v>0.09</v>
      </c>
      <c r="N201" s="78">
        <v>8.2200000000000006</v>
      </c>
      <c r="O201" s="49">
        <v>1.49</v>
      </c>
      <c r="P201" s="49">
        <v>0.28000000000000003</v>
      </c>
      <c r="Q201" s="49">
        <v>1.57</v>
      </c>
      <c r="R201" s="49">
        <v>0.33</v>
      </c>
      <c r="S201" s="49">
        <v>0.09</v>
      </c>
      <c r="T201" s="103">
        <v>3.76</v>
      </c>
      <c r="U201" s="104">
        <v>-4.46</v>
      </c>
      <c r="V201" s="104">
        <v>4.75</v>
      </c>
      <c r="W201" s="104">
        <v>2.19</v>
      </c>
      <c r="X201" s="127"/>
      <c r="Y201" s="16"/>
      <c r="Z201" s="127"/>
      <c r="AA201" s="127"/>
      <c r="AB201" s="127"/>
      <c r="AC201" s="127"/>
      <c r="AD201" s="127"/>
      <c r="AE201" s="16"/>
      <c r="AF201" s="16"/>
      <c r="AG201" s="16"/>
      <c r="AH201" s="16"/>
      <c r="AI201" s="16"/>
      <c r="AJ201" s="16"/>
      <c r="AK201" s="16"/>
      <c r="AL201" s="16"/>
      <c r="AM201" s="16"/>
      <c r="AN201" s="16"/>
      <c r="AO201" s="16"/>
      <c r="AP201" s="16"/>
      <c r="AQ201" s="16"/>
      <c r="AR201" s="16"/>
      <c r="AS201" s="16"/>
      <c r="AT201" s="16"/>
      <c r="AU201" s="16"/>
      <c r="AV201" s="16"/>
      <c r="AW201" s="16"/>
      <c r="AX201" s="16"/>
      <c r="AY201" s="16"/>
      <c r="AZ201" s="16"/>
      <c r="BA201" s="16"/>
      <c r="BB201" s="16"/>
      <c r="BC201" s="16"/>
      <c r="BD201" s="16"/>
      <c r="BE201" s="16"/>
      <c r="BF201" s="16"/>
      <c r="BG201" s="16"/>
      <c r="BH201" s="16"/>
      <c r="BI201" s="16"/>
      <c r="BJ201" s="16"/>
      <c r="BK201" s="16"/>
      <c r="BL201" s="16"/>
      <c r="BM201" s="16"/>
      <c r="BN201" s="16"/>
      <c r="BO201" s="16"/>
      <c r="BP201" s="16"/>
      <c r="BQ201" s="16"/>
      <c r="BR201" s="16"/>
      <c r="BS201" s="16"/>
      <c r="BT201" s="16"/>
      <c r="BU201" s="16"/>
      <c r="BV201" s="16"/>
      <c r="BW201" s="16"/>
      <c r="BX201" s="16"/>
      <c r="BY201" s="16"/>
      <c r="BZ201" s="16"/>
      <c r="CA201" s="16"/>
      <c r="CB201" s="16"/>
      <c r="CC201" s="16"/>
      <c r="CD201" s="16"/>
      <c r="CE201" s="16"/>
      <c r="CF201" s="16"/>
      <c r="CG201" s="16"/>
      <c r="CH201" s="16"/>
      <c r="CI201" s="16"/>
      <c r="CJ201" s="16"/>
      <c r="CK201" s="16"/>
      <c r="CL201" s="16"/>
      <c r="CM201" s="16"/>
      <c r="CN201" s="16"/>
      <c r="CO201" s="16"/>
      <c r="CP201" s="16"/>
      <c r="CQ201" s="16"/>
      <c r="CR201" s="16"/>
      <c r="CS201" s="16"/>
      <c r="CT201" s="16"/>
      <c r="CU201" s="16"/>
      <c r="CV201" s="16"/>
      <c r="CW201" s="16"/>
      <c r="CX201" s="16"/>
      <c r="CY201" s="16"/>
      <c r="CZ201" s="16"/>
      <c r="DA201" s="16"/>
      <c r="DB201" s="16"/>
      <c r="DC201" s="16"/>
      <c r="DD201" s="16"/>
      <c r="DE201" s="16"/>
      <c r="DF201" s="16"/>
      <c r="DG201" s="16"/>
      <c r="DH201" s="16"/>
      <c r="DI201" s="16"/>
      <c r="DJ201" s="16"/>
      <c r="DK201" s="16"/>
      <c r="DL201" s="16"/>
      <c r="DM201" s="16"/>
      <c r="DN201" s="16"/>
      <c r="DO201" s="16"/>
      <c r="DP201" s="16"/>
      <c r="DQ201" s="16"/>
      <c r="DR201" s="16"/>
      <c r="DS201" s="16"/>
      <c r="DT201" s="16"/>
      <c r="DU201" s="16"/>
      <c r="DV201" s="16"/>
      <c r="DW201" s="16"/>
      <c r="DX201" s="16"/>
      <c r="DY201" s="16"/>
      <c r="DZ201" s="16"/>
      <c r="EA201" s="16"/>
      <c r="EB201" s="16"/>
      <c r="EC201" s="16"/>
      <c r="ED201" s="16"/>
      <c r="EE201" s="16"/>
      <c r="EF201" s="16"/>
      <c r="EG201" s="16"/>
      <c r="EH201" s="16"/>
      <c r="EI201" s="16"/>
      <c r="EJ201" s="16"/>
      <c r="EK201" s="16"/>
      <c r="EL201" s="16"/>
      <c r="EM201" s="16"/>
      <c r="EN201" s="16"/>
    </row>
    <row r="202" spans="1:144" s="15" customFormat="1">
      <c r="A202" s="20" t="s">
        <v>68</v>
      </c>
      <c r="B202" s="176" t="s">
        <v>256</v>
      </c>
      <c r="C202" s="170">
        <v>0.787632</v>
      </c>
      <c r="D202" s="255">
        <v>14238.1</v>
      </c>
      <c r="E202" s="123" t="s">
        <v>215</v>
      </c>
      <c r="F202" s="50" t="s">
        <v>18</v>
      </c>
      <c r="G202" s="129">
        <v>3.4</v>
      </c>
      <c r="H202" s="50">
        <v>0.19</v>
      </c>
      <c r="I202" s="50">
        <v>0.98</v>
      </c>
      <c r="J202" s="50">
        <v>0.55000000000000004</v>
      </c>
      <c r="K202" s="50">
        <v>0.98</v>
      </c>
      <c r="L202" s="50">
        <v>0.05</v>
      </c>
      <c r="M202" s="50">
        <v>0.17</v>
      </c>
      <c r="N202" s="78">
        <v>2.91</v>
      </c>
      <c r="O202" s="50">
        <v>1.89</v>
      </c>
      <c r="P202" s="50">
        <v>4.8600000000000003</v>
      </c>
      <c r="Q202" s="50">
        <v>1.22</v>
      </c>
      <c r="R202" s="50">
        <v>2.1800000000000002</v>
      </c>
      <c r="S202" s="50">
        <v>0.17</v>
      </c>
      <c r="T202" s="103">
        <v>10.32</v>
      </c>
      <c r="U202" s="105">
        <v>7.41</v>
      </c>
      <c r="V202" s="105">
        <v>1.68</v>
      </c>
      <c r="W202" s="105">
        <v>0.28000000000000003</v>
      </c>
      <c r="X202" s="127"/>
      <c r="Y202" s="16"/>
      <c r="Z202" s="127"/>
      <c r="AA202" s="127"/>
      <c r="AB202" s="127"/>
      <c r="AC202" s="127"/>
      <c r="AD202" s="127"/>
      <c r="AE202" s="16"/>
      <c r="AF202" s="16"/>
      <c r="AG202" s="16"/>
      <c r="AH202" s="16"/>
      <c r="AI202" s="16"/>
      <c r="AJ202" s="16"/>
      <c r="AK202" s="16"/>
      <c r="AL202" s="16"/>
      <c r="AM202" s="16"/>
      <c r="AN202" s="16"/>
      <c r="AO202" s="16"/>
      <c r="AP202" s="16"/>
      <c r="AQ202" s="16"/>
      <c r="AR202" s="16"/>
      <c r="AS202" s="16"/>
      <c r="AT202" s="16"/>
      <c r="AU202" s="16"/>
      <c r="AV202" s="16"/>
      <c r="AW202" s="16"/>
      <c r="AX202" s="16"/>
      <c r="AY202" s="16"/>
      <c r="AZ202" s="16"/>
      <c r="BA202" s="16"/>
      <c r="BB202" s="16"/>
      <c r="BC202" s="16"/>
      <c r="BD202" s="16"/>
      <c r="BE202" s="16"/>
      <c r="BF202" s="16"/>
      <c r="BG202" s="16"/>
      <c r="BH202" s="16"/>
      <c r="BI202" s="16"/>
      <c r="BJ202" s="16"/>
      <c r="BK202" s="16"/>
      <c r="BL202" s="16"/>
      <c r="BM202" s="16"/>
      <c r="BN202" s="16"/>
      <c r="BO202" s="16"/>
      <c r="BP202" s="16"/>
      <c r="BQ202" s="16"/>
      <c r="BR202" s="16"/>
      <c r="BS202" s="16"/>
      <c r="BT202" s="16"/>
      <c r="BU202" s="16"/>
      <c r="BV202" s="16"/>
      <c r="BW202" s="16"/>
      <c r="BX202" s="16"/>
      <c r="BY202" s="16"/>
      <c r="BZ202" s="16"/>
      <c r="CA202" s="16"/>
      <c r="CB202" s="16"/>
      <c r="CC202" s="16"/>
      <c r="CD202" s="16"/>
      <c r="CE202" s="16"/>
      <c r="CF202" s="16"/>
      <c r="CG202" s="16"/>
      <c r="CH202" s="16"/>
      <c r="CI202" s="16"/>
      <c r="CJ202" s="16"/>
      <c r="CK202" s="16"/>
      <c r="CL202" s="16"/>
      <c r="CM202" s="16"/>
      <c r="CN202" s="16"/>
      <c r="CO202" s="16"/>
      <c r="CP202" s="16"/>
      <c r="CQ202" s="16"/>
      <c r="CR202" s="16"/>
      <c r="CS202" s="16"/>
      <c r="CT202" s="16"/>
      <c r="CU202" s="16"/>
      <c r="CV202" s="16"/>
      <c r="CW202" s="16"/>
      <c r="CX202" s="16"/>
      <c r="CY202" s="16"/>
      <c r="CZ202" s="16"/>
      <c r="DA202" s="16"/>
      <c r="DB202" s="16"/>
      <c r="DC202" s="16"/>
      <c r="DD202" s="16"/>
      <c r="DE202" s="16"/>
      <c r="DF202" s="16"/>
      <c r="DG202" s="16"/>
      <c r="DH202" s="16"/>
      <c r="DI202" s="16"/>
      <c r="DJ202" s="16"/>
      <c r="DK202" s="16"/>
      <c r="DL202" s="16"/>
      <c r="DM202" s="16"/>
      <c r="DN202" s="16"/>
      <c r="DO202" s="16"/>
      <c r="DP202" s="16"/>
      <c r="DQ202" s="16"/>
      <c r="DR202" s="16"/>
      <c r="DS202" s="16"/>
      <c r="DT202" s="16"/>
      <c r="DU202" s="16"/>
      <c r="DV202" s="16"/>
      <c r="DW202" s="16"/>
      <c r="DX202" s="16"/>
      <c r="DY202" s="16"/>
      <c r="DZ202" s="16"/>
      <c r="EA202" s="16"/>
      <c r="EB202" s="16"/>
      <c r="EC202" s="16"/>
      <c r="ED202" s="16"/>
      <c r="EE202" s="16"/>
      <c r="EF202" s="16"/>
      <c r="EG202" s="16"/>
      <c r="EH202" s="16"/>
      <c r="EI202" s="16"/>
      <c r="EJ202" s="16"/>
      <c r="EK202" s="16"/>
      <c r="EL202" s="16"/>
      <c r="EM202" s="16"/>
      <c r="EN202" s="16"/>
    </row>
    <row r="203" spans="1:144" s="15" customFormat="1">
      <c r="A203" s="18" t="s">
        <v>100</v>
      </c>
      <c r="B203" s="175">
        <v>6</v>
      </c>
      <c r="C203" s="169">
        <v>0.66754000000000002</v>
      </c>
      <c r="D203" s="254">
        <v>1560.85</v>
      </c>
      <c r="E203" s="124" t="s">
        <v>216</v>
      </c>
      <c r="F203" s="49" t="s">
        <v>14</v>
      </c>
      <c r="G203" s="128">
        <v>28.54</v>
      </c>
      <c r="H203" s="49">
        <v>0.62</v>
      </c>
      <c r="I203" s="49">
        <v>0.13</v>
      </c>
      <c r="J203" s="49">
        <v>0.08</v>
      </c>
      <c r="K203" s="49">
        <v>1.41</v>
      </c>
      <c r="L203" s="49">
        <v>0</v>
      </c>
      <c r="M203" s="49">
        <v>0.08</v>
      </c>
      <c r="N203" s="78">
        <v>2.3199999999999998</v>
      </c>
      <c r="O203" s="49">
        <v>0.56000000000000005</v>
      </c>
      <c r="P203" s="49">
        <v>0.2</v>
      </c>
      <c r="Q203" s="49">
        <v>0.06</v>
      </c>
      <c r="R203" s="49">
        <v>0.03</v>
      </c>
      <c r="S203" s="49">
        <v>0.08</v>
      </c>
      <c r="T203" s="103">
        <v>0.92</v>
      </c>
      <c r="U203" s="104">
        <v>-1.4</v>
      </c>
      <c r="V203" s="104">
        <v>1.34</v>
      </c>
      <c r="W203" s="104">
        <v>2.52</v>
      </c>
      <c r="X203" s="127"/>
      <c r="Y203" s="16"/>
      <c r="Z203" s="127"/>
      <c r="AA203" s="127"/>
      <c r="AB203" s="127"/>
      <c r="AC203" s="127"/>
      <c r="AD203" s="127"/>
      <c r="AE203" s="16"/>
      <c r="AF203" s="16"/>
      <c r="AG203" s="16"/>
      <c r="AH203" s="16"/>
      <c r="AI203" s="16"/>
      <c r="AJ203" s="16"/>
      <c r="AK203" s="16"/>
      <c r="AL203" s="16"/>
      <c r="AM203" s="16"/>
      <c r="AN203" s="16"/>
      <c r="AO203" s="16"/>
      <c r="AP203" s="16"/>
      <c r="AQ203" s="16"/>
      <c r="AR203" s="16"/>
      <c r="AS203" s="16"/>
      <c r="AT203" s="16"/>
      <c r="AU203" s="16"/>
      <c r="AV203" s="16"/>
      <c r="AW203" s="16"/>
      <c r="AX203" s="16"/>
      <c r="AY203" s="16"/>
      <c r="AZ203" s="16"/>
      <c r="BA203" s="16"/>
      <c r="BB203" s="16"/>
      <c r="BC203" s="16"/>
      <c r="BD203" s="16"/>
      <c r="BE203" s="16"/>
      <c r="BF203" s="16"/>
      <c r="BG203" s="16"/>
      <c r="BH203" s="16"/>
      <c r="BI203" s="16"/>
      <c r="BJ203" s="16"/>
      <c r="BK203" s="16"/>
      <c r="BL203" s="16"/>
      <c r="BM203" s="16"/>
      <c r="BN203" s="16"/>
      <c r="BO203" s="16"/>
      <c r="BP203" s="16"/>
      <c r="BQ203" s="16"/>
      <c r="BR203" s="16"/>
      <c r="BS203" s="16"/>
      <c r="BT203" s="16"/>
      <c r="BU203" s="16"/>
      <c r="BV203" s="16"/>
      <c r="BW203" s="16"/>
      <c r="BX203" s="16"/>
      <c r="BY203" s="16"/>
      <c r="BZ203" s="16"/>
      <c r="CA203" s="16"/>
      <c r="CB203" s="16"/>
      <c r="CC203" s="16"/>
      <c r="CD203" s="16"/>
      <c r="CE203" s="16"/>
      <c r="CF203" s="16"/>
      <c r="CG203" s="16"/>
      <c r="CH203" s="16"/>
      <c r="CI203" s="16"/>
      <c r="CJ203" s="16"/>
      <c r="CK203" s="16"/>
      <c r="CL203" s="16"/>
      <c r="CM203" s="16"/>
      <c r="CN203" s="16"/>
      <c r="CO203" s="16"/>
      <c r="CP203" s="16"/>
      <c r="CQ203" s="16"/>
      <c r="CR203" s="16"/>
      <c r="CS203" s="16"/>
      <c r="CT203" s="16"/>
      <c r="CU203" s="16"/>
      <c r="CV203" s="16"/>
      <c r="CW203" s="16"/>
      <c r="CX203" s="16"/>
      <c r="CY203" s="16"/>
      <c r="CZ203" s="16"/>
      <c r="DA203" s="16"/>
      <c r="DB203" s="16"/>
      <c r="DC203" s="16"/>
      <c r="DD203" s="16"/>
      <c r="DE203" s="16"/>
      <c r="DF203" s="16"/>
      <c r="DG203" s="16"/>
      <c r="DH203" s="16"/>
      <c r="DI203" s="16"/>
      <c r="DJ203" s="16"/>
      <c r="DK203" s="16"/>
      <c r="DL203" s="16"/>
      <c r="DM203" s="16"/>
      <c r="DN203" s="16"/>
      <c r="DO203" s="16"/>
      <c r="DP203" s="16"/>
      <c r="DQ203" s="16"/>
      <c r="DR203" s="16"/>
      <c r="DS203" s="16"/>
      <c r="DT203" s="16"/>
      <c r="DU203" s="16"/>
      <c r="DV203" s="16"/>
      <c r="DW203" s="16"/>
      <c r="DX203" s="16"/>
      <c r="DY203" s="16"/>
      <c r="DZ203" s="16"/>
      <c r="EA203" s="16"/>
      <c r="EB203" s="16"/>
      <c r="EC203" s="16"/>
      <c r="ED203" s="16"/>
      <c r="EE203" s="16"/>
      <c r="EF203" s="16"/>
      <c r="EG203" s="16"/>
      <c r="EH203" s="16"/>
      <c r="EI203" s="16"/>
      <c r="EJ203" s="16"/>
      <c r="EK203" s="16"/>
      <c r="EL203" s="16"/>
      <c r="EM203" s="16"/>
      <c r="EN203" s="16"/>
    </row>
    <row r="204" spans="1:144" s="15" customFormat="1">
      <c r="A204" s="18" t="s">
        <v>67</v>
      </c>
      <c r="B204" s="175">
        <v>5</v>
      </c>
      <c r="C204" s="169">
        <v>0.76300000000000001</v>
      </c>
      <c r="D204" s="254">
        <v>10237.799999999999</v>
      </c>
      <c r="E204" s="124" t="s">
        <v>215</v>
      </c>
      <c r="F204" s="49" t="s">
        <v>18</v>
      </c>
      <c r="G204" s="128">
        <v>29.96</v>
      </c>
      <c r="H204" s="49">
        <v>0.45</v>
      </c>
      <c r="I204" s="49">
        <v>0.74</v>
      </c>
      <c r="J204" s="49">
        <v>0.12</v>
      </c>
      <c r="K204" s="49">
        <v>2.13</v>
      </c>
      <c r="L204" s="49">
        <v>0.09</v>
      </c>
      <c r="M204" s="49">
        <v>0.04</v>
      </c>
      <c r="N204" s="78">
        <v>3.57</v>
      </c>
      <c r="O204" s="49">
        <v>0.14000000000000001</v>
      </c>
      <c r="P204" s="49">
        <v>0.56999999999999995</v>
      </c>
      <c r="Q204" s="49">
        <v>1.79</v>
      </c>
      <c r="R204" s="49">
        <v>0.24</v>
      </c>
      <c r="S204" s="49">
        <v>0.04</v>
      </c>
      <c r="T204" s="103">
        <v>2.78</v>
      </c>
      <c r="U204" s="104">
        <v>-0.79</v>
      </c>
      <c r="V204" s="104">
        <v>2.06</v>
      </c>
      <c r="W204" s="104">
        <v>1.28</v>
      </c>
      <c r="X204" s="127"/>
      <c r="Y204" s="16"/>
      <c r="Z204" s="127"/>
      <c r="AA204" s="127"/>
      <c r="AB204" s="127"/>
      <c r="AC204" s="127"/>
      <c r="AD204" s="127"/>
      <c r="AE204" s="16"/>
      <c r="AF204" s="16"/>
      <c r="AG204" s="16"/>
      <c r="AH204" s="16"/>
      <c r="AI204" s="16"/>
      <c r="AJ204" s="16"/>
      <c r="AK204" s="16"/>
      <c r="AL204" s="16"/>
      <c r="AM204" s="16"/>
      <c r="AN204" s="16"/>
      <c r="AO204" s="16"/>
      <c r="AP204" s="16"/>
      <c r="AQ204" s="16"/>
      <c r="AR204" s="16"/>
      <c r="AS204" s="16"/>
      <c r="AT204" s="16"/>
      <c r="AU204" s="16"/>
      <c r="AV204" s="16"/>
      <c r="AW204" s="16"/>
      <c r="AX204" s="16"/>
      <c r="AY204" s="16"/>
      <c r="AZ204" s="16"/>
      <c r="BA204" s="16"/>
      <c r="BB204" s="16"/>
      <c r="BC204" s="16"/>
      <c r="BD204" s="16"/>
      <c r="BE204" s="16"/>
      <c r="BF204" s="16"/>
      <c r="BG204" s="16"/>
      <c r="BH204" s="16"/>
      <c r="BI204" s="16"/>
      <c r="BJ204" s="16"/>
      <c r="BK204" s="16"/>
      <c r="BL204" s="16"/>
      <c r="BM204" s="16"/>
      <c r="BN204" s="16"/>
      <c r="BO204" s="16"/>
      <c r="BP204" s="16"/>
      <c r="BQ204" s="16"/>
      <c r="BR204" s="16"/>
      <c r="BS204" s="16"/>
      <c r="BT204" s="16"/>
      <c r="BU204" s="16"/>
      <c r="BV204" s="16"/>
      <c r="BW204" s="16"/>
      <c r="BX204" s="16"/>
      <c r="BY204" s="16"/>
      <c r="BZ204" s="16"/>
      <c r="CA204" s="16"/>
      <c r="CB204" s="16"/>
      <c r="CC204" s="16"/>
      <c r="CD204" s="16"/>
      <c r="CE204" s="16"/>
      <c r="CF204" s="16"/>
      <c r="CG204" s="16"/>
      <c r="CH204" s="16"/>
      <c r="CI204" s="16"/>
      <c r="CJ204" s="16"/>
      <c r="CK204" s="16"/>
      <c r="CL204" s="16"/>
      <c r="CM204" s="16"/>
      <c r="CN204" s="16"/>
      <c r="CO204" s="16"/>
      <c r="CP204" s="16"/>
      <c r="CQ204" s="16"/>
      <c r="CR204" s="16"/>
      <c r="CS204" s="16"/>
      <c r="CT204" s="16"/>
      <c r="CU204" s="16"/>
      <c r="CV204" s="16"/>
      <c r="CW204" s="16"/>
      <c r="CX204" s="16"/>
      <c r="CY204" s="16"/>
      <c r="CZ204" s="16"/>
      <c r="DA204" s="16"/>
      <c r="DB204" s="16"/>
      <c r="DC204" s="16"/>
      <c r="DD204" s="16"/>
      <c r="DE204" s="16"/>
      <c r="DF204" s="16"/>
      <c r="DG204" s="16"/>
      <c r="DH204" s="16"/>
      <c r="DI204" s="16"/>
      <c r="DJ204" s="16"/>
      <c r="DK204" s="16"/>
      <c r="DL204" s="16"/>
      <c r="DM204" s="16"/>
      <c r="DN204" s="16"/>
      <c r="DO204" s="16"/>
      <c r="DP204" s="16"/>
      <c r="DQ204" s="16"/>
      <c r="DR204" s="16"/>
      <c r="DS204" s="16"/>
      <c r="DT204" s="16"/>
      <c r="DU204" s="16"/>
      <c r="DV204" s="16"/>
      <c r="DW204" s="16"/>
      <c r="DX204" s="16"/>
      <c r="DY204" s="16"/>
      <c r="DZ204" s="16"/>
      <c r="EA204" s="16"/>
      <c r="EB204" s="16"/>
      <c r="EC204" s="16"/>
      <c r="ED204" s="16"/>
      <c r="EE204" s="16"/>
      <c r="EF204" s="16"/>
      <c r="EG204" s="16"/>
      <c r="EH204" s="16"/>
      <c r="EI204" s="16"/>
      <c r="EJ204" s="16"/>
      <c r="EK204" s="16"/>
      <c r="EL204" s="16"/>
      <c r="EM204" s="16"/>
      <c r="EN204" s="16"/>
    </row>
    <row r="205" spans="1:144" s="15" customFormat="1">
      <c r="A205" s="18" t="s">
        <v>78</v>
      </c>
      <c r="B205" s="175">
        <v>6</v>
      </c>
      <c r="C205" s="169">
        <v>0.66008800000000001</v>
      </c>
      <c r="D205" s="254">
        <v>1532.31</v>
      </c>
      <c r="E205" s="124" t="s">
        <v>213</v>
      </c>
      <c r="F205" s="49" t="s">
        <v>14</v>
      </c>
      <c r="G205" s="128">
        <v>90.8</v>
      </c>
      <c r="H205" s="49">
        <v>0.5</v>
      </c>
      <c r="I205" s="49">
        <v>0.01</v>
      </c>
      <c r="J205" s="49">
        <v>0.19</v>
      </c>
      <c r="K205" s="49">
        <v>0.79</v>
      </c>
      <c r="L205" s="49">
        <v>0.05</v>
      </c>
      <c r="M205" s="49">
        <v>0.1</v>
      </c>
      <c r="N205" s="78">
        <v>1.65</v>
      </c>
      <c r="O205" s="49">
        <v>0.55000000000000004</v>
      </c>
      <c r="P205" s="49">
        <v>0.01</v>
      </c>
      <c r="Q205" s="49">
        <v>0.17</v>
      </c>
      <c r="R205" s="49">
        <v>0.16</v>
      </c>
      <c r="S205" s="49">
        <v>0.1</v>
      </c>
      <c r="T205" s="103">
        <v>1</v>
      </c>
      <c r="U205" s="104">
        <v>-0.65</v>
      </c>
      <c r="V205" s="104">
        <v>0.95</v>
      </c>
      <c r="W205" s="104">
        <v>1.66</v>
      </c>
      <c r="X205" s="127"/>
      <c r="Y205" s="16"/>
      <c r="Z205" s="127"/>
      <c r="AA205" s="127"/>
      <c r="AB205" s="127"/>
      <c r="AC205" s="127"/>
      <c r="AD205" s="127"/>
      <c r="AE205" s="16"/>
      <c r="AF205" s="16"/>
      <c r="AG205" s="16"/>
      <c r="AH205" s="16"/>
      <c r="AI205" s="16"/>
      <c r="AJ205" s="16"/>
      <c r="AK205" s="16"/>
      <c r="AL205" s="16"/>
      <c r="AM205" s="16"/>
      <c r="AN205" s="16"/>
      <c r="AO205" s="16"/>
      <c r="AP205" s="16"/>
      <c r="AQ205" s="16"/>
      <c r="AR205" s="16"/>
      <c r="AS205" s="16"/>
      <c r="AT205" s="16"/>
      <c r="AU205" s="16"/>
      <c r="AV205" s="16"/>
      <c r="AW205" s="16"/>
      <c r="AX205" s="16"/>
      <c r="AY205" s="16"/>
      <c r="AZ205" s="16"/>
      <c r="BA205" s="16"/>
      <c r="BB205" s="16"/>
      <c r="BC205" s="16"/>
      <c r="BD205" s="16"/>
      <c r="BE205" s="16"/>
      <c r="BF205" s="16"/>
      <c r="BG205" s="16"/>
      <c r="BH205" s="16"/>
      <c r="BI205" s="16"/>
      <c r="BJ205" s="16"/>
      <c r="BK205" s="16"/>
      <c r="BL205" s="16"/>
      <c r="BM205" s="16"/>
      <c r="BN205" s="16"/>
      <c r="BO205" s="16"/>
      <c r="BP205" s="16"/>
      <c r="BQ205" s="16"/>
      <c r="BR205" s="16"/>
      <c r="BS205" s="16"/>
      <c r="BT205" s="16"/>
      <c r="BU205" s="16"/>
      <c r="BV205" s="16"/>
      <c r="BW205" s="16"/>
      <c r="BX205" s="16"/>
      <c r="BY205" s="16"/>
      <c r="BZ205" s="16"/>
      <c r="CA205" s="16"/>
      <c r="CB205" s="16"/>
      <c r="CC205" s="16"/>
      <c r="CD205" s="16"/>
      <c r="CE205" s="16"/>
      <c r="CF205" s="16"/>
      <c r="CG205" s="16"/>
      <c r="CH205" s="16"/>
      <c r="CI205" s="16"/>
      <c r="CJ205" s="16"/>
      <c r="CK205" s="16"/>
      <c r="CL205" s="16"/>
      <c r="CM205" s="16"/>
      <c r="CN205" s="16"/>
      <c r="CO205" s="16"/>
      <c r="CP205" s="16"/>
      <c r="CQ205" s="16"/>
      <c r="CR205" s="16"/>
      <c r="CS205" s="16"/>
      <c r="CT205" s="16"/>
      <c r="CU205" s="16"/>
      <c r="CV205" s="16"/>
      <c r="CW205" s="16"/>
      <c r="CX205" s="16"/>
      <c r="CY205" s="16"/>
      <c r="CZ205" s="16"/>
      <c r="DA205" s="16"/>
      <c r="DB205" s="16"/>
      <c r="DC205" s="16"/>
      <c r="DD205" s="16"/>
      <c r="DE205" s="16"/>
      <c r="DF205" s="16"/>
      <c r="DG205" s="16"/>
      <c r="DH205" s="16"/>
      <c r="DI205" s="16"/>
      <c r="DJ205" s="16"/>
      <c r="DK205" s="16"/>
      <c r="DL205" s="16"/>
      <c r="DM205" s="16"/>
      <c r="DN205" s="16"/>
      <c r="DO205" s="16"/>
      <c r="DP205" s="16"/>
      <c r="DQ205" s="16"/>
      <c r="DR205" s="16"/>
      <c r="DS205" s="16"/>
      <c r="DT205" s="16"/>
      <c r="DU205" s="16"/>
      <c r="DV205" s="16"/>
      <c r="DW205" s="16"/>
      <c r="DX205" s="16"/>
      <c r="DY205" s="16"/>
      <c r="DZ205" s="16"/>
      <c r="EA205" s="16"/>
      <c r="EB205" s="16"/>
      <c r="EC205" s="16"/>
      <c r="ED205" s="16"/>
      <c r="EE205" s="16"/>
      <c r="EF205" s="16"/>
      <c r="EG205" s="16"/>
      <c r="EH205" s="16"/>
      <c r="EI205" s="16"/>
      <c r="EJ205" s="16"/>
      <c r="EK205" s="16"/>
      <c r="EL205" s="16"/>
      <c r="EM205" s="16"/>
      <c r="EN205" s="16"/>
    </row>
    <row r="206" spans="1:144" s="15" customFormat="1">
      <c r="A206" s="20" t="s">
        <v>328</v>
      </c>
      <c r="B206" s="176" t="s">
        <v>257</v>
      </c>
      <c r="C206" s="170" t="s">
        <v>348</v>
      </c>
      <c r="D206" s="255" t="s">
        <v>348</v>
      </c>
      <c r="E206" s="123" t="s">
        <v>213</v>
      </c>
      <c r="F206" s="50"/>
      <c r="G206" s="129">
        <v>0.01</v>
      </c>
      <c r="H206" s="50"/>
      <c r="I206" s="50"/>
      <c r="J206" s="50"/>
      <c r="K206" s="50"/>
      <c r="L206" s="50"/>
      <c r="M206" s="50"/>
      <c r="N206" s="78">
        <v>2.0699999999999998</v>
      </c>
      <c r="O206" s="50"/>
      <c r="P206" s="50"/>
      <c r="Q206" s="50"/>
      <c r="R206" s="50"/>
      <c r="S206" s="50"/>
      <c r="T206" s="103">
        <v>1.51</v>
      </c>
      <c r="U206" s="105">
        <v>-0.56000000000000005</v>
      </c>
      <c r="V206" s="105">
        <v>1.19</v>
      </c>
      <c r="W206" s="105">
        <v>1.37</v>
      </c>
      <c r="X206" s="127"/>
      <c r="Y206" s="16"/>
      <c r="Z206" s="127"/>
      <c r="AA206" s="127"/>
      <c r="AB206" s="127"/>
      <c r="AC206" s="127"/>
      <c r="AD206" s="127"/>
      <c r="AE206" s="16"/>
      <c r="AF206" s="16"/>
      <c r="AG206" s="16"/>
      <c r="AH206" s="16"/>
      <c r="AI206" s="16"/>
      <c r="AJ206" s="16"/>
      <c r="AK206" s="16"/>
      <c r="AL206" s="16"/>
      <c r="AM206" s="16"/>
      <c r="AN206" s="16"/>
      <c r="AO206" s="16"/>
      <c r="AP206" s="16"/>
      <c r="AQ206" s="16"/>
      <c r="AR206" s="16"/>
      <c r="AS206" s="16"/>
      <c r="AT206" s="16"/>
      <c r="AU206" s="16"/>
      <c r="AV206" s="16"/>
      <c r="AW206" s="16"/>
      <c r="AX206" s="16"/>
      <c r="AY206" s="16"/>
      <c r="AZ206" s="16"/>
      <c r="BA206" s="16"/>
      <c r="BB206" s="16"/>
      <c r="BC206" s="16"/>
      <c r="BD206" s="16"/>
      <c r="BE206" s="16"/>
      <c r="BF206" s="16"/>
      <c r="BG206" s="16"/>
      <c r="BH206" s="16"/>
      <c r="BI206" s="16"/>
      <c r="BJ206" s="16"/>
      <c r="BK206" s="16"/>
      <c r="BL206" s="16"/>
      <c r="BM206" s="16"/>
      <c r="BN206" s="16"/>
      <c r="BO206" s="16"/>
      <c r="BP206" s="16"/>
      <c r="BQ206" s="16"/>
      <c r="BR206" s="16"/>
      <c r="BS206" s="16"/>
      <c r="BT206" s="16"/>
      <c r="BU206" s="16"/>
      <c r="BV206" s="16"/>
      <c r="BW206" s="16"/>
      <c r="BX206" s="16"/>
      <c r="BY206" s="16"/>
      <c r="BZ206" s="16"/>
      <c r="CA206" s="16"/>
      <c r="CB206" s="16"/>
      <c r="CC206" s="16"/>
      <c r="CD206" s="16"/>
      <c r="CE206" s="16"/>
      <c r="CF206" s="16"/>
      <c r="CG206" s="16"/>
      <c r="CH206" s="16"/>
      <c r="CI206" s="16"/>
      <c r="CJ206" s="16"/>
      <c r="CK206" s="16"/>
      <c r="CL206" s="16"/>
      <c r="CM206" s="16"/>
      <c r="CN206" s="16"/>
      <c r="CO206" s="16"/>
      <c r="CP206" s="16"/>
      <c r="CQ206" s="16"/>
      <c r="CR206" s="16"/>
      <c r="CS206" s="16"/>
      <c r="CT206" s="16"/>
      <c r="CU206" s="16"/>
      <c r="CV206" s="16"/>
      <c r="CW206" s="16"/>
      <c r="CX206" s="16"/>
      <c r="CY206" s="16"/>
      <c r="CZ206" s="16"/>
      <c r="DA206" s="16"/>
      <c r="DB206" s="16"/>
      <c r="DC206" s="16"/>
      <c r="DD206" s="16"/>
      <c r="DE206" s="16"/>
      <c r="DF206" s="16"/>
      <c r="DG206" s="16"/>
      <c r="DH206" s="16"/>
      <c r="DI206" s="16"/>
      <c r="DJ206" s="16"/>
      <c r="DK206" s="16"/>
      <c r="DL206" s="16"/>
      <c r="DM206" s="16"/>
      <c r="DN206" s="16"/>
      <c r="DO206" s="16"/>
      <c r="DP206" s="16"/>
      <c r="DQ206" s="16"/>
      <c r="DR206" s="16"/>
      <c r="DS206" s="16"/>
      <c r="DT206" s="16"/>
      <c r="DU206" s="16"/>
      <c r="DV206" s="16"/>
      <c r="DW206" s="16"/>
      <c r="DX206" s="16"/>
      <c r="DY206" s="16"/>
      <c r="DZ206" s="16"/>
      <c r="EA206" s="16"/>
      <c r="EB206" s="16"/>
      <c r="EC206" s="16"/>
      <c r="ED206" s="16"/>
      <c r="EE206" s="16"/>
      <c r="EF206" s="16"/>
      <c r="EG206" s="16"/>
      <c r="EH206" s="16"/>
      <c r="EI206" s="16"/>
      <c r="EJ206" s="16"/>
      <c r="EK206" s="16"/>
      <c r="EL206" s="16"/>
      <c r="EM206" s="16"/>
      <c r="EN206" s="16"/>
    </row>
    <row r="207" spans="1:144" s="15" customFormat="1">
      <c r="A207" s="18" t="s">
        <v>99</v>
      </c>
      <c r="B207" s="175">
        <v>5</v>
      </c>
      <c r="C207" s="169">
        <v>0.49587999999999999</v>
      </c>
      <c r="D207" s="254">
        <v>1302.3</v>
      </c>
      <c r="E207" s="124" t="s">
        <v>216</v>
      </c>
      <c r="F207" s="49" t="s">
        <v>14</v>
      </c>
      <c r="G207" s="128">
        <v>23.85</v>
      </c>
      <c r="H207" s="49">
        <v>0.34</v>
      </c>
      <c r="I207" s="49">
        <v>0.14000000000000001</v>
      </c>
      <c r="J207" s="49">
        <v>0.04</v>
      </c>
      <c r="K207" s="49">
        <v>0.42</v>
      </c>
      <c r="L207" s="49">
        <v>0.04</v>
      </c>
      <c r="M207" s="49">
        <v>0.04</v>
      </c>
      <c r="N207" s="78">
        <v>1.03</v>
      </c>
      <c r="O207" s="49">
        <v>0.09</v>
      </c>
      <c r="P207" s="49">
        <v>0.12</v>
      </c>
      <c r="Q207" s="49">
        <v>0.04</v>
      </c>
      <c r="R207" s="49">
        <v>0.2</v>
      </c>
      <c r="S207" s="49">
        <v>0.04</v>
      </c>
      <c r="T207" s="103">
        <v>0.5</v>
      </c>
      <c r="U207" s="104">
        <v>-0.53</v>
      </c>
      <c r="V207" s="104">
        <v>0.59</v>
      </c>
      <c r="W207" s="104">
        <v>2.06</v>
      </c>
      <c r="X207" s="127"/>
      <c r="Y207" s="16"/>
      <c r="Z207" s="127"/>
      <c r="AA207" s="127"/>
      <c r="AB207" s="127"/>
      <c r="AC207" s="127"/>
      <c r="AD207" s="127"/>
      <c r="AE207" s="16"/>
      <c r="AF207" s="16"/>
      <c r="AG207" s="16"/>
      <c r="AH207" s="16"/>
      <c r="AI207" s="16"/>
      <c r="AJ207" s="16"/>
      <c r="AK207" s="16"/>
      <c r="AL207" s="16"/>
      <c r="AM207" s="16"/>
      <c r="AN207" s="16"/>
      <c r="AO207" s="16"/>
      <c r="AP207" s="16"/>
      <c r="AQ207" s="16"/>
      <c r="AR207" s="16"/>
      <c r="AS207" s="16"/>
      <c r="AT207" s="16"/>
      <c r="AU207" s="16"/>
      <c r="AV207" s="16"/>
      <c r="AW207" s="16"/>
      <c r="AX207" s="16"/>
      <c r="AY207" s="16"/>
      <c r="AZ207" s="16"/>
      <c r="BA207" s="16"/>
      <c r="BB207" s="16"/>
      <c r="BC207" s="16"/>
      <c r="BD207" s="16"/>
      <c r="BE207" s="16"/>
      <c r="BF207" s="16"/>
      <c r="BG207" s="16"/>
      <c r="BH207" s="16"/>
      <c r="BI207" s="16"/>
      <c r="BJ207" s="16"/>
      <c r="BK207" s="16"/>
      <c r="BL207" s="16"/>
      <c r="BM207" s="16"/>
      <c r="BN207" s="16"/>
      <c r="BO207" s="16"/>
      <c r="BP207" s="16"/>
      <c r="BQ207" s="16"/>
      <c r="BR207" s="16"/>
      <c r="BS207" s="16"/>
      <c r="BT207" s="16"/>
      <c r="BU207" s="16"/>
      <c r="BV207" s="16"/>
      <c r="BW207" s="16"/>
      <c r="BX207" s="16"/>
      <c r="BY207" s="16"/>
      <c r="BZ207" s="16"/>
      <c r="CA207" s="16"/>
      <c r="CB207" s="16"/>
      <c r="CC207" s="16"/>
      <c r="CD207" s="16"/>
      <c r="CE207" s="16"/>
      <c r="CF207" s="16"/>
      <c r="CG207" s="16"/>
      <c r="CH207" s="16"/>
      <c r="CI207" s="16"/>
      <c r="CJ207" s="16"/>
      <c r="CK207" s="16"/>
      <c r="CL207" s="16"/>
      <c r="CM207" s="16"/>
      <c r="CN207" s="16"/>
      <c r="CO207" s="16"/>
      <c r="CP207" s="16"/>
      <c r="CQ207" s="16"/>
      <c r="CR207" s="16"/>
      <c r="CS207" s="16"/>
      <c r="CT207" s="16"/>
      <c r="CU207" s="16"/>
      <c r="CV207" s="16"/>
      <c r="CW207" s="16"/>
      <c r="CX207" s="16"/>
      <c r="CY207" s="16"/>
      <c r="CZ207" s="16"/>
      <c r="DA207" s="16"/>
      <c r="DB207" s="16"/>
      <c r="DC207" s="16"/>
      <c r="DD207" s="16"/>
      <c r="DE207" s="16"/>
      <c r="DF207" s="16"/>
      <c r="DG207" s="16"/>
      <c r="DH207" s="16"/>
      <c r="DI207" s="16"/>
      <c r="DJ207" s="16"/>
      <c r="DK207" s="16"/>
      <c r="DL207" s="16"/>
      <c r="DM207" s="16"/>
      <c r="DN207" s="16"/>
      <c r="DO207" s="16"/>
      <c r="DP207" s="16"/>
      <c r="DQ207" s="16"/>
      <c r="DR207" s="16"/>
      <c r="DS207" s="16"/>
      <c r="DT207" s="16"/>
      <c r="DU207" s="16"/>
      <c r="DV207" s="16"/>
      <c r="DW207" s="16"/>
      <c r="DX207" s="16"/>
      <c r="DY207" s="16"/>
      <c r="DZ207" s="16"/>
      <c r="EA207" s="16"/>
      <c r="EB207" s="16"/>
      <c r="EC207" s="16"/>
      <c r="ED207" s="16"/>
      <c r="EE207" s="16"/>
      <c r="EF207" s="16"/>
      <c r="EG207" s="16"/>
      <c r="EH207" s="16"/>
      <c r="EI207" s="16"/>
      <c r="EJ207" s="16"/>
      <c r="EK207" s="16"/>
      <c r="EL207" s="16"/>
      <c r="EM207" s="16"/>
      <c r="EN207" s="16"/>
    </row>
    <row r="208" spans="1:144" s="15" customFormat="1">
      <c r="A208" s="18" t="s">
        <v>121</v>
      </c>
      <c r="B208" s="175">
        <v>6</v>
      </c>
      <c r="C208" s="169">
        <v>0.57561700000000005</v>
      </c>
      <c r="D208" s="254">
        <v>1740.64</v>
      </c>
      <c r="E208" s="124" t="s">
        <v>212</v>
      </c>
      <c r="F208" s="49" t="s">
        <v>14</v>
      </c>
      <c r="G208" s="128">
        <v>14.08</v>
      </c>
      <c r="H208" s="49">
        <v>0.19</v>
      </c>
      <c r="I208" s="49">
        <v>0.18</v>
      </c>
      <c r="J208" s="49">
        <v>0.33</v>
      </c>
      <c r="K208" s="49">
        <v>0.24</v>
      </c>
      <c r="L208" s="49">
        <v>0.01</v>
      </c>
      <c r="M208" s="49">
        <v>0.04</v>
      </c>
      <c r="N208" s="78">
        <v>0.99</v>
      </c>
      <c r="O208" s="49">
        <v>0.24</v>
      </c>
      <c r="P208" s="49">
        <v>0.94</v>
      </c>
      <c r="Q208" s="49">
        <v>0.99</v>
      </c>
      <c r="R208" s="49">
        <v>0.02</v>
      </c>
      <c r="S208" s="49">
        <v>0.04</v>
      </c>
      <c r="T208" s="103">
        <v>2.23</v>
      </c>
      <c r="U208" s="104">
        <v>1.24</v>
      </c>
      <c r="V208" s="104">
        <v>0.56999999999999995</v>
      </c>
      <c r="W208" s="104">
        <v>0.44</v>
      </c>
      <c r="X208" s="127"/>
      <c r="Y208" s="16"/>
      <c r="Z208" s="127"/>
      <c r="AA208" s="127"/>
      <c r="AB208" s="127"/>
      <c r="AC208" s="127"/>
      <c r="AD208" s="127"/>
      <c r="AE208" s="16"/>
      <c r="AF208" s="16"/>
      <c r="AG208" s="16"/>
      <c r="AH208" s="16"/>
      <c r="AI208" s="16"/>
      <c r="AJ208" s="16"/>
      <c r="AK208" s="16"/>
      <c r="AL208" s="16"/>
      <c r="AM208" s="16"/>
      <c r="AN208" s="16"/>
      <c r="AO208" s="16"/>
      <c r="AP208" s="16"/>
      <c r="AQ208" s="16"/>
      <c r="AR208" s="16"/>
      <c r="AS208" s="16"/>
      <c r="AT208" s="16"/>
      <c r="AU208" s="16"/>
      <c r="AV208" s="16"/>
      <c r="AW208" s="16"/>
      <c r="AX208" s="16"/>
      <c r="AY208" s="16"/>
      <c r="AZ208" s="16"/>
      <c r="BA208" s="16"/>
      <c r="BB208" s="16"/>
      <c r="BC208" s="16"/>
      <c r="BD208" s="16"/>
      <c r="BE208" s="16"/>
      <c r="BF208" s="16"/>
      <c r="BG208" s="16"/>
      <c r="BH208" s="16"/>
      <c r="BI208" s="16"/>
      <c r="BJ208" s="16"/>
      <c r="BK208" s="16"/>
      <c r="BL208" s="16"/>
      <c r="BM208" s="16"/>
      <c r="BN208" s="16"/>
      <c r="BO208" s="16"/>
      <c r="BP208" s="16"/>
      <c r="BQ208" s="16"/>
      <c r="BR208" s="16"/>
      <c r="BS208" s="16"/>
      <c r="BT208" s="16"/>
      <c r="BU208" s="16"/>
      <c r="BV208" s="16"/>
      <c r="BW208" s="16"/>
      <c r="BX208" s="16"/>
      <c r="BY208" s="16"/>
      <c r="BZ208" s="16"/>
      <c r="CA208" s="16"/>
      <c r="CB208" s="16"/>
      <c r="CC208" s="16"/>
      <c r="CD208" s="16"/>
      <c r="CE208" s="16"/>
      <c r="CF208" s="16"/>
      <c r="CG208" s="16"/>
      <c r="CH208" s="16"/>
      <c r="CI208" s="16"/>
      <c r="CJ208" s="16"/>
      <c r="CK208" s="16"/>
      <c r="CL208" s="16"/>
      <c r="CM208" s="16"/>
      <c r="CN208" s="16"/>
      <c r="CO208" s="16"/>
      <c r="CP208" s="16"/>
      <c r="CQ208" s="16"/>
      <c r="CR208" s="16"/>
      <c r="CS208" s="16"/>
      <c r="CT208" s="16"/>
      <c r="CU208" s="16"/>
      <c r="CV208" s="16"/>
      <c r="CW208" s="16"/>
      <c r="CX208" s="16"/>
      <c r="CY208" s="16"/>
      <c r="CZ208" s="16"/>
      <c r="DA208" s="16"/>
      <c r="DB208" s="16"/>
      <c r="DC208" s="16"/>
      <c r="DD208" s="16"/>
      <c r="DE208" s="16"/>
      <c r="DF208" s="16"/>
      <c r="DG208" s="16"/>
      <c r="DH208" s="16"/>
      <c r="DI208" s="16"/>
      <c r="DJ208" s="16"/>
      <c r="DK208" s="16"/>
      <c r="DL208" s="16"/>
      <c r="DM208" s="16"/>
      <c r="DN208" s="16"/>
      <c r="DO208" s="16"/>
      <c r="DP208" s="16"/>
      <c r="DQ208" s="16"/>
      <c r="DR208" s="16"/>
      <c r="DS208" s="16"/>
      <c r="DT208" s="16"/>
      <c r="DU208" s="16"/>
      <c r="DV208" s="16"/>
      <c r="DW208" s="16"/>
      <c r="DX208" s="16"/>
      <c r="DY208" s="16"/>
      <c r="DZ208" s="16"/>
      <c r="EA208" s="16"/>
      <c r="EB208" s="16"/>
      <c r="EC208" s="16"/>
      <c r="ED208" s="16"/>
      <c r="EE208" s="16"/>
      <c r="EF208" s="16"/>
      <c r="EG208" s="16"/>
      <c r="EH208" s="16"/>
      <c r="EI208" s="16"/>
      <c r="EJ208" s="16"/>
      <c r="EK208" s="16"/>
      <c r="EL208" s="16"/>
      <c r="EM208" s="16"/>
      <c r="EN208" s="16"/>
    </row>
    <row r="209" spans="1:176" s="15" customFormat="1" ht="15.75" thickBot="1">
      <c r="A209" s="180" t="s">
        <v>120</v>
      </c>
      <c r="B209" s="181">
        <v>6</v>
      </c>
      <c r="C209" s="182">
        <v>0.49056699999999998</v>
      </c>
      <c r="D209" s="256">
        <v>865.91300000000001</v>
      </c>
      <c r="E209" s="183" t="s">
        <v>212</v>
      </c>
      <c r="F209" s="184" t="s">
        <v>60</v>
      </c>
      <c r="G209" s="185">
        <v>13.72</v>
      </c>
      <c r="H209" s="184">
        <v>0.2</v>
      </c>
      <c r="I209" s="184">
        <v>0.32</v>
      </c>
      <c r="J209" s="184">
        <v>0.28999999999999998</v>
      </c>
      <c r="K209" s="184">
        <v>0.53</v>
      </c>
      <c r="L209" s="184">
        <v>0.01</v>
      </c>
      <c r="M209" s="184">
        <v>0.02</v>
      </c>
      <c r="N209" s="92">
        <v>1.37</v>
      </c>
      <c r="O209" s="184">
        <v>0.15</v>
      </c>
      <c r="P209" s="184">
        <v>0.32</v>
      </c>
      <c r="Q209" s="184">
        <v>0.12</v>
      </c>
      <c r="R209" s="184">
        <v>0.01</v>
      </c>
      <c r="S209" s="184">
        <v>0.02</v>
      </c>
      <c r="T209" s="93">
        <v>0.62</v>
      </c>
      <c r="U209" s="106">
        <v>-0.75</v>
      </c>
      <c r="V209" s="186">
        <v>0.79</v>
      </c>
      <c r="W209" s="186">
        <v>2.2000000000000002</v>
      </c>
      <c r="X209" s="127"/>
      <c r="Y209" s="16"/>
      <c r="Z209" s="127"/>
      <c r="AA209" s="127"/>
      <c r="AB209" s="127"/>
      <c r="AC209" s="127"/>
      <c r="AD209" s="127"/>
      <c r="AE209" s="16"/>
      <c r="AF209" s="16"/>
      <c r="AG209" s="16"/>
      <c r="AH209" s="16"/>
      <c r="AI209" s="16"/>
      <c r="AJ209" s="16"/>
      <c r="AK209" s="16"/>
      <c r="AL209" s="16"/>
      <c r="AM209" s="16"/>
      <c r="AN209" s="16"/>
      <c r="AO209" s="16"/>
      <c r="AP209" s="16"/>
      <c r="AQ209" s="16"/>
      <c r="AR209" s="16"/>
      <c r="AS209" s="16"/>
      <c r="AT209" s="16"/>
      <c r="AU209" s="16"/>
      <c r="AV209" s="16"/>
      <c r="AW209" s="16"/>
      <c r="AX209" s="16"/>
      <c r="AY209" s="16"/>
      <c r="AZ209" s="16"/>
      <c r="BA209" s="16"/>
      <c r="BB209" s="16"/>
      <c r="BC209" s="16"/>
      <c r="BD209" s="16"/>
      <c r="BE209" s="16"/>
      <c r="BF209" s="16"/>
      <c r="BG209" s="16"/>
      <c r="BH209" s="16"/>
      <c r="BI209" s="16"/>
      <c r="BJ209" s="16"/>
      <c r="BK209" s="16"/>
      <c r="BL209" s="16"/>
      <c r="BM209" s="16"/>
      <c r="BN209" s="16"/>
      <c r="BO209" s="16"/>
      <c r="BP209" s="16"/>
      <c r="BQ209" s="16"/>
      <c r="BR209" s="16"/>
      <c r="BS209" s="16"/>
      <c r="BT209" s="16"/>
      <c r="BU209" s="16"/>
      <c r="BV209" s="16"/>
      <c r="BW209" s="16"/>
      <c r="BX209" s="16"/>
      <c r="BY209" s="16"/>
      <c r="BZ209" s="16"/>
      <c r="CA209" s="16"/>
      <c r="CB209" s="16"/>
      <c r="CC209" s="16"/>
      <c r="CD209" s="16"/>
      <c r="CE209" s="16"/>
      <c r="CF209" s="16"/>
      <c r="CG209" s="16"/>
      <c r="CH209" s="16"/>
      <c r="CI209" s="16"/>
      <c r="CJ209" s="16"/>
      <c r="CK209" s="16"/>
      <c r="CL209" s="16"/>
      <c r="CM209" s="16"/>
      <c r="CN209" s="16"/>
      <c r="CO209" s="16"/>
      <c r="CP209" s="16"/>
      <c r="CQ209" s="16"/>
      <c r="CR209" s="16"/>
      <c r="CS209" s="16"/>
      <c r="CT209" s="16"/>
      <c r="CU209" s="16"/>
      <c r="CV209" s="16"/>
      <c r="CW209" s="16"/>
      <c r="CX209" s="16"/>
      <c r="CY209" s="16"/>
      <c r="CZ209" s="16"/>
      <c r="DA209" s="16"/>
      <c r="DB209" s="16"/>
      <c r="DC209" s="16"/>
      <c r="DD209" s="16"/>
      <c r="DE209" s="16"/>
      <c r="DF209" s="16"/>
      <c r="DG209" s="16"/>
      <c r="DH209" s="16"/>
      <c r="DI209" s="16"/>
      <c r="DJ209" s="16"/>
      <c r="DK209" s="16"/>
      <c r="DL209" s="16"/>
      <c r="DM209" s="16"/>
      <c r="DN209" s="16"/>
      <c r="DO209" s="16"/>
      <c r="DP209" s="16"/>
      <c r="DQ209" s="16"/>
      <c r="DR209" s="16"/>
      <c r="DS209" s="16"/>
      <c r="DT209" s="16"/>
      <c r="DU209" s="16"/>
      <c r="DV209" s="16"/>
      <c r="DW209" s="16"/>
      <c r="DX209" s="16"/>
      <c r="DY209" s="16"/>
      <c r="DZ209" s="16"/>
      <c r="EA209" s="16"/>
      <c r="EB209" s="16"/>
      <c r="EC209" s="16"/>
      <c r="ED209" s="16"/>
      <c r="EE209" s="16"/>
      <c r="EF209" s="16"/>
      <c r="EG209" s="16"/>
      <c r="EH209" s="16"/>
      <c r="EI209" s="16"/>
      <c r="EJ209" s="16"/>
      <c r="EK209" s="16"/>
      <c r="EL209" s="16"/>
      <c r="EM209" s="16"/>
      <c r="EN209" s="16"/>
    </row>
    <row r="210" spans="1:176" s="15" customFormat="1">
      <c r="A210" s="16"/>
      <c r="B210" s="16"/>
      <c r="C210" s="16"/>
      <c r="D210" s="16"/>
      <c r="E210" s="16"/>
      <c r="F210" s="16"/>
      <c r="G210" s="16"/>
      <c r="H210" s="16"/>
      <c r="I210" s="16"/>
      <c r="J210" s="16"/>
      <c r="K210" s="16"/>
      <c r="L210" s="16"/>
      <c r="M210" s="16"/>
      <c r="N210" s="16"/>
      <c r="O210" s="16"/>
      <c r="P210" s="16"/>
      <c r="Q210" s="16"/>
      <c r="R210" s="16"/>
      <c r="S210" s="16"/>
      <c r="T210" s="16"/>
      <c r="U210" s="16"/>
      <c r="V210" s="16"/>
      <c r="W210" s="16"/>
      <c r="X210" s="16"/>
      <c r="Y210" s="16"/>
      <c r="Z210" s="16"/>
      <c r="AA210" s="16"/>
      <c r="AB210" s="16"/>
      <c r="AC210" s="16"/>
      <c r="AD210" s="16"/>
      <c r="AE210" s="16"/>
      <c r="AF210" s="16"/>
      <c r="AG210" s="16"/>
      <c r="AH210" s="16"/>
      <c r="AI210" s="16"/>
      <c r="AJ210" s="16"/>
      <c r="AK210" s="16"/>
      <c r="AL210" s="16"/>
      <c r="AM210" s="16"/>
      <c r="AN210" s="16"/>
      <c r="AO210" s="16"/>
      <c r="AP210" s="16"/>
      <c r="AQ210" s="16"/>
      <c r="AR210" s="16"/>
      <c r="AS210" s="16"/>
      <c r="AT210" s="16"/>
      <c r="AU210" s="16"/>
      <c r="AV210" s="16"/>
      <c r="AW210" s="16"/>
      <c r="AX210" s="16"/>
      <c r="AY210" s="16"/>
      <c r="AZ210" s="16"/>
      <c r="BA210" s="16"/>
      <c r="BB210" s="16"/>
      <c r="BC210" s="16"/>
      <c r="BD210" s="16"/>
      <c r="BE210" s="16"/>
      <c r="BF210" s="16"/>
      <c r="BG210" s="16"/>
      <c r="BH210" s="16"/>
      <c r="BI210" s="16"/>
      <c r="BJ210" s="16"/>
      <c r="BK210" s="16"/>
      <c r="BL210" s="16"/>
      <c r="BM210" s="16"/>
      <c r="BN210" s="16"/>
      <c r="BO210" s="16"/>
      <c r="BP210" s="16"/>
      <c r="BQ210" s="16"/>
      <c r="BR210" s="16"/>
      <c r="BS210" s="16"/>
      <c r="BT210" s="16"/>
      <c r="BU210" s="16"/>
      <c r="BV210" s="16"/>
      <c r="BW210" s="16"/>
      <c r="BX210" s="16"/>
      <c r="BY210" s="16"/>
      <c r="BZ210" s="16"/>
      <c r="CA210" s="16"/>
      <c r="CB210" s="16"/>
      <c r="CC210" s="16"/>
      <c r="CD210" s="16"/>
      <c r="CE210" s="16"/>
      <c r="CF210" s="16"/>
      <c r="CG210" s="16"/>
      <c r="CH210" s="16"/>
      <c r="CI210" s="16"/>
      <c r="CJ210" s="16"/>
      <c r="CK210" s="16"/>
      <c r="CL210" s="16"/>
      <c r="CM210" s="16"/>
      <c r="CN210" s="16"/>
      <c r="CO210" s="16"/>
      <c r="CP210" s="16"/>
      <c r="CQ210" s="16"/>
      <c r="CR210" s="16"/>
      <c r="CS210" s="16"/>
      <c r="CT210" s="16"/>
      <c r="CU210" s="16"/>
      <c r="CV210" s="16"/>
      <c r="CW210" s="16"/>
      <c r="CX210" s="16"/>
      <c r="CY210" s="16"/>
      <c r="CZ210" s="16"/>
      <c r="DA210" s="16"/>
      <c r="DB210" s="16"/>
      <c r="DC210" s="16"/>
      <c r="DD210" s="16"/>
      <c r="DE210" s="16"/>
      <c r="DF210" s="16"/>
      <c r="DG210" s="16"/>
      <c r="DH210" s="16"/>
      <c r="DI210" s="16"/>
      <c r="DJ210" s="16"/>
      <c r="DK210" s="16"/>
      <c r="DL210" s="16"/>
      <c r="DM210" s="16"/>
      <c r="DN210" s="16"/>
      <c r="DO210" s="16"/>
      <c r="DP210" s="16"/>
      <c r="DQ210" s="16"/>
      <c r="DR210" s="16"/>
      <c r="DS210" s="16"/>
      <c r="DT210" s="16"/>
      <c r="DU210" s="16"/>
      <c r="DV210" s="16"/>
      <c r="DW210" s="16"/>
      <c r="DX210" s="16"/>
      <c r="DY210" s="16"/>
      <c r="DZ210" s="16"/>
      <c r="EA210" s="16"/>
      <c r="EB210" s="16"/>
      <c r="EC210" s="16"/>
      <c r="ED210" s="16"/>
      <c r="EE210" s="16"/>
      <c r="EF210" s="16"/>
      <c r="EG210" s="16"/>
      <c r="EH210" s="16"/>
      <c r="EI210" s="16"/>
      <c r="EJ210" s="16"/>
      <c r="EK210" s="16"/>
      <c r="EL210" s="16"/>
    </row>
    <row r="211" spans="1:176" s="15" customFormat="1">
      <c r="A211" s="54" t="s">
        <v>195</v>
      </c>
      <c r="B211" s="55"/>
      <c r="C211" s="55"/>
      <c r="D211" s="55"/>
      <c r="E211" s="55"/>
      <c r="F211" s="107"/>
      <c r="G211" s="107"/>
      <c r="H211" s="107"/>
      <c r="I211" s="107"/>
      <c r="J211" s="107"/>
      <c r="K211" s="108"/>
      <c r="L211" s="107"/>
      <c r="M211" s="107"/>
      <c r="N211" s="107"/>
      <c r="O211" s="16"/>
      <c r="P211" s="16"/>
      <c r="Q211" s="16"/>
      <c r="R211" s="16"/>
      <c r="S211" s="16"/>
      <c r="T211" s="16"/>
      <c r="U211" s="12"/>
      <c r="V211" s="12"/>
      <c r="W211" s="12"/>
      <c r="X211" s="12"/>
      <c r="Y211" s="12"/>
      <c r="Z211" s="12"/>
      <c r="AA211" s="12"/>
      <c r="AB211" s="12"/>
      <c r="AC211" s="12"/>
      <c r="AD211" s="12"/>
      <c r="AE211" s="12"/>
      <c r="AF211" s="12"/>
      <c r="AG211" s="12"/>
      <c r="AH211" s="12"/>
      <c r="AI211" s="12"/>
      <c r="AJ211" s="12"/>
      <c r="AK211" s="12"/>
      <c r="AL211" s="12"/>
      <c r="AM211" s="12"/>
      <c r="AN211" s="12"/>
      <c r="AO211" s="12"/>
      <c r="AP211" s="12"/>
      <c r="AQ211" s="12"/>
      <c r="AR211" s="12"/>
      <c r="AS211" s="12"/>
      <c r="AT211" s="12"/>
      <c r="AU211" s="12"/>
      <c r="AV211" s="12"/>
      <c r="AW211" s="12"/>
      <c r="AX211" s="12"/>
      <c r="AY211" s="12"/>
      <c r="AZ211" s="12"/>
      <c r="BA211" s="12"/>
      <c r="BB211" s="12"/>
      <c r="BC211" s="12"/>
      <c r="BD211" s="12"/>
      <c r="BE211" s="12"/>
      <c r="BF211" s="12"/>
      <c r="BG211" s="12"/>
      <c r="BH211" s="12"/>
      <c r="BI211" s="12"/>
      <c r="BJ211" s="12"/>
      <c r="BK211" s="12"/>
      <c r="BL211" s="12"/>
      <c r="BM211" s="12"/>
      <c r="BN211" s="12"/>
      <c r="BO211" s="12"/>
      <c r="BP211" s="12"/>
      <c r="BQ211" s="12"/>
      <c r="BR211" s="12"/>
      <c r="BS211" s="12"/>
      <c r="BT211" s="12"/>
      <c r="BU211" s="12"/>
      <c r="BV211" s="12"/>
      <c r="BW211" s="12"/>
      <c r="BX211" s="12"/>
      <c r="BY211" s="12"/>
      <c r="BZ211" s="12"/>
      <c r="CA211" s="12"/>
      <c r="CB211" s="12"/>
      <c r="CC211" s="12"/>
      <c r="CD211" s="12"/>
      <c r="CE211" s="12"/>
      <c r="CF211" s="12"/>
      <c r="CG211" s="12"/>
      <c r="CH211" s="12"/>
      <c r="CI211" s="12"/>
      <c r="CJ211" s="12"/>
      <c r="CK211" s="12"/>
      <c r="CL211" s="12"/>
      <c r="CM211" s="12"/>
      <c r="CN211" s="12"/>
      <c r="CO211" s="12"/>
      <c r="CP211" s="12"/>
      <c r="CQ211" s="12"/>
      <c r="CR211" s="12"/>
      <c r="CS211" s="12"/>
      <c r="CT211" s="12"/>
      <c r="CU211" s="12"/>
      <c r="CV211" s="12"/>
      <c r="CW211" s="12"/>
      <c r="CX211" s="12"/>
      <c r="CY211" s="12"/>
      <c r="CZ211" s="12"/>
      <c r="DA211" s="12"/>
      <c r="DB211" s="12"/>
      <c r="DC211" s="12"/>
      <c r="DD211" s="12"/>
      <c r="DE211" s="12"/>
      <c r="DF211" s="12"/>
      <c r="DG211" s="12"/>
      <c r="DH211" s="12"/>
      <c r="DI211" s="12"/>
      <c r="DJ211" s="12"/>
      <c r="DK211" s="12"/>
      <c r="DL211" s="12"/>
      <c r="DM211" s="12"/>
      <c r="DN211" s="12"/>
      <c r="DO211" s="12"/>
      <c r="DP211" s="12"/>
      <c r="DQ211" s="12"/>
      <c r="DR211" s="12"/>
      <c r="DS211" s="12"/>
      <c r="DT211" s="12"/>
      <c r="DU211" s="12"/>
      <c r="DV211" s="12"/>
      <c r="DW211" s="12"/>
      <c r="DX211" s="12"/>
      <c r="DY211" s="12"/>
      <c r="DZ211" s="12"/>
      <c r="EA211" s="12"/>
      <c r="EB211" s="12"/>
      <c r="EC211" s="12"/>
      <c r="ED211" s="12"/>
      <c r="EE211" s="12"/>
      <c r="EF211" s="12"/>
      <c r="EG211" s="12"/>
      <c r="EH211" s="12"/>
      <c r="EI211" s="12"/>
      <c r="EJ211" s="12"/>
      <c r="EK211" s="12"/>
      <c r="EL211" s="12"/>
    </row>
    <row r="212" spans="1:176" s="188" customFormat="1" ht="29.25" customHeight="1">
      <c r="A212" s="314" t="s">
        <v>338</v>
      </c>
      <c r="B212" s="314"/>
      <c r="C212" s="314"/>
      <c r="D212" s="314"/>
      <c r="E212" s="314"/>
      <c r="F212" s="314"/>
      <c r="G212" s="314"/>
      <c r="H212" s="314"/>
      <c r="I212" s="314"/>
      <c r="J212" s="314"/>
      <c r="K212" s="314"/>
      <c r="L212" s="314"/>
      <c r="M212" s="314"/>
      <c r="N212" s="314"/>
      <c r="O212" s="16"/>
      <c r="P212" s="16"/>
      <c r="Q212" s="16"/>
      <c r="R212" s="16"/>
      <c r="S212" s="16"/>
      <c r="T212" s="16"/>
      <c r="U212" s="12"/>
      <c r="V212" s="12"/>
      <c r="W212" s="12"/>
      <c r="X212" s="12"/>
      <c r="Y212" s="12"/>
      <c r="Z212" s="12"/>
      <c r="AA212" s="12"/>
      <c r="AB212" s="12"/>
      <c r="AC212" s="12"/>
      <c r="AD212" s="12"/>
      <c r="AE212" s="12"/>
      <c r="AF212" s="12"/>
      <c r="AG212" s="12"/>
      <c r="AH212" s="12"/>
      <c r="AI212" s="12"/>
      <c r="AJ212" s="12"/>
      <c r="AK212" s="12"/>
      <c r="AL212" s="12"/>
      <c r="AM212" s="12"/>
      <c r="AN212" s="12"/>
      <c r="AO212" s="12"/>
      <c r="AP212" s="12"/>
      <c r="AQ212" s="12"/>
      <c r="AR212" s="12"/>
      <c r="AS212" s="12"/>
      <c r="AT212" s="12"/>
      <c r="AU212" s="12"/>
      <c r="AV212" s="12"/>
      <c r="AW212" s="12"/>
      <c r="AX212" s="12"/>
      <c r="AY212" s="12"/>
      <c r="AZ212" s="12"/>
      <c r="BA212" s="12"/>
      <c r="BB212" s="12"/>
      <c r="BC212" s="12"/>
      <c r="BD212" s="12"/>
      <c r="BE212" s="12"/>
      <c r="BF212" s="12"/>
      <c r="BG212" s="12"/>
      <c r="BH212" s="12"/>
      <c r="BI212" s="12"/>
      <c r="BJ212" s="12"/>
      <c r="BK212" s="12"/>
      <c r="BL212" s="12"/>
      <c r="BM212" s="12"/>
      <c r="BN212" s="12"/>
      <c r="BO212" s="12"/>
      <c r="BP212" s="12"/>
      <c r="BQ212" s="12"/>
      <c r="BR212" s="12"/>
      <c r="BS212" s="12"/>
      <c r="BT212" s="12"/>
      <c r="BU212" s="12"/>
      <c r="BV212" s="12"/>
      <c r="BW212" s="12"/>
      <c r="BX212" s="12"/>
      <c r="BY212" s="12"/>
      <c r="BZ212" s="12"/>
      <c r="CA212" s="12"/>
      <c r="CB212" s="12"/>
      <c r="CC212" s="12"/>
      <c r="CD212" s="12"/>
      <c r="CE212" s="12"/>
      <c r="CF212" s="12"/>
      <c r="CG212" s="12"/>
      <c r="CH212" s="12"/>
      <c r="CI212" s="12"/>
      <c r="CJ212" s="12"/>
      <c r="CK212" s="12"/>
      <c r="CL212" s="12"/>
      <c r="CM212" s="12"/>
      <c r="CN212" s="12"/>
      <c r="CO212" s="12"/>
      <c r="CP212" s="12"/>
      <c r="CQ212" s="12"/>
      <c r="CR212" s="12"/>
      <c r="CS212" s="12"/>
      <c r="CT212" s="12"/>
      <c r="CU212" s="12"/>
      <c r="CV212" s="12"/>
      <c r="CW212" s="12"/>
      <c r="CX212" s="12"/>
      <c r="CY212" s="12"/>
      <c r="CZ212" s="12"/>
      <c r="DA212" s="12"/>
      <c r="DB212" s="12"/>
      <c r="DC212" s="12"/>
      <c r="DD212" s="12"/>
      <c r="DE212" s="12"/>
      <c r="DF212" s="12"/>
      <c r="DG212" s="12"/>
      <c r="DH212" s="12"/>
      <c r="DI212" s="12"/>
      <c r="DJ212" s="12"/>
      <c r="DK212" s="12"/>
      <c r="DL212" s="12"/>
      <c r="DM212" s="12"/>
      <c r="DN212" s="12"/>
      <c r="DO212" s="12"/>
      <c r="DP212" s="12"/>
      <c r="DQ212" s="12"/>
      <c r="DR212" s="12"/>
      <c r="DS212" s="12"/>
      <c r="DT212" s="12"/>
      <c r="DU212" s="12"/>
      <c r="DV212" s="12"/>
      <c r="DW212" s="12"/>
      <c r="DX212" s="12"/>
      <c r="DY212" s="12"/>
      <c r="DZ212" s="12"/>
      <c r="EA212" s="12"/>
      <c r="EB212" s="12"/>
      <c r="EC212" s="12"/>
      <c r="ED212" s="12"/>
      <c r="EE212" s="12"/>
      <c r="EF212" s="12"/>
      <c r="EG212" s="12"/>
      <c r="EH212" s="12"/>
      <c r="EI212" s="12"/>
      <c r="EJ212" s="12"/>
      <c r="EK212" s="12"/>
      <c r="EL212" s="12"/>
    </row>
    <row r="213" spans="1:176" s="188" customFormat="1">
      <c r="A213" s="72" t="s">
        <v>270</v>
      </c>
      <c r="B213" s="220"/>
      <c r="C213" s="220"/>
      <c r="D213" s="220"/>
      <c r="E213" s="220"/>
      <c r="F213" s="220"/>
      <c r="G213" s="220"/>
      <c r="H213" s="220"/>
      <c r="I213" s="220"/>
      <c r="J213" s="220"/>
      <c r="K213" s="220"/>
      <c r="L213" s="220"/>
      <c r="M213" s="220"/>
      <c r="N213" s="220"/>
      <c r="O213" s="16"/>
      <c r="P213" s="16"/>
      <c r="Q213" s="16"/>
      <c r="R213" s="16"/>
      <c r="S213" s="16"/>
      <c r="T213" s="16"/>
      <c r="U213" s="12"/>
      <c r="V213" s="12"/>
      <c r="W213" s="12"/>
      <c r="X213" s="12"/>
      <c r="Y213" s="12"/>
      <c r="Z213" s="12"/>
      <c r="AA213" s="12"/>
      <c r="AB213" s="12"/>
      <c r="AC213" s="12"/>
      <c r="AD213" s="12"/>
      <c r="AE213" s="12"/>
      <c r="AF213" s="12"/>
      <c r="AG213" s="12"/>
      <c r="AH213" s="12"/>
      <c r="AI213" s="12"/>
      <c r="AJ213" s="12"/>
      <c r="AK213" s="12"/>
      <c r="AL213" s="12"/>
      <c r="AM213" s="12"/>
      <c r="AN213" s="12"/>
      <c r="AO213" s="12"/>
      <c r="AP213" s="12"/>
      <c r="AQ213" s="12"/>
      <c r="AR213" s="12"/>
      <c r="AS213" s="12"/>
      <c r="AT213" s="12"/>
      <c r="AU213" s="12"/>
      <c r="AV213" s="12"/>
      <c r="AW213" s="12"/>
      <c r="AX213" s="12"/>
      <c r="AY213" s="12"/>
      <c r="AZ213" s="12"/>
      <c r="BA213" s="12"/>
      <c r="BB213" s="12"/>
      <c r="BC213" s="12"/>
      <c r="BD213" s="12"/>
      <c r="BE213" s="12"/>
      <c r="BF213" s="12"/>
      <c r="BG213" s="12"/>
      <c r="BH213" s="12"/>
      <c r="BI213" s="12"/>
      <c r="BJ213" s="12"/>
      <c r="BK213" s="12"/>
      <c r="BL213" s="12"/>
      <c r="BM213" s="12"/>
      <c r="BN213" s="12"/>
      <c r="BO213" s="12"/>
      <c r="BP213" s="12"/>
      <c r="BQ213" s="12"/>
      <c r="BR213" s="12"/>
      <c r="BS213" s="12"/>
      <c r="BT213" s="12"/>
      <c r="BU213" s="12"/>
      <c r="BV213" s="12"/>
      <c r="BW213" s="12"/>
      <c r="BX213" s="12"/>
      <c r="BY213" s="12"/>
      <c r="BZ213" s="12"/>
      <c r="CA213" s="12"/>
      <c r="CB213" s="12"/>
      <c r="CC213" s="12"/>
      <c r="CD213" s="12"/>
      <c r="CE213" s="12"/>
      <c r="CF213" s="12"/>
      <c r="CG213" s="12"/>
      <c r="CH213" s="12"/>
      <c r="CI213" s="12"/>
      <c r="CJ213" s="12"/>
      <c r="CK213" s="12"/>
      <c r="CL213" s="12"/>
      <c r="CM213" s="12"/>
      <c r="CN213" s="12"/>
      <c r="CO213" s="12"/>
      <c r="CP213" s="12"/>
      <c r="CQ213" s="12"/>
      <c r="CR213" s="12"/>
      <c r="CS213" s="12"/>
      <c r="CT213" s="12"/>
      <c r="CU213" s="12"/>
      <c r="CV213" s="12"/>
      <c r="CW213" s="12"/>
      <c r="CX213" s="12"/>
      <c r="CY213" s="12"/>
      <c r="CZ213" s="12"/>
      <c r="DA213" s="12"/>
      <c r="DB213" s="12"/>
      <c r="DC213" s="12"/>
      <c r="DD213" s="12"/>
      <c r="DE213" s="12"/>
      <c r="DF213" s="12"/>
      <c r="DG213" s="12"/>
      <c r="DH213" s="12"/>
      <c r="DI213" s="12"/>
      <c r="DJ213" s="12"/>
      <c r="DK213" s="12"/>
      <c r="DL213" s="12"/>
      <c r="DM213" s="12"/>
      <c r="DN213" s="12"/>
      <c r="DO213" s="12"/>
      <c r="DP213" s="12"/>
      <c r="DQ213" s="12"/>
      <c r="DR213" s="12"/>
      <c r="DS213" s="12"/>
      <c r="DT213" s="12"/>
      <c r="DU213" s="12"/>
      <c r="DV213" s="12"/>
      <c r="DW213" s="12"/>
      <c r="DX213" s="12"/>
      <c r="DY213" s="12"/>
      <c r="DZ213" s="12"/>
      <c r="EA213" s="12"/>
      <c r="EB213" s="12"/>
      <c r="EC213" s="12"/>
      <c r="ED213" s="12"/>
      <c r="EE213" s="12"/>
      <c r="EF213" s="12"/>
      <c r="EG213" s="12"/>
      <c r="EH213" s="12"/>
      <c r="EI213" s="12"/>
      <c r="EJ213" s="12"/>
      <c r="EK213" s="12"/>
      <c r="EL213" s="12"/>
    </row>
    <row r="214" spans="1:176">
      <c r="A214" s="114" t="s">
        <v>334</v>
      </c>
      <c r="B214" s="114"/>
      <c r="C214" s="114"/>
      <c r="D214" s="114"/>
      <c r="E214" s="114"/>
      <c r="F214" s="114"/>
      <c r="G214" s="114"/>
      <c r="H214" s="114"/>
      <c r="I214" s="114"/>
      <c r="J214" s="114"/>
      <c r="K214" s="114"/>
      <c r="L214" s="114"/>
      <c r="M214" s="109"/>
      <c r="N214" s="107"/>
      <c r="O214" s="16"/>
      <c r="P214" s="16"/>
      <c r="Q214" s="16"/>
      <c r="R214" s="16"/>
      <c r="S214" s="16"/>
      <c r="T214" s="16"/>
      <c r="U214" s="12"/>
      <c r="V214" s="12"/>
      <c r="W214" s="12"/>
      <c r="X214" s="12"/>
      <c r="Y214" s="12"/>
      <c r="Z214" s="12"/>
      <c r="AA214" s="12"/>
      <c r="AB214" s="12"/>
      <c r="AC214" s="12"/>
      <c r="AD214" s="12"/>
      <c r="AE214" s="12"/>
      <c r="AF214" s="12"/>
      <c r="AG214" s="12"/>
      <c r="AH214" s="12"/>
      <c r="AI214" s="12"/>
      <c r="AJ214" s="12"/>
      <c r="AK214" s="12"/>
      <c r="AL214" s="12"/>
      <c r="AM214" s="12"/>
      <c r="AN214" s="12"/>
      <c r="AO214" s="12"/>
      <c r="AP214" s="12"/>
      <c r="AQ214" s="12"/>
      <c r="AR214" s="12"/>
      <c r="AS214" s="12"/>
      <c r="AT214" s="12"/>
      <c r="AU214" s="12"/>
      <c r="AV214" s="12"/>
      <c r="AW214" s="12"/>
      <c r="AX214" s="12"/>
      <c r="AY214" s="12"/>
      <c r="AZ214" s="12"/>
      <c r="BA214" s="12"/>
      <c r="BB214" s="12"/>
      <c r="BC214" s="12"/>
      <c r="BD214" s="12"/>
      <c r="BE214" s="12"/>
      <c r="BF214" s="12"/>
      <c r="BG214" s="12"/>
      <c r="BH214" s="12"/>
      <c r="BI214" s="12"/>
      <c r="BJ214" s="12"/>
      <c r="BK214" s="12"/>
      <c r="BL214" s="12"/>
      <c r="BM214" s="12"/>
      <c r="BN214" s="12"/>
      <c r="BO214" s="12"/>
      <c r="BP214" s="12"/>
      <c r="BQ214" s="12"/>
      <c r="BR214" s="12"/>
      <c r="BS214" s="12"/>
      <c r="BT214" s="12"/>
      <c r="BU214" s="12"/>
      <c r="BV214" s="12"/>
      <c r="BW214" s="12"/>
      <c r="BX214" s="12"/>
      <c r="BY214" s="12"/>
      <c r="BZ214" s="12"/>
      <c r="CA214" s="12"/>
      <c r="CB214" s="12"/>
      <c r="CC214" s="12"/>
      <c r="CD214" s="12"/>
      <c r="CE214" s="12"/>
      <c r="CF214" s="12"/>
      <c r="CG214" s="12"/>
      <c r="CH214" s="12"/>
      <c r="CI214" s="12"/>
      <c r="CJ214" s="12"/>
      <c r="CK214" s="12"/>
      <c r="CL214" s="12"/>
      <c r="CM214" s="12"/>
      <c r="CN214" s="12"/>
      <c r="CO214" s="12"/>
      <c r="CP214" s="12"/>
      <c r="CQ214" s="12"/>
      <c r="CR214" s="12"/>
      <c r="CS214" s="12"/>
      <c r="CT214" s="12"/>
      <c r="CU214" s="12"/>
      <c r="CV214" s="12"/>
      <c r="CW214" s="12"/>
      <c r="CX214" s="12"/>
      <c r="CY214" s="12"/>
      <c r="CZ214" s="12"/>
      <c r="DA214" s="12"/>
      <c r="DB214" s="12"/>
      <c r="DC214" s="12"/>
      <c r="DD214" s="12"/>
      <c r="DE214" s="12"/>
      <c r="DF214" s="12"/>
      <c r="DG214" s="12"/>
      <c r="DH214" s="12"/>
      <c r="DI214" s="12"/>
      <c r="DJ214" s="12"/>
      <c r="DK214" s="12"/>
      <c r="DL214" s="12"/>
      <c r="DM214" s="12"/>
      <c r="DN214" s="12"/>
      <c r="DO214" s="12"/>
      <c r="DP214" s="12"/>
      <c r="DQ214" s="12"/>
      <c r="DR214" s="12"/>
      <c r="DS214" s="12"/>
      <c r="DT214" s="12"/>
      <c r="DU214" s="12"/>
      <c r="DV214" s="12"/>
      <c r="DW214" s="12"/>
      <c r="DX214" s="12"/>
      <c r="DY214" s="12"/>
      <c r="DZ214" s="12"/>
      <c r="EA214" s="12"/>
      <c r="EB214" s="12"/>
      <c r="EC214" s="12"/>
      <c r="ED214" s="12"/>
      <c r="EE214" s="12"/>
      <c r="EF214" s="12"/>
      <c r="EG214" s="12"/>
      <c r="EH214" s="12"/>
      <c r="EI214" s="12"/>
      <c r="EJ214" s="12"/>
      <c r="EK214" s="12"/>
      <c r="EL214" s="12"/>
    </row>
    <row r="215" spans="1:176" s="127" customFormat="1">
      <c r="A215" s="115" t="s">
        <v>339</v>
      </c>
      <c r="B215" s="115"/>
      <c r="C215" s="115"/>
      <c r="D215" s="115"/>
      <c r="E215" s="115"/>
      <c r="F215" s="115"/>
      <c r="G215" s="115"/>
      <c r="H215" s="115"/>
      <c r="I215" s="115"/>
      <c r="J215" s="115"/>
      <c r="K215" s="115"/>
      <c r="L215" s="115"/>
      <c r="M215" s="115"/>
      <c r="N215" s="107"/>
      <c r="O215" s="187"/>
      <c r="P215" s="187"/>
      <c r="Q215" s="187"/>
      <c r="R215" s="187"/>
      <c r="S215" s="187"/>
      <c r="T215" s="187"/>
      <c r="U215" s="14"/>
      <c r="V215" s="14"/>
      <c r="W215" s="14"/>
      <c r="X215" s="14"/>
      <c r="Y215" s="14"/>
      <c r="Z215" s="14"/>
      <c r="AA215" s="14"/>
      <c r="AB215" s="14"/>
      <c r="AC215" s="14"/>
      <c r="AD215" s="14"/>
      <c r="AE215" s="14"/>
      <c r="AF215" s="14"/>
      <c r="AG215" s="14"/>
      <c r="AH215" s="14"/>
      <c r="AI215" s="14"/>
      <c r="AJ215" s="14"/>
      <c r="AK215" s="14"/>
      <c r="AL215" s="14"/>
      <c r="AM215" s="14"/>
      <c r="AN215" s="14"/>
      <c r="AO215" s="14"/>
      <c r="AP215" s="14"/>
      <c r="AQ215" s="14"/>
      <c r="AR215" s="14"/>
      <c r="AS215" s="14"/>
      <c r="AT215" s="14"/>
      <c r="AU215" s="14"/>
      <c r="AV215" s="14"/>
      <c r="AW215" s="14"/>
      <c r="AX215" s="14"/>
      <c r="AY215" s="14"/>
      <c r="AZ215" s="14"/>
      <c r="BA215" s="14"/>
      <c r="BB215" s="14"/>
      <c r="BC215" s="14"/>
      <c r="BD215" s="14"/>
      <c r="BE215" s="14"/>
      <c r="BF215" s="14"/>
      <c r="BG215" s="14"/>
      <c r="BH215" s="14"/>
      <c r="BI215" s="14"/>
      <c r="BJ215" s="14"/>
      <c r="BK215" s="14"/>
      <c r="BL215" s="14"/>
      <c r="BM215" s="14"/>
      <c r="BN215" s="14"/>
      <c r="BO215" s="14"/>
      <c r="BP215" s="14"/>
      <c r="BQ215" s="14"/>
      <c r="BR215" s="14"/>
      <c r="BS215" s="14"/>
      <c r="BT215" s="14"/>
      <c r="BU215" s="14"/>
      <c r="BV215" s="14"/>
      <c r="BW215" s="14"/>
      <c r="BX215" s="14"/>
      <c r="BY215" s="14"/>
      <c r="BZ215" s="14"/>
      <c r="CA215" s="14"/>
      <c r="CB215" s="14"/>
      <c r="CC215" s="14"/>
      <c r="CD215" s="14"/>
      <c r="CE215" s="14"/>
      <c r="CF215" s="14"/>
      <c r="CG215" s="14"/>
      <c r="CH215" s="14"/>
      <c r="CI215" s="14"/>
      <c r="CJ215" s="14"/>
      <c r="CK215" s="14"/>
      <c r="CL215" s="14"/>
      <c r="CM215" s="14"/>
      <c r="CN215" s="14"/>
      <c r="CO215" s="14"/>
      <c r="CP215" s="14"/>
      <c r="CQ215" s="14"/>
      <c r="CR215" s="14"/>
      <c r="CS215" s="14"/>
      <c r="CT215" s="14"/>
      <c r="CU215" s="14"/>
      <c r="CV215" s="14"/>
      <c r="CW215" s="14"/>
      <c r="CX215" s="14"/>
      <c r="CY215" s="14"/>
      <c r="CZ215" s="14"/>
      <c r="DA215" s="14"/>
      <c r="DB215" s="14"/>
      <c r="DC215" s="14"/>
      <c r="DD215" s="14"/>
      <c r="DE215" s="14"/>
      <c r="DF215" s="14"/>
      <c r="DG215" s="14"/>
      <c r="DH215" s="14"/>
      <c r="DI215" s="14"/>
      <c r="DJ215" s="14"/>
      <c r="DK215" s="14"/>
      <c r="DL215" s="14"/>
      <c r="DM215" s="14"/>
      <c r="DN215" s="14"/>
      <c r="DO215" s="14"/>
      <c r="DP215" s="14"/>
      <c r="DQ215" s="14"/>
      <c r="DR215" s="14"/>
      <c r="DS215" s="14"/>
      <c r="DT215" s="14"/>
      <c r="DU215" s="14"/>
      <c r="DV215" s="14"/>
      <c r="DW215" s="14"/>
      <c r="DX215" s="14"/>
      <c r="DY215" s="14"/>
      <c r="DZ215" s="14"/>
      <c r="EA215" s="14"/>
      <c r="EB215" s="14"/>
      <c r="EC215" s="14"/>
      <c r="ED215" s="14"/>
      <c r="EE215" s="14"/>
      <c r="EF215" s="14"/>
      <c r="EG215" s="14"/>
      <c r="EH215" s="14"/>
      <c r="EI215" s="14"/>
      <c r="EJ215" s="14"/>
      <c r="EK215" s="14"/>
      <c r="EL215" s="14"/>
    </row>
    <row r="216" spans="1:176" s="188" customFormat="1">
      <c r="A216" s="115" t="s">
        <v>340</v>
      </c>
      <c r="B216" s="115"/>
      <c r="C216" s="115"/>
      <c r="D216" s="115"/>
      <c r="E216" s="115"/>
      <c r="F216" s="115"/>
      <c r="G216" s="115"/>
      <c r="H216" s="115"/>
      <c r="I216" s="115"/>
      <c r="J216" s="115"/>
      <c r="K216" s="115"/>
      <c r="L216" s="115"/>
      <c r="M216" s="115"/>
      <c r="N216" s="115"/>
      <c r="O216" s="12"/>
      <c r="P216" s="12"/>
      <c r="Q216" s="12"/>
      <c r="R216" s="12"/>
      <c r="S216" s="12"/>
      <c r="T216" s="12"/>
      <c r="U216" s="12"/>
      <c r="V216" s="12"/>
      <c r="W216" s="12"/>
      <c r="X216" s="12"/>
      <c r="Y216" s="12"/>
      <c r="Z216" s="12"/>
      <c r="AA216" s="12"/>
      <c r="AB216" s="12"/>
      <c r="AC216" s="12"/>
      <c r="AD216" s="12"/>
      <c r="AE216" s="12"/>
      <c r="AF216" s="12"/>
      <c r="AG216" s="12"/>
      <c r="AH216" s="12"/>
      <c r="AI216" s="12"/>
      <c r="AJ216" s="12"/>
      <c r="AK216" s="12"/>
      <c r="AL216" s="12"/>
      <c r="AM216" s="12"/>
      <c r="AN216" s="12"/>
      <c r="AO216" s="12"/>
      <c r="AP216" s="12"/>
      <c r="AQ216" s="12"/>
      <c r="AR216" s="12"/>
      <c r="AS216" s="12"/>
      <c r="AT216" s="12"/>
      <c r="AU216" s="12"/>
      <c r="AV216" s="12"/>
      <c r="AW216" s="12"/>
      <c r="AX216" s="12"/>
      <c r="AY216" s="12"/>
      <c r="AZ216" s="12"/>
      <c r="BA216" s="12"/>
      <c r="BB216" s="12"/>
      <c r="BC216" s="12"/>
      <c r="BD216" s="12"/>
      <c r="BE216" s="12"/>
      <c r="BF216" s="12"/>
      <c r="BG216" s="12"/>
      <c r="BH216" s="12"/>
      <c r="BI216" s="12"/>
      <c r="BJ216" s="12"/>
      <c r="BK216" s="12"/>
      <c r="BL216" s="12"/>
      <c r="BM216" s="12"/>
      <c r="BN216" s="12"/>
      <c r="BO216" s="12"/>
      <c r="BP216" s="12"/>
      <c r="BQ216" s="12"/>
      <c r="BR216" s="12"/>
      <c r="BS216" s="12"/>
      <c r="BT216" s="12"/>
      <c r="BU216" s="12"/>
      <c r="BV216" s="12"/>
      <c r="BW216" s="12"/>
      <c r="BX216" s="12"/>
      <c r="BY216" s="12"/>
      <c r="BZ216" s="12"/>
      <c r="CA216" s="12"/>
      <c r="CB216" s="12"/>
      <c r="CC216" s="12"/>
      <c r="CD216" s="12"/>
      <c r="CE216" s="12"/>
      <c r="CF216" s="12"/>
      <c r="CG216" s="12"/>
      <c r="CH216" s="12"/>
      <c r="CI216" s="12"/>
      <c r="CJ216" s="12"/>
      <c r="CK216" s="12"/>
      <c r="CL216" s="12"/>
      <c r="CM216" s="12"/>
      <c r="CN216" s="12"/>
      <c r="CO216" s="12"/>
      <c r="CP216" s="12"/>
      <c r="CQ216" s="12"/>
      <c r="CR216" s="12"/>
      <c r="CS216" s="12"/>
      <c r="CT216" s="12"/>
      <c r="CU216" s="12"/>
      <c r="CV216" s="12"/>
      <c r="CW216" s="12"/>
      <c r="CX216" s="12"/>
      <c r="CY216" s="12"/>
      <c r="CZ216" s="12"/>
      <c r="DA216" s="12"/>
      <c r="DB216" s="12"/>
      <c r="DC216" s="12"/>
      <c r="DD216" s="12"/>
      <c r="DE216" s="12"/>
      <c r="DF216" s="12"/>
      <c r="DG216" s="12"/>
      <c r="DH216" s="12"/>
      <c r="DI216" s="12"/>
      <c r="DJ216" s="12"/>
      <c r="DK216" s="12"/>
      <c r="DL216" s="12"/>
      <c r="DM216" s="12"/>
      <c r="DN216" s="12"/>
      <c r="DO216" s="12"/>
      <c r="DP216" s="12"/>
      <c r="DQ216" s="12"/>
      <c r="DR216" s="12"/>
      <c r="DS216" s="12"/>
      <c r="DT216" s="12"/>
      <c r="DU216" s="12"/>
      <c r="DV216" s="12"/>
      <c r="DW216" s="12"/>
      <c r="DX216" s="12"/>
      <c r="DY216" s="12"/>
      <c r="DZ216" s="12"/>
      <c r="EA216" s="12"/>
      <c r="EB216" s="12"/>
      <c r="EC216" s="12"/>
      <c r="ED216" s="12"/>
      <c r="EE216" s="12"/>
      <c r="EF216" s="12"/>
      <c r="EG216" s="12"/>
      <c r="EH216" s="12"/>
      <c r="EI216" s="12"/>
      <c r="EJ216" s="12"/>
      <c r="EK216" s="12"/>
      <c r="EL216" s="12"/>
    </row>
    <row r="217" spans="1:176">
      <c r="A217" s="115" t="s">
        <v>303</v>
      </c>
      <c r="B217" s="115"/>
      <c r="C217" s="115"/>
      <c r="D217" s="115"/>
      <c r="E217" s="115"/>
      <c r="F217" s="115"/>
      <c r="G217" s="115"/>
      <c r="H217" s="115"/>
      <c r="I217" s="115"/>
      <c r="J217" s="115"/>
      <c r="K217" s="115"/>
      <c r="L217" s="115"/>
      <c r="M217" s="115"/>
      <c r="N217" s="107"/>
      <c r="O217" s="16"/>
      <c r="P217" s="16"/>
      <c r="Q217" s="16"/>
      <c r="R217" s="16"/>
      <c r="S217" s="16"/>
      <c r="T217" s="16"/>
      <c r="U217" s="12"/>
      <c r="V217" s="12"/>
      <c r="W217" s="12"/>
      <c r="X217" s="12"/>
      <c r="Y217" s="12"/>
      <c r="Z217" s="12"/>
      <c r="AA217" s="12"/>
      <c r="AB217" s="12"/>
      <c r="AC217" s="12"/>
      <c r="AD217" s="12"/>
      <c r="AE217" s="12"/>
      <c r="AF217" s="12"/>
      <c r="AG217" s="12"/>
      <c r="AH217" s="12"/>
      <c r="AI217" s="12"/>
      <c r="AJ217" s="12"/>
      <c r="AK217" s="12"/>
      <c r="AL217" s="12"/>
      <c r="AM217" s="12"/>
      <c r="AN217" s="12"/>
      <c r="AO217" s="12"/>
      <c r="AP217" s="12"/>
      <c r="AQ217" s="12"/>
      <c r="AR217" s="12"/>
      <c r="AS217" s="12"/>
      <c r="AT217" s="12"/>
      <c r="AU217" s="12"/>
      <c r="AV217" s="12"/>
      <c r="AW217" s="12"/>
      <c r="AX217" s="12"/>
      <c r="AY217" s="12"/>
      <c r="AZ217" s="12"/>
      <c r="BA217" s="12"/>
      <c r="BB217" s="12"/>
      <c r="BC217" s="12"/>
      <c r="BD217" s="12"/>
      <c r="BE217" s="12"/>
      <c r="BF217" s="12"/>
      <c r="BG217" s="12"/>
      <c r="BH217" s="12"/>
      <c r="BI217" s="12"/>
      <c r="BJ217" s="12"/>
      <c r="BK217" s="12"/>
      <c r="BL217" s="12"/>
      <c r="BM217" s="12"/>
      <c r="BN217" s="12"/>
      <c r="BO217" s="12"/>
      <c r="BP217" s="12"/>
      <c r="BQ217" s="12"/>
      <c r="BR217" s="12"/>
      <c r="BS217" s="12"/>
      <c r="BT217" s="12"/>
      <c r="BU217" s="12"/>
      <c r="BV217" s="12"/>
      <c r="BW217" s="12"/>
      <c r="BX217" s="12"/>
      <c r="BY217" s="12"/>
      <c r="BZ217" s="12"/>
      <c r="CA217" s="12"/>
      <c r="CB217" s="12"/>
      <c r="CC217" s="12"/>
      <c r="CD217" s="12"/>
      <c r="CE217" s="12"/>
      <c r="CF217" s="12"/>
      <c r="CG217" s="12"/>
      <c r="CH217" s="12"/>
      <c r="CI217" s="12"/>
      <c r="CJ217" s="12"/>
      <c r="CK217" s="12"/>
      <c r="CL217" s="12"/>
      <c r="CM217" s="12"/>
      <c r="CN217" s="12"/>
      <c r="CO217" s="12"/>
      <c r="CP217" s="12"/>
      <c r="CQ217" s="12"/>
      <c r="CR217" s="12"/>
      <c r="CS217" s="12"/>
      <c r="CT217" s="12"/>
      <c r="CU217" s="12"/>
      <c r="CV217" s="12"/>
      <c r="CW217" s="12"/>
      <c r="CX217" s="12"/>
      <c r="CY217" s="12"/>
      <c r="CZ217" s="12"/>
      <c r="DA217" s="12"/>
      <c r="DB217" s="12"/>
      <c r="DC217" s="12"/>
      <c r="DD217" s="12"/>
      <c r="DE217" s="12"/>
      <c r="DF217" s="12"/>
      <c r="DG217" s="12"/>
      <c r="DH217" s="12"/>
      <c r="DI217" s="12"/>
      <c r="DJ217" s="12"/>
      <c r="DK217" s="12"/>
      <c r="DL217" s="12"/>
      <c r="DM217" s="12"/>
      <c r="DN217" s="12"/>
      <c r="DO217" s="12"/>
      <c r="DP217" s="12"/>
      <c r="DQ217" s="12"/>
      <c r="DR217" s="12"/>
      <c r="DS217" s="12"/>
      <c r="DT217" s="12"/>
      <c r="DU217" s="12"/>
      <c r="DV217" s="12"/>
      <c r="DW217" s="12"/>
      <c r="DX217" s="12"/>
      <c r="DY217" s="12"/>
      <c r="DZ217" s="12"/>
      <c r="EA217" s="12"/>
      <c r="EB217" s="12"/>
      <c r="EC217" s="12"/>
      <c r="ED217" s="12"/>
      <c r="EE217" s="12"/>
      <c r="EF217" s="12"/>
      <c r="EG217" s="12"/>
      <c r="EH217" s="12"/>
      <c r="EI217" s="12"/>
      <c r="EJ217" s="12"/>
      <c r="EK217" s="12"/>
      <c r="EL217" s="12"/>
    </row>
    <row r="218" spans="1:176">
      <c r="A218" s="115" t="s">
        <v>267</v>
      </c>
      <c r="B218" s="115"/>
      <c r="C218" s="115"/>
      <c r="D218" s="115"/>
      <c r="E218" s="115"/>
      <c r="F218" s="109"/>
      <c r="G218" s="109"/>
      <c r="H218" s="109"/>
      <c r="I218" s="109"/>
      <c r="J218" s="109"/>
      <c r="K218" s="110"/>
      <c r="L218" s="109"/>
      <c r="M218" s="109"/>
      <c r="N218" s="107"/>
      <c r="O218" s="12"/>
      <c r="P218" s="12"/>
      <c r="Q218" s="12"/>
      <c r="R218" s="12"/>
      <c r="S218" s="12"/>
      <c r="T218" s="12"/>
      <c r="U218" s="12"/>
      <c r="V218" s="12"/>
      <c r="W218" s="12"/>
      <c r="X218" s="12"/>
      <c r="Y218" s="12"/>
      <c r="Z218" s="12"/>
      <c r="AA218" s="12"/>
      <c r="AB218" s="12"/>
      <c r="AC218" s="12"/>
      <c r="AD218" s="12"/>
      <c r="AE218" s="12"/>
      <c r="AF218" s="12"/>
      <c r="AG218" s="12"/>
      <c r="AH218" s="12"/>
      <c r="AI218" s="12"/>
      <c r="AJ218" s="12"/>
      <c r="AK218" s="12"/>
      <c r="AL218" s="12"/>
      <c r="AM218" s="12"/>
      <c r="AN218" s="12"/>
      <c r="AO218" s="12"/>
      <c r="AP218" s="12"/>
      <c r="AQ218" s="12"/>
      <c r="AR218" s="12"/>
      <c r="AS218" s="12"/>
      <c r="AT218" s="12"/>
      <c r="AU218" s="12"/>
      <c r="AV218" s="12"/>
      <c r="AW218" s="12"/>
      <c r="AX218" s="12"/>
      <c r="AY218" s="12"/>
      <c r="AZ218" s="12"/>
      <c r="BA218" s="12"/>
      <c r="BB218" s="12"/>
      <c r="BC218" s="12"/>
      <c r="BD218" s="12"/>
      <c r="BE218" s="12"/>
      <c r="BF218" s="12"/>
      <c r="BG218" s="12"/>
      <c r="BH218" s="12"/>
      <c r="BI218" s="12"/>
      <c r="BJ218" s="12"/>
      <c r="BK218" s="12"/>
      <c r="BL218" s="12"/>
      <c r="BM218" s="12"/>
      <c r="BN218" s="12"/>
      <c r="BO218" s="12"/>
      <c r="BP218" s="12"/>
      <c r="BQ218" s="12"/>
      <c r="BR218" s="12"/>
      <c r="BS218" s="12"/>
      <c r="BT218" s="12"/>
      <c r="BU218" s="12"/>
      <c r="BV218" s="12"/>
      <c r="BW218" s="12"/>
      <c r="BX218" s="12"/>
      <c r="BY218" s="12"/>
      <c r="BZ218" s="12"/>
      <c r="CA218" s="12"/>
      <c r="CB218" s="12"/>
      <c r="CC218" s="12"/>
      <c r="CD218" s="12"/>
      <c r="CE218" s="12"/>
      <c r="CF218" s="12"/>
      <c r="CG218" s="12"/>
      <c r="CH218" s="12"/>
      <c r="CI218" s="12"/>
      <c r="CJ218" s="12"/>
      <c r="CK218" s="12"/>
      <c r="CL218" s="12"/>
      <c r="CM218" s="12"/>
      <c r="CN218" s="12"/>
      <c r="CO218" s="12"/>
      <c r="CP218" s="12"/>
      <c r="CQ218" s="12"/>
      <c r="CR218" s="12"/>
      <c r="CS218" s="12"/>
      <c r="CT218" s="12"/>
      <c r="CU218" s="12"/>
      <c r="CV218" s="12"/>
      <c r="CW218" s="12"/>
      <c r="CX218" s="12"/>
      <c r="CY218" s="12"/>
      <c r="CZ218" s="12"/>
      <c r="DA218" s="12"/>
      <c r="DB218" s="12"/>
      <c r="DC218" s="12"/>
      <c r="DD218" s="12"/>
      <c r="DE218" s="12"/>
      <c r="DF218" s="12"/>
      <c r="DG218" s="12"/>
      <c r="DH218" s="12"/>
      <c r="DI218" s="12"/>
      <c r="DJ218" s="12"/>
      <c r="DK218" s="12"/>
      <c r="DL218" s="12"/>
      <c r="DM218" s="12"/>
      <c r="DN218" s="12"/>
      <c r="DO218" s="12"/>
      <c r="DP218" s="12"/>
      <c r="DQ218" s="12"/>
      <c r="DR218" s="12"/>
      <c r="DS218" s="12"/>
      <c r="DT218" s="12"/>
      <c r="DU218" s="12"/>
      <c r="DV218" s="12"/>
      <c r="DW218" s="12"/>
      <c r="DX218" s="12"/>
      <c r="DY218" s="12"/>
      <c r="DZ218" s="12"/>
      <c r="EA218" s="12"/>
      <c r="EB218" s="12"/>
      <c r="EC218" s="12"/>
      <c r="ED218" s="12"/>
      <c r="EE218" s="12"/>
      <c r="EF218" s="12"/>
      <c r="EG218" s="12"/>
      <c r="EH218" s="12"/>
      <c r="EI218" s="12"/>
      <c r="EJ218" s="12"/>
      <c r="EK218" s="12"/>
      <c r="EL218" s="12"/>
    </row>
    <row r="219" spans="1:176">
      <c r="A219" s="115" t="s">
        <v>201</v>
      </c>
      <c r="B219" s="115"/>
      <c r="C219" s="115"/>
      <c r="D219" s="115"/>
      <c r="E219" s="115"/>
      <c r="F219" s="115"/>
      <c r="G219" s="115"/>
      <c r="H219" s="115"/>
      <c r="I219" s="115"/>
      <c r="J219" s="115"/>
      <c r="K219" s="115"/>
      <c r="L219" s="115"/>
      <c r="M219" s="115"/>
      <c r="N219" s="115"/>
      <c r="O219" s="12"/>
      <c r="P219" s="12"/>
      <c r="Q219" s="12"/>
      <c r="R219" s="12"/>
      <c r="S219" s="12"/>
      <c r="T219" s="12"/>
      <c r="U219" s="12"/>
      <c r="V219" s="12"/>
      <c r="W219" s="12"/>
      <c r="X219" s="12"/>
      <c r="Y219" s="12"/>
      <c r="Z219" s="12"/>
      <c r="AA219" s="12"/>
      <c r="AB219" s="12"/>
      <c r="AC219" s="12"/>
      <c r="AD219" s="12"/>
      <c r="AE219" s="12"/>
      <c r="AF219" s="12"/>
      <c r="AG219" s="12"/>
      <c r="AH219" s="12"/>
      <c r="AI219" s="12"/>
      <c r="AJ219" s="12"/>
      <c r="AK219" s="12"/>
      <c r="AL219" s="12"/>
      <c r="AM219" s="12"/>
      <c r="AN219" s="12"/>
      <c r="AO219" s="12"/>
      <c r="AP219" s="12"/>
      <c r="AQ219" s="12"/>
      <c r="AR219" s="12"/>
      <c r="AS219" s="12"/>
      <c r="AT219" s="12"/>
      <c r="AU219" s="12"/>
      <c r="AV219" s="12"/>
      <c r="AW219" s="12"/>
      <c r="AX219" s="12"/>
      <c r="AY219" s="12"/>
      <c r="AZ219" s="12"/>
      <c r="BA219" s="12"/>
      <c r="BB219" s="12"/>
      <c r="BC219" s="12"/>
      <c r="BD219" s="12"/>
      <c r="BE219" s="12"/>
      <c r="BF219" s="12"/>
      <c r="BG219" s="12"/>
      <c r="BH219" s="12"/>
      <c r="BI219" s="12"/>
      <c r="BJ219" s="12"/>
      <c r="BK219" s="12"/>
      <c r="BL219" s="12"/>
      <c r="BM219" s="12"/>
      <c r="BN219" s="12"/>
      <c r="BO219" s="12"/>
      <c r="BP219" s="12"/>
      <c r="BQ219" s="12"/>
      <c r="BR219" s="12"/>
      <c r="BS219" s="12"/>
      <c r="BT219" s="12"/>
      <c r="BU219" s="12"/>
      <c r="BV219" s="12"/>
      <c r="BW219" s="12"/>
      <c r="BX219" s="12"/>
      <c r="BY219" s="12"/>
      <c r="BZ219" s="12"/>
      <c r="CA219" s="12"/>
      <c r="CB219" s="12"/>
      <c r="CC219" s="12"/>
      <c r="CD219" s="12"/>
      <c r="CE219" s="12"/>
      <c r="CF219" s="12"/>
      <c r="CG219" s="12"/>
      <c r="CH219" s="12"/>
      <c r="CI219" s="12"/>
      <c r="CJ219" s="12"/>
      <c r="CK219" s="12"/>
      <c r="CL219" s="12"/>
      <c r="CM219" s="12"/>
      <c r="CN219" s="12"/>
      <c r="CO219" s="12"/>
      <c r="CP219" s="12"/>
      <c r="CQ219" s="12"/>
      <c r="CR219" s="12"/>
      <c r="CS219" s="12"/>
      <c r="CT219" s="12"/>
      <c r="CU219" s="12"/>
      <c r="CV219" s="12"/>
      <c r="CW219" s="12"/>
      <c r="CX219" s="12"/>
      <c r="CY219" s="12"/>
      <c r="CZ219" s="12"/>
      <c r="DA219" s="12"/>
      <c r="DB219" s="12"/>
      <c r="DC219" s="12"/>
      <c r="DD219" s="12"/>
      <c r="DE219" s="12"/>
      <c r="DF219" s="12"/>
      <c r="DG219" s="12"/>
      <c r="DH219" s="12"/>
      <c r="DI219" s="12"/>
      <c r="DJ219" s="12"/>
      <c r="DK219" s="12"/>
      <c r="DL219" s="12"/>
      <c r="DM219" s="12"/>
      <c r="DN219" s="12"/>
      <c r="DO219" s="12"/>
      <c r="DP219" s="12"/>
      <c r="DQ219" s="12"/>
      <c r="DR219" s="12"/>
      <c r="DS219" s="12"/>
      <c r="DT219" s="12"/>
      <c r="DU219" s="12"/>
      <c r="DV219" s="12"/>
      <c r="DW219" s="12"/>
      <c r="DX219" s="12"/>
      <c r="DY219" s="12"/>
      <c r="DZ219" s="12"/>
      <c r="EA219" s="12"/>
      <c r="EB219" s="12"/>
      <c r="EC219" s="12"/>
      <c r="ED219" s="12"/>
      <c r="EE219" s="12"/>
      <c r="EF219" s="12"/>
      <c r="EG219" s="12"/>
      <c r="EH219" s="12"/>
      <c r="EI219" s="12"/>
      <c r="EJ219" s="12"/>
      <c r="EK219" s="12"/>
      <c r="EL219" s="12"/>
    </row>
    <row r="220" spans="1:176">
      <c r="A220" s="116" t="s">
        <v>202</v>
      </c>
      <c r="B220" s="65"/>
      <c r="C220" s="65"/>
      <c r="D220" s="65"/>
      <c r="E220" s="65"/>
      <c r="F220" s="109"/>
      <c r="G220" s="109"/>
      <c r="H220" s="109"/>
      <c r="I220" s="109"/>
      <c r="J220" s="109"/>
      <c r="K220" s="110"/>
      <c r="L220" s="109"/>
      <c r="M220" s="109"/>
      <c r="N220" s="107"/>
      <c r="O220" s="12"/>
      <c r="P220" s="12"/>
      <c r="Q220" s="12"/>
      <c r="R220" s="12"/>
      <c r="S220" s="12"/>
      <c r="T220" s="12"/>
      <c r="U220" s="12"/>
      <c r="V220" s="12"/>
      <c r="W220" s="12"/>
      <c r="X220" s="12"/>
      <c r="Y220" s="12"/>
      <c r="Z220" s="12"/>
      <c r="AA220" s="12"/>
      <c r="AB220" s="12"/>
      <c r="AC220" s="12"/>
      <c r="AD220" s="12"/>
      <c r="AE220" s="12"/>
      <c r="AF220" s="12"/>
      <c r="AG220" s="12"/>
      <c r="AH220" s="12"/>
      <c r="AI220" s="12"/>
      <c r="AJ220" s="12"/>
      <c r="AK220" s="12"/>
      <c r="AL220" s="12"/>
      <c r="AM220" s="12"/>
      <c r="AN220" s="12"/>
      <c r="AO220" s="12"/>
      <c r="AP220" s="12"/>
      <c r="AQ220" s="12"/>
      <c r="AR220" s="12"/>
      <c r="AS220" s="12"/>
      <c r="AT220" s="12"/>
      <c r="AU220" s="12"/>
      <c r="AV220" s="12"/>
      <c r="AW220" s="12"/>
      <c r="AX220" s="12"/>
      <c r="AY220" s="12"/>
      <c r="AZ220" s="12"/>
      <c r="BA220" s="12"/>
      <c r="BB220" s="12"/>
      <c r="BC220" s="12"/>
      <c r="BD220" s="12"/>
      <c r="BE220" s="12"/>
      <c r="BF220" s="12"/>
      <c r="BG220" s="12"/>
      <c r="BH220" s="12"/>
      <c r="BI220" s="12"/>
      <c r="BJ220" s="12"/>
      <c r="BK220" s="12"/>
      <c r="BL220" s="12"/>
      <c r="BM220" s="12"/>
      <c r="BN220" s="12"/>
      <c r="BO220" s="12"/>
      <c r="BP220" s="12"/>
      <c r="BQ220" s="12"/>
      <c r="BR220" s="12"/>
      <c r="BS220" s="12"/>
      <c r="BT220" s="12"/>
      <c r="BU220" s="12"/>
      <c r="BV220" s="12"/>
      <c r="BW220" s="12"/>
      <c r="BX220" s="12"/>
      <c r="BY220" s="12"/>
      <c r="BZ220" s="12"/>
      <c r="CA220" s="12"/>
      <c r="CB220" s="12"/>
      <c r="CC220" s="12"/>
      <c r="CD220" s="12"/>
      <c r="CE220" s="12"/>
      <c r="CF220" s="12"/>
      <c r="CG220" s="12"/>
      <c r="CH220" s="12"/>
      <c r="CI220" s="12"/>
      <c r="CJ220" s="12"/>
      <c r="CK220" s="12"/>
      <c r="CL220" s="12"/>
      <c r="CM220" s="12"/>
      <c r="CN220" s="12"/>
      <c r="CO220" s="12"/>
      <c r="CP220" s="12"/>
      <c r="CQ220" s="12"/>
      <c r="CR220" s="12"/>
      <c r="CS220" s="12"/>
      <c r="CT220" s="12"/>
      <c r="CU220" s="12"/>
      <c r="CV220" s="12"/>
      <c r="CW220" s="12"/>
      <c r="CX220" s="12"/>
      <c r="CY220" s="12"/>
      <c r="CZ220" s="12"/>
      <c r="DA220" s="12"/>
      <c r="DB220" s="12"/>
      <c r="DC220" s="12"/>
      <c r="DD220" s="12"/>
      <c r="DE220" s="12"/>
      <c r="DF220" s="12"/>
      <c r="DG220" s="12"/>
      <c r="DH220" s="12"/>
      <c r="DI220" s="12"/>
      <c r="DJ220" s="12"/>
      <c r="DK220" s="12"/>
      <c r="DL220" s="12"/>
      <c r="DM220" s="12"/>
      <c r="DN220" s="12"/>
      <c r="DO220" s="12"/>
      <c r="DP220" s="12"/>
      <c r="DQ220" s="12"/>
      <c r="DR220" s="12"/>
      <c r="DS220" s="12"/>
      <c r="DT220" s="12"/>
      <c r="DU220" s="12"/>
      <c r="DV220" s="12"/>
      <c r="DW220" s="12"/>
      <c r="DX220" s="12"/>
      <c r="DY220" s="12"/>
      <c r="DZ220" s="12"/>
      <c r="EA220" s="12"/>
      <c r="EB220" s="12"/>
      <c r="EC220" s="12"/>
      <c r="ED220" s="12"/>
      <c r="EE220" s="12"/>
      <c r="EF220" s="12"/>
      <c r="EG220" s="12"/>
      <c r="EH220" s="12"/>
      <c r="EI220" s="12"/>
      <c r="EJ220" s="12"/>
      <c r="EK220" s="12"/>
      <c r="EL220" s="12"/>
    </row>
    <row r="221" spans="1:176">
      <c r="A221" s="117" t="s">
        <v>204</v>
      </c>
      <c r="B221" s="117"/>
      <c r="C221" s="117"/>
      <c r="D221" s="117"/>
      <c r="E221" s="117"/>
      <c r="F221" s="107"/>
      <c r="G221" s="107"/>
      <c r="H221" s="107"/>
      <c r="I221" s="107"/>
      <c r="J221" s="107"/>
      <c r="K221" s="108"/>
      <c r="L221" s="107"/>
      <c r="M221" s="107"/>
      <c r="N221" s="107"/>
      <c r="O221" s="12"/>
      <c r="P221" s="12"/>
      <c r="Q221" s="12"/>
      <c r="R221" s="12"/>
      <c r="S221" s="12"/>
      <c r="T221" s="12"/>
      <c r="U221" s="12"/>
      <c r="V221" s="12"/>
      <c r="W221" s="12"/>
      <c r="X221" s="12"/>
      <c r="Y221" s="12"/>
      <c r="Z221" s="12"/>
      <c r="AA221" s="12"/>
      <c r="AB221" s="12"/>
      <c r="AC221" s="12"/>
      <c r="AD221" s="12"/>
      <c r="AE221" s="12"/>
      <c r="AF221" s="12"/>
      <c r="AG221" s="12"/>
      <c r="AH221" s="12"/>
      <c r="AI221" s="12"/>
      <c r="AJ221" s="12"/>
      <c r="AK221" s="12"/>
      <c r="AL221" s="12"/>
      <c r="AM221" s="12"/>
      <c r="AN221" s="12"/>
      <c r="AO221" s="12"/>
      <c r="AP221" s="12"/>
      <c r="AQ221" s="12"/>
      <c r="AR221" s="12"/>
      <c r="AS221" s="12"/>
      <c r="AT221" s="12"/>
      <c r="AU221" s="12"/>
      <c r="AV221" s="12"/>
      <c r="AW221" s="12"/>
      <c r="AX221" s="12"/>
      <c r="AY221" s="12"/>
      <c r="AZ221" s="12"/>
      <c r="BA221" s="12"/>
      <c r="BB221" s="12"/>
      <c r="BC221" s="12"/>
      <c r="BD221" s="12"/>
      <c r="BE221" s="12"/>
      <c r="BF221" s="12"/>
      <c r="BG221" s="12"/>
      <c r="BH221" s="12"/>
      <c r="BI221" s="12"/>
      <c r="BJ221" s="12"/>
      <c r="BK221" s="12"/>
      <c r="BL221" s="12"/>
      <c r="BM221" s="12"/>
      <c r="BN221" s="12"/>
      <c r="BO221" s="12"/>
      <c r="BP221" s="12"/>
      <c r="BQ221" s="12"/>
      <c r="BR221" s="12"/>
      <c r="BS221" s="12"/>
      <c r="BT221" s="12"/>
      <c r="BU221" s="12"/>
      <c r="BV221" s="12"/>
      <c r="BW221" s="12"/>
      <c r="BX221" s="12"/>
      <c r="BY221" s="12"/>
      <c r="BZ221" s="12"/>
      <c r="CA221" s="12"/>
      <c r="CB221" s="12"/>
      <c r="CC221" s="12"/>
      <c r="CD221" s="12"/>
      <c r="CE221" s="12"/>
      <c r="CF221" s="12"/>
      <c r="CG221" s="12"/>
      <c r="CH221" s="12"/>
      <c r="CI221" s="12"/>
      <c r="CJ221" s="12"/>
      <c r="CK221" s="12"/>
      <c r="CL221" s="12"/>
      <c r="CM221" s="12"/>
      <c r="CN221" s="12"/>
      <c r="CO221" s="12"/>
      <c r="CP221" s="12"/>
      <c r="CQ221" s="12"/>
      <c r="CR221" s="12"/>
      <c r="CS221" s="12"/>
      <c r="CT221" s="12"/>
      <c r="CU221" s="12"/>
      <c r="CV221" s="12"/>
      <c r="CW221" s="12"/>
      <c r="CX221" s="12"/>
      <c r="CY221" s="12"/>
      <c r="CZ221" s="12"/>
      <c r="DA221" s="12"/>
      <c r="DB221" s="12"/>
      <c r="DC221" s="12"/>
      <c r="DD221" s="12"/>
      <c r="DE221" s="12"/>
      <c r="DF221" s="12"/>
      <c r="DG221" s="12"/>
      <c r="DH221" s="12"/>
      <c r="DI221" s="12"/>
      <c r="DJ221" s="12"/>
      <c r="DK221" s="12"/>
      <c r="DL221" s="12"/>
      <c r="DM221" s="12"/>
      <c r="DN221" s="12"/>
      <c r="DO221" s="12"/>
      <c r="DP221" s="12"/>
      <c r="DQ221" s="12"/>
      <c r="DR221" s="12"/>
      <c r="DS221" s="12"/>
      <c r="DT221" s="12"/>
      <c r="DU221" s="12"/>
      <c r="DV221" s="12"/>
      <c r="DW221" s="12"/>
      <c r="DX221" s="12"/>
      <c r="DY221" s="12"/>
      <c r="DZ221" s="12"/>
      <c r="EA221" s="12"/>
      <c r="EB221" s="12"/>
      <c r="EC221" s="12"/>
      <c r="ED221" s="12"/>
      <c r="EE221" s="12"/>
      <c r="EF221" s="12"/>
      <c r="EG221" s="12"/>
      <c r="EH221" s="12"/>
      <c r="EI221" s="12"/>
      <c r="EJ221" s="12"/>
      <c r="EK221" s="12"/>
      <c r="EL221" s="12"/>
    </row>
    <row r="222" spans="1:176">
      <c r="A222" s="126"/>
      <c r="B222" s="111"/>
      <c r="C222" s="111"/>
      <c r="D222" s="111"/>
      <c r="E222" s="111"/>
      <c r="F222" s="112"/>
      <c r="G222" s="112"/>
      <c r="H222" s="112"/>
      <c r="I222" s="112"/>
      <c r="J222" s="112"/>
      <c r="K222" s="113"/>
      <c r="L222" s="112"/>
      <c r="M222" s="112"/>
      <c r="N222" s="112"/>
      <c r="O222" s="12"/>
      <c r="P222" s="12"/>
      <c r="Q222" s="12"/>
      <c r="R222" s="12"/>
      <c r="S222" s="12"/>
      <c r="T222" s="12"/>
      <c r="U222" s="12"/>
      <c r="V222" s="12"/>
      <c r="W222" s="12"/>
      <c r="X222" s="12"/>
      <c r="Y222" s="12"/>
      <c r="Z222" s="12"/>
      <c r="AA222" s="12"/>
      <c r="AB222" s="12"/>
      <c r="AC222" s="12"/>
      <c r="AD222" s="12"/>
      <c r="AE222" s="12"/>
      <c r="AF222" s="12"/>
      <c r="AG222" s="12"/>
      <c r="AH222" s="12"/>
      <c r="AI222" s="12"/>
      <c r="AJ222" s="12"/>
      <c r="AK222" s="12"/>
      <c r="AL222" s="12"/>
      <c r="AM222" s="12"/>
      <c r="AN222" s="12"/>
      <c r="AO222" s="12"/>
      <c r="AP222" s="12"/>
      <c r="AQ222" s="12"/>
      <c r="AR222" s="12"/>
      <c r="AS222" s="12"/>
      <c r="AT222" s="12"/>
      <c r="AU222" s="12"/>
      <c r="AV222" s="12"/>
      <c r="AW222" s="12"/>
      <c r="AX222" s="12"/>
      <c r="AY222" s="12"/>
      <c r="AZ222" s="12"/>
      <c r="BA222" s="12"/>
      <c r="BB222" s="12"/>
      <c r="BC222" s="12"/>
      <c r="BD222" s="12"/>
      <c r="BE222" s="12"/>
      <c r="BF222" s="12"/>
      <c r="BG222" s="12"/>
      <c r="BH222" s="12"/>
      <c r="BI222" s="12"/>
      <c r="BJ222" s="12"/>
      <c r="BK222" s="12"/>
      <c r="BL222" s="12"/>
      <c r="BM222" s="12"/>
      <c r="BN222" s="12"/>
      <c r="BO222" s="12"/>
      <c r="BP222" s="12"/>
      <c r="BQ222" s="12"/>
      <c r="BR222" s="12"/>
      <c r="BS222" s="12"/>
      <c r="BT222" s="12"/>
      <c r="BU222" s="12"/>
      <c r="BV222" s="12"/>
      <c r="BW222" s="12"/>
      <c r="BX222" s="12"/>
      <c r="BY222" s="12"/>
      <c r="BZ222" s="12"/>
      <c r="CA222" s="12"/>
      <c r="CB222" s="12"/>
      <c r="CC222" s="12"/>
      <c r="CD222" s="12"/>
      <c r="CE222" s="12"/>
      <c r="CF222" s="12"/>
      <c r="CG222" s="12"/>
      <c r="CH222" s="12"/>
      <c r="CI222" s="12"/>
      <c r="CJ222" s="12"/>
      <c r="CK222" s="12"/>
      <c r="CL222" s="12"/>
      <c r="CM222" s="12"/>
      <c r="CN222" s="12"/>
      <c r="CO222" s="12"/>
      <c r="CP222" s="12"/>
      <c r="CQ222" s="12"/>
      <c r="CR222" s="12"/>
      <c r="CS222" s="12"/>
      <c r="CT222" s="12"/>
      <c r="CU222" s="12"/>
      <c r="CV222" s="12"/>
      <c r="CW222" s="12"/>
      <c r="CX222" s="12"/>
      <c r="CY222" s="12"/>
      <c r="CZ222" s="12"/>
      <c r="DA222" s="12"/>
      <c r="DB222" s="12"/>
      <c r="DC222" s="12"/>
      <c r="DD222" s="12"/>
      <c r="DE222" s="12"/>
      <c r="DF222" s="12"/>
      <c r="DG222" s="12"/>
      <c r="DH222" s="12"/>
      <c r="DI222" s="12"/>
      <c r="DJ222" s="12"/>
      <c r="DK222" s="12"/>
      <c r="DL222" s="12"/>
      <c r="DM222" s="12"/>
      <c r="DN222" s="12"/>
      <c r="DO222" s="12"/>
      <c r="DP222" s="12"/>
      <c r="DQ222" s="12"/>
      <c r="DR222" s="12"/>
      <c r="DS222" s="12"/>
      <c r="DT222" s="12"/>
      <c r="DU222" s="12"/>
      <c r="DV222" s="12"/>
      <c r="DW222" s="12"/>
      <c r="DX222" s="12"/>
      <c r="DY222" s="12"/>
      <c r="DZ222" s="12"/>
      <c r="EA222" s="12"/>
      <c r="EB222" s="12"/>
      <c r="EC222" s="12"/>
      <c r="ED222" s="12"/>
      <c r="EE222" s="12"/>
      <c r="EF222" s="12"/>
      <c r="EG222" s="12"/>
      <c r="EH222" s="12"/>
      <c r="EI222" s="12"/>
      <c r="EJ222" s="12"/>
      <c r="EK222" s="12"/>
      <c r="EL222" s="12"/>
      <c r="EM222" s="12"/>
      <c r="EN222" s="12"/>
      <c r="EO222" s="12"/>
      <c r="EP222" s="12"/>
      <c r="EQ222" s="12"/>
      <c r="ER222" s="12"/>
      <c r="ES222" s="12"/>
      <c r="ET222" s="12"/>
      <c r="EU222" s="12"/>
      <c r="EV222" s="12"/>
      <c r="EW222" s="12"/>
      <c r="EX222" s="12"/>
      <c r="EY222" s="12"/>
      <c r="EZ222" s="12"/>
      <c r="FA222" s="12"/>
      <c r="FB222" s="12"/>
      <c r="FC222" s="12"/>
      <c r="FD222" s="12"/>
      <c r="FE222" s="12"/>
      <c r="FF222" s="12"/>
      <c r="FG222" s="12"/>
      <c r="FH222" s="12"/>
      <c r="FI222" s="12"/>
      <c r="FJ222" s="12"/>
      <c r="FK222" s="12"/>
      <c r="FL222" s="12"/>
      <c r="FM222" s="12"/>
      <c r="FN222" s="12"/>
      <c r="FO222" s="12"/>
      <c r="FP222" s="12"/>
      <c r="FQ222" s="12"/>
      <c r="FR222" s="12"/>
      <c r="FS222" s="12"/>
      <c r="FT222" s="12"/>
    </row>
    <row r="223" spans="1:176" s="188" customFormat="1">
      <c r="A223" s="199" t="s">
        <v>274</v>
      </c>
      <c r="B223" s="111"/>
      <c r="C223" s="111"/>
      <c r="D223" s="111"/>
      <c r="E223" s="111"/>
      <c r="F223" s="112"/>
      <c r="G223" s="112"/>
      <c r="H223" s="112"/>
      <c r="I223" s="112"/>
      <c r="J223" s="112"/>
      <c r="K223" s="113"/>
      <c r="L223" s="112"/>
      <c r="M223" s="112"/>
      <c r="N223" s="112"/>
      <c r="O223" s="12"/>
      <c r="P223" s="12"/>
      <c r="Q223" s="12"/>
      <c r="R223" s="12"/>
      <c r="S223" s="12"/>
      <c r="T223" s="12"/>
      <c r="U223" s="12"/>
      <c r="V223" s="12"/>
      <c r="W223" s="12"/>
      <c r="X223" s="12"/>
      <c r="Y223" s="12"/>
      <c r="Z223" s="12"/>
      <c r="AA223" s="12"/>
      <c r="AB223" s="12"/>
      <c r="AC223" s="12"/>
      <c r="AD223" s="12"/>
      <c r="AE223" s="12"/>
      <c r="AF223" s="12"/>
      <c r="AG223" s="12"/>
      <c r="AH223" s="12"/>
      <c r="AI223" s="12"/>
      <c r="AJ223" s="12"/>
      <c r="AK223" s="12"/>
      <c r="AL223" s="12"/>
      <c r="AM223" s="12"/>
      <c r="AN223" s="12"/>
      <c r="AO223" s="12"/>
      <c r="AP223" s="12"/>
      <c r="AQ223" s="12"/>
      <c r="AR223" s="12"/>
      <c r="AS223" s="12"/>
      <c r="AT223" s="12"/>
      <c r="AU223" s="12"/>
      <c r="AV223" s="12"/>
      <c r="AW223" s="12"/>
      <c r="AX223" s="12"/>
      <c r="AY223" s="12"/>
      <c r="AZ223" s="12"/>
      <c r="BA223" s="12"/>
      <c r="BB223" s="12"/>
      <c r="BC223" s="12"/>
      <c r="BD223" s="12"/>
      <c r="BE223" s="12"/>
      <c r="BF223" s="12"/>
      <c r="BG223" s="12"/>
      <c r="BH223" s="12"/>
      <c r="BI223" s="12"/>
      <c r="BJ223" s="12"/>
      <c r="BK223" s="12"/>
      <c r="BL223" s="12"/>
      <c r="BM223" s="12"/>
      <c r="BN223" s="12"/>
      <c r="BO223" s="12"/>
      <c r="BP223" s="12"/>
      <c r="BQ223" s="12"/>
      <c r="BR223" s="12"/>
      <c r="BS223" s="12"/>
      <c r="BT223" s="12"/>
      <c r="BU223" s="12"/>
      <c r="BV223" s="12"/>
      <c r="BW223" s="12"/>
      <c r="BX223" s="12"/>
      <c r="BY223" s="12"/>
      <c r="BZ223" s="12"/>
      <c r="CA223" s="12"/>
      <c r="CB223" s="12"/>
      <c r="CC223" s="12"/>
      <c r="CD223" s="12"/>
      <c r="CE223" s="12"/>
      <c r="CF223" s="12"/>
      <c r="CG223" s="12"/>
      <c r="CH223" s="12"/>
      <c r="CI223" s="12"/>
      <c r="CJ223" s="12"/>
      <c r="CK223" s="12"/>
      <c r="CL223" s="12"/>
      <c r="CM223" s="12"/>
      <c r="CN223" s="12"/>
      <c r="CO223" s="12"/>
      <c r="CP223" s="12"/>
      <c r="CQ223" s="12"/>
      <c r="CR223" s="12"/>
      <c r="CS223" s="12"/>
      <c r="CT223" s="12"/>
      <c r="CU223" s="12"/>
      <c r="CV223" s="12"/>
      <c r="CW223" s="12"/>
      <c r="CX223" s="12"/>
      <c r="CY223" s="12"/>
      <c r="CZ223" s="12"/>
      <c r="DA223" s="12"/>
      <c r="DB223" s="12"/>
      <c r="DC223" s="12"/>
      <c r="DD223" s="12"/>
      <c r="DE223" s="12"/>
      <c r="DF223" s="12"/>
      <c r="DG223" s="12"/>
      <c r="DH223" s="12"/>
      <c r="DI223" s="12"/>
      <c r="DJ223" s="12"/>
      <c r="DK223" s="12"/>
      <c r="DL223" s="12"/>
      <c r="DM223" s="12"/>
      <c r="DN223" s="12"/>
      <c r="DO223" s="12"/>
      <c r="DP223" s="12"/>
      <c r="DQ223" s="12"/>
      <c r="DR223" s="12"/>
      <c r="DS223" s="12"/>
      <c r="DT223" s="12"/>
      <c r="DU223" s="12"/>
      <c r="DV223" s="12"/>
      <c r="DW223" s="12"/>
      <c r="DX223" s="12"/>
      <c r="DY223" s="12"/>
      <c r="DZ223" s="12"/>
      <c r="EA223" s="12"/>
      <c r="EB223" s="12"/>
      <c r="EC223" s="12"/>
      <c r="ED223" s="12"/>
      <c r="EE223" s="12"/>
      <c r="EF223" s="12"/>
      <c r="EG223" s="12"/>
      <c r="EH223" s="12"/>
      <c r="EI223" s="12"/>
      <c r="EJ223" s="12"/>
      <c r="EK223" s="12"/>
      <c r="EL223" s="12"/>
      <c r="EM223" s="12"/>
      <c r="EN223" s="12"/>
      <c r="EO223" s="12"/>
      <c r="EP223" s="12"/>
      <c r="EQ223" s="12"/>
      <c r="ER223" s="12"/>
      <c r="ES223" s="12"/>
      <c r="ET223" s="12"/>
      <c r="EU223" s="12"/>
      <c r="EV223" s="12"/>
      <c r="EW223" s="12"/>
      <c r="EX223" s="12"/>
      <c r="EY223" s="12"/>
      <c r="EZ223" s="12"/>
      <c r="FA223" s="12"/>
      <c r="FB223" s="12"/>
      <c r="FC223" s="12"/>
      <c r="FD223" s="12"/>
      <c r="FE223" s="12"/>
      <c r="FF223" s="12"/>
      <c r="FG223" s="12"/>
      <c r="FH223" s="12"/>
      <c r="FI223" s="12"/>
      <c r="FJ223" s="12"/>
      <c r="FK223" s="12"/>
      <c r="FL223" s="12"/>
      <c r="FM223" s="12"/>
      <c r="FN223" s="12"/>
      <c r="FO223" s="12"/>
      <c r="FP223" s="12"/>
      <c r="FQ223" s="12"/>
      <c r="FR223" s="12"/>
      <c r="FS223" s="12"/>
      <c r="FT223" s="12"/>
    </row>
    <row r="224" spans="1:176" s="188" customFormat="1">
      <c r="A224" s="199" t="s">
        <v>277</v>
      </c>
      <c r="B224" s="111"/>
      <c r="C224" s="111"/>
      <c r="D224" s="111"/>
      <c r="E224" s="111"/>
      <c r="F224" s="112"/>
      <c r="G224" s="112"/>
      <c r="H224" s="112"/>
      <c r="I224" s="112"/>
      <c r="J224" s="112"/>
      <c r="K224" s="113"/>
      <c r="L224" s="112"/>
      <c r="M224" s="112"/>
      <c r="N224" s="112"/>
      <c r="O224" s="12"/>
      <c r="P224" s="12"/>
      <c r="Q224" s="12"/>
      <c r="R224" s="12"/>
      <c r="S224" s="12"/>
      <c r="T224" s="12"/>
      <c r="U224" s="12"/>
      <c r="V224" s="12"/>
      <c r="W224" s="12"/>
      <c r="X224" s="12"/>
      <c r="Y224" s="12"/>
      <c r="Z224" s="12"/>
      <c r="AA224" s="12"/>
      <c r="AB224" s="12"/>
      <c r="AC224" s="12"/>
      <c r="AD224" s="12"/>
      <c r="AE224" s="12"/>
      <c r="AF224" s="12"/>
      <c r="AG224" s="12"/>
      <c r="AH224" s="12"/>
      <c r="AI224" s="12"/>
      <c r="AJ224" s="12"/>
      <c r="AK224" s="12"/>
      <c r="AL224" s="12"/>
      <c r="AM224" s="12"/>
      <c r="AN224" s="12"/>
      <c r="AO224" s="12"/>
      <c r="AP224" s="12"/>
      <c r="AQ224" s="12"/>
      <c r="AR224" s="12"/>
      <c r="AS224" s="12"/>
      <c r="AT224" s="12"/>
      <c r="AU224" s="12"/>
      <c r="AV224" s="12"/>
      <c r="AW224" s="12"/>
      <c r="AX224" s="12"/>
      <c r="AY224" s="12"/>
      <c r="AZ224" s="12"/>
      <c r="BA224" s="12"/>
      <c r="BB224" s="12"/>
      <c r="BC224" s="12"/>
      <c r="BD224" s="12"/>
      <c r="BE224" s="12"/>
      <c r="BF224" s="12"/>
      <c r="BG224" s="12"/>
      <c r="BH224" s="12"/>
      <c r="BI224" s="12"/>
      <c r="BJ224" s="12"/>
      <c r="BK224" s="12"/>
      <c r="BL224" s="12"/>
      <c r="BM224" s="12"/>
      <c r="BN224" s="12"/>
      <c r="BO224" s="12"/>
      <c r="BP224" s="12"/>
      <c r="BQ224" s="12"/>
      <c r="BR224" s="12"/>
      <c r="BS224" s="12"/>
      <c r="BT224" s="12"/>
      <c r="BU224" s="12"/>
      <c r="BV224" s="12"/>
      <c r="BW224" s="12"/>
      <c r="BX224" s="12"/>
      <c r="BY224" s="12"/>
      <c r="BZ224" s="12"/>
      <c r="CA224" s="12"/>
      <c r="CB224" s="12"/>
      <c r="CC224" s="12"/>
      <c r="CD224" s="12"/>
      <c r="CE224" s="12"/>
      <c r="CF224" s="12"/>
      <c r="CG224" s="12"/>
      <c r="CH224" s="12"/>
      <c r="CI224" s="12"/>
      <c r="CJ224" s="12"/>
      <c r="CK224" s="12"/>
      <c r="CL224" s="12"/>
      <c r="CM224" s="12"/>
      <c r="CN224" s="12"/>
      <c r="CO224" s="12"/>
      <c r="CP224" s="12"/>
      <c r="CQ224" s="12"/>
      <c r="CR224" s="12"/>
      <c r="CS224" s="12"/>
      <c r="CT224" s="12"/>
      <c r="CU224" s="12"/>
      <c r="CV224" s="12"/>
      <c r="CW224" s="12"/>
      <c r="CX224" s="12"/>
      <c r="CY224" s="12"/>
      <c r="CZ224" s="12"/>
      <c r="DA224" s="12"/>
      <c r="DB224" s="12"/>
      <c r="DC224" s="12"/>
      <c r="DD224" s="12"/>
      <c r="DE224" s="12"/>
      <c r="DF224" s="12"/>
      <c r="DG224" s="12"/>
      <c r="DH224" s="12"/>
      <c r="DI224" s="12"/>
      <c r="DJ224" s="12"/>
      <c r="DK224" s="12"/>
      <c r="DL224" s="12"/>
      <c r="DM224" s="12"/>
      <c r="DN224" s="12"/>
      <c r="DO224" s="12"/>
      <c r="DP224" s="12"/>
      <c r="DQ224" s="12"/>
      <c r="DR224" s="12"/>
      <c r="DS224" s="12"/>
      <c r="DT224" s="12"/>
      <c r="DU224" s="12"/>
      <c r="DV224" s="12"/>
      <c r="DW224" s="12"/>
      <c r="DX224" s="12"/>
      <c r="DY224" s="12"/>
      <c r="DZ224" s="12"/>
      <c r="EA224" s="12"/>
      <c r="EB224" s="12"/>
      <c r="EC224" s="12"/>
      <c r="ED224" s="12"/>
      <c r="EE224" s="12"/>
      <c r="EF224" s="12"/>
      <c r="EG224" s="12"/>
      <c r="EH224" s="12"/>
      <c r="EI224" s="12"/>
      <c r="EJ224" s="12"/>
      <c r="EK224" s="12"/>
      <c r="EL224" s="12"/>
      <c r="EM224" s="12"/>
      <c r="EN224" s="12"/>
      <c r="EO224" s="12"/>
      <c r="EP224" s="12"/>
      <c r="EQ224" s="12"/>
      <c r="ER224" s="12"/>
      <c r="ES224" s="12"/>
      <c r="ET224" s="12"/>
      <c r="EU224" s="12"/>
      <c r="EV224" s="12"/>
      <c r="EW224" s="12"/>
      <c r="EX224" s="12"/>
      <c r="EY224" s="12"/>
      <c r="EZ224" s="12"/>
      <c r="FA224" s="12"/>
      <c r="FB224" s="12"/>
      <c r="FC224" s="12"/>
      <c r="FD224" s="12"/>
      <c r="FE224" s="12"/>
      <c r="FF224" s="12"/>
      <c r="FG224" s="12"/>
      <c r="FH224" s="12"/>
      <c r="FI224" s="12"/>
      <c r="FJ224" s="12"/>
      <c r="FK224" s="12"/>
      <c r="FL224" s="12"/>
      <c r="FM224" s="12"/>
      <c r="FN224" s="12"/>
      <c r="FO224" s="12"/>
      <c r="FP224" s="12"/>
      <c r="FQ224" s="12"/>
      <c r="FR224" s="12"/>
      <c r="FS224" s="12"/>
      <c r="FT224" s="12"/>
    </row>
    <row r="225" spans="1:176" s="10" customFormat="1">
      <c r="A225" s="13" t="s">
        <v>276</v>
      </c>
      <c r="B225" s="13"/>
      <c r="C225" s="13"/>
      <c r="D225" s="13"/>
      <c r="E225" s="13"/>
      <c r="F225" s="13"/>
      <c r="G225" s="13"/>
      <c r="H225" s="13"/>
      <c r="I225" s="13"/>
      <c r="J225" s="13"/>
      <c r="K225" s="13"/>
      <c r="L225" s="13"/>
      <c r="M225" s="12"/>
      <c r="N225" s="12"/>
      <c r="O225" s="12"/>
      <c r="P225" s="12"/>
      <c r="Q225" s="12"/>
      <c r="R225" s="12"/>
      <c r="S225" s="12"/>
      <c r="T225" s="12"/>
      <c r="U225" s="126"/>
      <c r="V225" s="126"/>
      <c r="W225" s="126"/>
      <c r="X225" s="126"/>
      <c r="Y225" s="126"/>
      <c r="Z225" s="126"/>
      <c r="AA225" s="126"/>
      <c r="AB225" s="126"/>
      <c r="AC225" s="126"/>
      <c r="AD225" s="126"/>
      <c r="AE225" s="126"/>
      <c r="AF225" s="126"/>
      <c r="AG225" s="126"/>
      <c r="AH225" s="126"/>
      <c r="AI225" s="126"/>
      <c r="AJ225" s="126"/>
      <c r="AK225" s="126"/>
      <c r="AL225" s="126"/>
      <c r="AM225" s="126"/>
      <c r="AN225" s="126"/>
      <c r="AO225" s="126"/>
      <c r="AP225" s="126"/>
      <c r="AQ225" s="126"/>
      <c r="AR225" s="126"/>
      <c r="AS225" s="126"/>
      <c r="AT225" s="126"/>
      <c r="AU225" s="126"/>
      <c r="AV225" s="126"/>
      <c r="AW225" s="126"/>
      <c r="AX225" s="126"/>
      <c r="AY225" s="126"/>
      <c r="AZ225" s="126"/>
      <c r="BA225" s="126"/>
      <c r="BB225" s="126"/>
      <c r="BC225" s="126"/>
      <c r="BD225" s="126"/>
      <c r="BE225" s="126"/>
      <c r="BF225" s="126"/>
      <c r="BG225" s="126"/>
      <c r="BH225" s="126"/>
      <c r="BI225" s="126"/>
      <c r="BJ225" s="126"/>
      <c r="BK225" s="126"/>
      <c r="BL225" s="126"/>
      <c r="BM225" s="126"/>
      <c r="BN225" s="126"/>
      <c r="BO225" s="126"/>
      <c r="BP225" s="126"/>
      <c r="BQ225" s="126"/>
      <c r="BR225" s="126"/>
      <c r="BS225" s="126"/>
      <c r="BT225" s="126"/>
      <c r="BU225" s="126"/>
      <c r="BV225" s="126"/>
      <c r="BW225" s="126"/>
      <c r="BX225" s="126"/>
      <c r="BY225" s="126"/>
      <c r="BZ225" s="126"/>
      <c r="CA225" s="126"/>
      <c r="CB225" s="126"/>
      <c r="CC225" s="126"/>
      <c r="CD225" s="126"/>
      <c r="CE225" s="126"/>
      <c r="CF225" s="126"/>
      <c r="CG225" s="126"/>
      <c r="CH225" s="126"/>
      <c r="CI225" s="126"/>
      <c r="CJ225" s="126"/>
      <c r="CK225" s="126"/>
      <c r="CL225" s="126"/>
      <c r="CM225" s="126"/>
      <c r="CN225" s="126"/>
      <c r="CO225" s="126"/>
      <c r="CP225" s="126"/>
      <c r="CQ225" s="126"/>
      <c r="CR225" s="126"/>
      <c r="CS225" s="126"/>
      <c r="CT225" s="126"/>
      <c r="CU225" s="126"/>
      <c r="CV225" s="126"/>
      <c r="CW225" s="126"/>
      <c r="CX225" s="126"/>
      <c r="CY225" s="126"/>
      <c r="CZ225" s="126"/>
      <c r="DA225" s="126"/>
      <c r="DB225" s="126"/>
      <c r="DC225" s="126"/>
      <c r="DD225" s="126"/>
      <c r="DE225" s="126"/>
      <c r="DF225" s="126"/>
      <c r="DG225" s="126"/>
      <c r="DH225" s="126"/>
      <c r="DI225" s="126"/>
      <c r="DJ225" s="126"/>
      <c r="DK225" s="126"/>
      <c r="DL225" s="126"/>
      <c r="DM225" s="126"/>
      <c r="DN225" s="126"/>
      <c r="DO225" s="126"/>
      <c r="DP225" s="126"/>
      <c r="DQ225" s="126"/>
      <c r="DR225" s="126"/>
      <c r="DS225" s="126"/>
      <c r="DT225" s="126"/>
      <c r="DU225" s="126"/>
      <c r="DV225" s="126"/>
      <c r="DW225" s="126"/>
      <c r="DX225" s="126"/>
      <c r="DY225" s="126"/>
      <c r="DZ225" s="126"/>
      <c r="EA225" s="126"/>
      <c r="EB225" s="126"/>
      <c r="EC225" s="126"/>
      <c r="ED225" s="126"/>
      <c r="EE225" s="126"/>
      <c r="EF225" s="126"/>
      <c r="EG225" s="126"/>
      <c r="EH225" s="126"/>
      <c r="EI225" s="126"/>
      <c r="EJ225" s="126"/>
      <c r="EK225" s="126"/>
      <c r="EL225" s="126"/>
      <c r="EM225" s="126"/>
      <c r="EN225" s="126"/>
      <c r="EO225" s="126"/>
      <c r="EP225" s="126"/>
      <c r="EQ225" s="126"/>
      <c r="ER225" s="126"/>
      <c r="ES225" s="126"/>
      <c r="ET225" s="126"/>
      <c r="EU225" s="126"/>
      <c r="EV225" s="126"/>
      <c r="EW225" s="126"/>
      <c r="EX225" s="126"/>
      <c r="EY225" s="126"/>
      <c r="EZ225" s="126"/>
      <c r="FA225" s="126"/>
      <c r="FB225" s="126"/>
      <c r="FC225" s="126"/>
      <c r="FD225" s="126"/>
      <c r="FE225" s="126"/>
      <c r="FF225" s="126"/>
      <c r="FG225" s="126"/>
      <c r="FH225" s="126"/>
      <c r="FI225" s="126"/>
      <c r="FJ225" s="126"/>
      <c r="FK225" s="126"/>
      <c r="FL225" s="126"/>
      <c r="FM225" s="126"/>
      <c r="FN225" s="126"/>
      <c r="FO225" s="126"/>
      <c r="FP225" s="126"/>
      <c r="FQ225" s="126"/>
      <c r="FR225" s="126"/>
      <c r="FS225" s="126"/>
      <c r="FT225" s="126"/>
    </row>
    <row r="226" spans="1:176" s="10" customFormat="1">
      <c r="A226" s="13"/>
      <c r="B226" s="13"/>
      <c r="C226" s="13"/>
      <c r="D226" s="13"/>
      <c r="E226" s="13"/>
      <c r="F226" s="13"/>
      <c r="G226" s="13"/>
      <c r="H226" s="13"/>
      <c r="I226" s="13"/>
      <c r="J226" s="13"/>
      <c r="K226" s="13"/>
      <c r="L226" s="13"/>
      <c r="M226" s="12"/>
      <c r="N226" s="12"/>
      <c r="O226" s="12"/>
      <c r="P226" s="12"/>
      <c r="Q226" s="12"/>
      <c r="R226" s="12"/>
      <c r="S226" s="12"/>
      <c r="T226" s="12"/>
      <c r="U226" s="188"/>
      <c r="V226" s="188"/>
      <c r="W226" s="188"/>
      <c r="X226" s="188"/>
      <c r="Y226" s="188"/>
      <c r="Z226" s="188"/>
      <c r="AA226" s="188"/>
      <c r="AB226" s="188"/>
      <c r="AC226" s="188"/>
      <c r="AD226" s="188"/>
      <c r="AE226" s="188"/>
      <c r="AF226" s="188"/>
      <c r="AG226" s="188"/>
      <c r="AH226" s="188"/>
      <c r="AI226" s="188"/>
      <c r="AJ226" s="188"/>
      <c r="AK226" s="188"/>
      <c r="AL226" s="188"/>
      <c r="AM226" s="188"/>
      <c r="AN226" s="188"/>
      <c r="AO226" s="188"/>
      <c r="AP226" s="188"/>
      <c r="AQ226" s="188"/>
      <c r="AR226" s="188"/>
      <c r="AS226" s="188"/>
      <c r="AT226" s="188"/>
      <c r="AU226" s="188"/>
      <c r="AV226" s="188"/>
      <c r="AW226" s="188"/>
      <c r="AX226" s="188"/>
      <c r="AY226" s="188"/>
      <c r="AZ226" s="188"/>
      <c r="BA226" s="188"/>
      <c r="BB226" s="188"/>
      <c r="BC226" s="188"/>
      <c r="BD226" s="188"/>
      <c r="BE226" s="188"/>
      <c r="BF226" s="188"/>
      <c r="BG226" s="188"/>
      <c r="BH226" s="188"/>
      <c r="BI226" s="188"/>
      <c r="BJ226" s="188"/>
      <c r="BK226" s="188"/>
      <c r="BL226" s="188"/>
      <c r="BM226" s="188"/>
      <c r="BN226" s="188"/>
      <c r="BO226" s="188"/>
      <c r="BP226" s="188"/>
      <c r="BQ226" s="188"/>
      <c r="BR226" s="188"/>
      <c r="BS226" s="188"/>
      <c r="BT226" s="188"/>
      <c r="BU226" s="188"/>
      <c r="BV226" s="188"/>
      <c r="BW226" s="188"/>
      <c r="BX226" s="188"/>
      <c r="BY226" s="188"/>
      <c r="BZ226" s="188"/>
      <c r="CA226" s="188"/>
      <c r="CB226" s="188"/>
      <c r="CC226" s="188"/>
      <c r="CD226" s="188"/>
      <c r="CE226" s="188"/>
      <c r="CF226" s="188"/>
      <c r="CG226" s="188"/>
      <c r="CH226" s="188"/>
      <c r="CI226" s="188"/>
      <c r="CJ226" s="188"/>
      <c r="CK226" s="188"/>
      <c r="CL226" s="188"/>
      <c r="CM226" s="188"/>
      <c r="CN226" s="188"/>
      <c r="CO226" s="188"/>
      <c r="CP226" s="188"/>
      <c r="CQ226" s="188"/>
      <c r="CR226" s="188"/>
      <c r="CS226" s="188"/>
      <c r="CT226" s="188"/>
      <c r="CU226" s="188"/>
      <c r="CV226" s="188"/>
      <c r="CW226" s="188"/>
      <c r="CX226" s="188"/>
      <c r="CY226" s="188"/>
      <c r="CZ226" s="188"/>
      <c r="DA226" s="188"/>
      <c r="DB226" s="188"/>
      <c r="DC226" s="188"/>
      <c r="DD226" s="188"/>
      <c r="DE226" s="188"/>
      <c r="DF226" s="188"/>
      <c r="DG226" s="188"/>
      <c r="DH226" s="188"/>
      <c r="DI226" s="188"/>
      <c r="DJ226" s="188"/>
      <c r="DK226" s="188"/>
      <c r="DL226" s="188"/>
      <c r="DM226" s="188"/>
      <c r="DN226" s="188"/>
      <c r="DO226" s="188"/>
      <c r="DP226" s="188"/>
      <c r="DQ226" s="188"/>
      <c r="DR226" s="188"/>
      <c r="DS226" s="188"/>
      <c r="DT226" s="188"/>
      <c r="DU226" s="188"/>
      <c r="DV226" s="188"/>
      <c r="DW226" s="188"/>
      <c r="DX226" s="188"/>
      <c r="DY226" s="188"/>
      <c r="DZ226" s="188"/>
      <c r="EA226" s="188"/>
      <c r="EB226" s="188"/>
      <c r="EC226" s="188"/>
      <c r="ED226" s="188"/>
      <c r="EE226" s="188"/>
      <c r="EF226" s="188"/>
      <c r="EG226" s="188"/>
      <c r="EH226" s="188"/>
      <c r="EI226" s="188"/>
      <c r="EJ226" s="188"/>
      <c r="EK226" s="188"/>
      <c r="EL226" s="188"/>
      <c r="EM226" s="188"/>
      <c r="EN226" s="188"/>
      <c r="EO226" s="188"/>
      <c r="EP226" s="188"/>
      <c r="EQ226" s="188"/>
      <c r="ER226" s="188"/>
      <c r="ES226" s="188"/>
      <c r="ET226" s="188"/>
      <c r="EU226" s="188"/>
      <c r="EV226" s="188"/>
      <c r="EW226" s="188"/>
      <c r="EX226" s="188"/>
      <c r="EY226" s="188"/>
      <c r="EZ226" s="188"/>
      <c r="FA226" s="188"/>
      <c r="FB226" s="188"/>
      <c r="FC226" s="188"/>
      <c r="FD226" s="188"/>
      <c r="FE226" s="188"/>
      <c r="FF226" s="188"/>
      <c r="FG226" s="188"/>
      <c r="FH226" s="188"/>
      <c r="FI226" s="188"/>
      <c r="FJ226" s="188"/>
      <c r="FK226" s="188"/>
      <c r="FL226" s="188"/>
      <c r="FM226" s="188"/>
      <c r="FN226" s="188"/>
      <c r="FO226" s="188"/>
      <c r="FP226" s="188"/>
      <c r="FQ226" s="188"/>
      <c r="FR226" s="188"/>
      <c r="FS226" s="188"/>
      <c r="FT226" s="188"/>
    </row>
    <row r="227" spans="1:176" s="10" customFormat="1">
      <c r="A227" s="13"/>
      <c r="B227" s="13"/>
      <c r="C227" s="13"/>
      <c r="D227" s="13"/>
      <c r="E227" s="13"/>
      <c r="F227" s="13"/>
      <c r="G227" s="13"/>
      <c r="H227" s="13"/>
      <c r="I227" s="13"/>
      <c r="J227" s="13"/>
      <c r="K227" s="13"/>
      <c r="L227" s="13"/>
      <c r="M227" s="12"/>
      <c r="N227" s="12"/>
      <c r="O227" s="12"/>
      <c r="P227" s="12"/>
      <c r="Q227" s="12"/>
      <c r="R227" s="12"/>
      <c r="S227" s="12"/>
      <c r="T227" s="12"/>
      <c r="U227" s="126"/>
      <c r="V227" s="126"/>
      <c r="W227" s="126"/>
      <c r="X227" s="126"/>
      <c r="Y227" s="126"/>
      <c r="Z227" s="126"/>
      <c r="AA227" s="126"/>
      <c r="AB227" s="126"/>
      <c r="AC227" s="126"/>
      <c r="AD227" s="126"/>
      <c r="AE227" s="126"/>
      <c r="AF227" s="126"/>
      <c r="AG227" s="126"/>
      <c r="AH227" s="126"/>
      <c r="AI227" s="126"/>
      <c r="AJ227" s="126"/>
      <c r="AK227" s="126"/>
      <c r="AL227" s="126"/>
      <c r="AM227" s="126"/>
      <c r="AN227" s="126"/>
      <c r="AO227" s="126"/>
      <c r="AP227" s="126"/>
      <c r="AQ227" s="126"/>
      <c r="AR227" s="126"/>
      <c r="AS227" s="126"/>
      <c r="AT227" s="126"/>
      <c r="AU227" s="126"/>
      <c r="AV227" s="126"/>
      <c r="AW227" s="126"/>
      <c r="AX227" s="126"/>
      <c r="AY227" s="126"/>
      <c r="AZ227" s="126"/>
      <c r="BA227" s="126"/>
      <c r="BB227" s="126"/>
      <c r="BC227" s="126"/>
      <c r="BD227" s="126"/>
      <c r="BE227" s="126"/>
      <c r="BF227" s="126"/>
      <c r="BG227" s="126"/>
      <c r="BH227" s="126"/>
      <c r="BI227" s="126"/>
      <c r="BJ227" s="126"/>
      <c r="BK227" s="126"/>
      <c r="BL227" s="126"/>
      <c r="BM227" s="126"/>
      <c r="BN227" s="126"/>
      <c r="BO227" s="126"/>
      <c r="BP227" s="126"/>
      <c r="BQ227" s="126"/>
      <c r="BR227" s="126"/>
      <c r="BS227" s="126"/>
      <c r="BT227" s="126"/>
      <c r="BU227" s="126"/>
      <c r="BV227" s="126"/>
      <c r="BW227" s="126"/>
      <c r="BX227" s="126"/>
      <c r="BY227" s="126"/>
      <c r="BZ227" s="126"/>
      <c r="CA227" s="126"/>
      <c r="CB227" s="126"/>
      <c r="CC227" s="126"/>
      <c r="CD227" s="126"/>
      <c r="CE227" s="126"/>
      <c r="CF227" s="126"/>
      <c r="CG227" s="126"/>
      <c r="CH227" s="126"/>
      <c r="CI227" s="126"/>
      <c r="CJ227" s="126"/>
      <c r="CK227" s="126"/>
      <c r="CL227" s="126"/>
      <c r="CM227" s="126"/>
      <c r="CN227" s="126"/>
      <c r="CO227" s="126"/>
      <c r="CP227" s="126"/>
      <c r="CQ227" s="126"/>
      <c r="CR227" s="126"/>
      <c r="CS227" s="126"/>
      <c r="CT227" s="126"/>
      <c r="CU227" s="126"/>
      <c r="CV227" s="126"/>
      <c r="CW227" s="126"/>
      <c r="CX227" s="126"/>
      <c r="CY227" s="126"/>
      <c r="CZ227" s="126"/>
      <c r="DA227" s="126"/>
      <c r="DB227" s="126"/>
      <c r="DC227" s="126"/>
      <c r="DD227" s="126"/>
      <c r="DE227" s="126"/>
      <c r="DF227" s="126"/>
      <c r="DG227" s="126"/>
      <c r="DH227" s="126"/>
      <c r="DI227" s="126"/>
      <c r="DJ227" s="126"/>
      <c r="DK227" s="126"/>
      <c r="DL227" s="126"/>
      <c r="DM227" s="126"/>
      <c r="DN227" s="126"/>
      <c r="DO227" s="126"/>
      <c r="DP227" s="126"/>
      <c r="DQ227" s="126"/>
      <c r="DR227" s="126"/>
      <c r="DS227" s="126"/>
      <c r="DT227" s="126"/>
      <c r="DU227" s="126"/>
      <c r="DV227" s="126"/>
      <c r="DW227" s="126"/>
      <c r="DX227" s="126"/>
      <c r="DY227" s="126"/>
      <c r="DZ227" s="126"/>
      <c r="EA227" s="126"/>
      <c r="EB227" s="126"/>
      <c r="EC227" s="126"/>
      <c r="ED227" s="126"/>
      <c r="EE227" s="126"/>
      <c r="EF227" s="126"/>
      <c r="EG227" s="126"/>
      <c r="EH227" s="126"/>
      <c r="EI227" s="126"/>
      <c r="EJ227" s="126"/>
      <c r="EK227" s="126"/>
      <c r="EL227" s="126"/>
      <c r="EM227" s="126"/>
      <c r="EN227" s="126"/>
      <c r="EO227" s="126"/>
      <c r="EP227" s="126"/>
      <c r="EQ227" s="126"/>
      <c r="ER227" s="126"/>
      <c r="ES227" s="126"/>
      <c r="ET227" s="126"/>
      <c r="EU227" s="126"/>
      <c r="EV227" s="126"/>
      <c r="EW227" s="126"/>
      <c r="EX227" s="126"/>
      <c r="EY227" s="126"/>
      <c r="EZ227" s="126"/>
      <c r="FA227" s="126"/>
      <c r="FB227" s="126"/>
      <c r="FC227" s="126"/>
      <c r="FD227" s="126"/>
      <c r="FE227" s="126"/>
      <c r="FF227" s="126"/>
      <c r="FG227" s="126"/>
      <c r="FH227" s="126"/>
      <c r="FI227" s="126"/>
      <c r="FJ227" s="126"/>
      <c r="FK227" s="126"/>
      <c r="FL227" s="126"/>
      <c r="FM227" s="126"/>
      <c r="FN227" s="126"/>
      <c r="FO227" s="126"/>
      <c r="FP227" s="126"/>
      <c r="FQ227" s="126"/>
      <c r="FR227" s="126"/>
      <c r="FS227" s="126"/>
      <c r="FT227" s="126"/>
    </row>
    <row r="228" spans="1:176" s="10" customFormat="1">
      <c r="M228" s="126"/>
      <c r="N228" s="126"/>
      <c r="O228" s="126"/>
      <c r="P228" s="126"/>
      <c r="Q228" s="126"/>
      <c r="R228" s="126"/>
      <c r="S228" s="126"/>
      <c r="T228" s="126"/>
      <c r="U228" s="126"/>
      <c r="V228" s="126"/>
      <c r="W228" s="126"/>
      <c r="X228" s="126"/>
      <c r="Y228" s="126"/>
      <c r="Z228" s="126"/>
      <c r="AA228" s="126"/>
      <c r="AB228" s="126"/>
      <c r="AC228" s="126"/>
      <c r="AD228" s="126"/>
      <c r="AE228" s="126"/>
      <c r="AF228" s="126"/>
      <c r="AG228" s="126"/>
      <c r="AH228" s="126"/>
      <c r="AI228" s="126"/>
      <c r="AJ228" s="126"/>
      <c r="AK228" s="126"/>
      <c r="AL228" s="126"/>
      <c r="AM228" s="126"/>
      <c r="AN228" s="126"/>
      <c r="AO228" s="126"/>
      <c r="AP228" s="126"/>
      <c r="AQ228" s="126"/>
      <c r="AR228" s="126"/>
      <c r="AS228" s="126"/>
      <c r="AT228" s="126"/>
      <c r="AU228" s="126"/>
      <c r="AV228" s="126"/>
      <c r="AW228" s="126"/>
      <c r="AX228" s="126"/>
      <c r="AY228" s="126"/>
      <c r="AZ228" s="126"/>
      <c r="BA228" s="126"/>
      <c r="BB228" s="126"/>
      <c r="BC228" s="126"/>
      <c r="BD228" s="126"/>
      <c r="BE228" s="126"/>
      <c r="BF228" s="126"/>
      <c r="BG228" s="126"/>
      <c r="BH228" s="126"/>
      <c r="BI228" s="126"/>
      <c r="BJ228" s="126"/>
      <c r="BK228" s="126"/>
      <c r="BL228" s="126"/>
      <c r="BM228" s="126"/>
      <c r="BN228" s="126"/>
      <c r="BO228" s="126"/>
      <c r="BP228" s="126"/>
      <c r="BQ228" s="126"/>
      <c r="BR228" s="126"/>
      <c r="BS228" s="126"/>
      <c r="BT228" s="126"/>
      <c r="BU228" s="126"/>
      <c r="BV228" s="126"/>
      <c r="BW228" s="126"/>
      <c r="BX228" s="126"/>
      <c r="BY228" s="126"/>
      <c r="BZ228" s="126"/>
      <c r="CA228" s="126"/>
      <c r="CB228" s="126"/>
      <c r="CC228" s="126"/>
      <c r="CD228" s="126"/>
      <c r="CE228" s="126"/>
      <c r="CF228" s="126"/>
      <c r="CG228" s="126"/>
      <c r="CH228" s="126"/>
      <c r="CI228" s="126"/>
      <c r="CJ228" s="126"/>
      <c r="CK228" s="126"/>
      <c r="CL228" s="126"/>
      <c r="CM228" s="126"/>
      <c r="CN228" s="126"/>
      <c r="CO228" s="126"/>
      <c r="CP228" s="126"/>
      <c r="CQ228" s="126"/>
      <c r="CR228" s="126"/>
      <c r="CS228" s="126"/>
      <c r="CT228" s="126"/>
      <c r="CU228" s="126"/>
      <c r="CV228" s="126"/>
      <c r="CW228" s="126"/>
      <c r="CX228" s="126"/>
      <c r="CY228" s="126"/>
      <c r="CZ228" s="126"/>
      <c r="DA228" s="126"/>
      <c r="DB228" s="126"/>
      <c r="DC228" s="126"/>
      <c r="DD228" s="126"/>
      <c r="DE228" s="126"/>
      <c r="DF228" s="126"/>
      <c r="DG228" s="126"/>
      <c r="DH228" s="126"/>
      <c r="DI228" s="126"/>
      <c r="DJ228" s="126"/>
      <c r="DK228" s="126"/>
      <c r="DL228" s="126"/>
      <c r="DM228" s="126"/>
      <c r="DN228" s="126"/>
      <c r="DO228" s="126"/>
      <c r="DP228" s="126"/>
      <c r="DQ228" s="126"/>
      <c r="DR228" s="126"/>
      <c r="DS228" s="126"/>
      <c r="DT228" s="126"/>
      <c r="DU228" s="126"/>
      <c r="DV228" s="126"/>
      <c r="DW228" s="126"/>
      <c r="DX228" s="126"/>
      <c r="DY228" s="126"/>
      <c r="DZ228" s="126"/>
      <c r="EA228" s="126"/>
      <c r="EB228" s="126"/>
      <c r="EC228" s="126"/>
      <c r="ED228" s="126"/>
      <c r="EE228" s="126"/>
      <c r="EF228" s="126"/>
      <c r="EG228" s="126"/>
      <c r="EH228" s="126"/>
      <c r="EI228" s="126"/>
      <c r="EJ228" s="126"/>
      <c r="EK228" s="126"/>
      <c r="EL228" s="126"/>
      <c r="EM228" s="126"/>
      <c r="EN228" s="126"/>
      <c r="EO228" s="126"/>
      <c r="EP228" s="126"/>
      <c r="EQ228" s="126"/>
      <c r="ER228" s="126"/>
      <c r="ES228" s="126"/>
      <c r="ET228" s="126"/>
      <c r="EU228" s="126"/>
      <c r="EV228" s="126"/>
      <c r="EW228" s="126"/>
      <c r="EX228" s="126"/>
      <c r="EY228" s="126"/>
      <c r="EZ228" s="126"/>
      <c r="FA228" s="126"/>
      <c r="FB228" s="126"/>
      <c r="FC228" s="126"/>
      <c r="FD228" s="126"/>
      <c r="FE228" s="126"/>
      <c r="FF228" s="126"/>
      <c r="FG228" s="126"/>
      <c r="FH228" s="126"/>
      <c r="FI228" s="126"/>
      <c r="FJ228" s="126"/>
      <c r="FK228" s="126"/>
      <c r="FL228" s="126"/>
      <c r="FM228" s="126"/>
      <c r="FN228" s="126"/>
      <c r="FO228" s="126"/>
      <c r="FP228" s="126"/>
      <c r="FQ228" s="126"/>
      <c r="FR228" s="126"/>
      <c r="FS228" s="126"/>
      <c r="FT228" s="126"/>
    </row>
  </sheetData>
  <autoFilter ref="A22:W209">
    <filterColumn colId="1"/>
  </autoFilter>
  <mergeCells count="4">
    <mergeCell ref="A212:N212"/>
    <mergeCell ref="A3:J3"/>
    <mergeCell ref="A2:I2"/>
    <mergeCell ref="A4:G4"/>
  </mergeCells>
  <hyperlinks>
    <hyperlink ref="A3:I3" r:id="rId1" display="Results from the National Footprint Accounts 2011 Edition, www.footprintnetwork.org."/>
    <hyperlink ref="A214" r:id="rId2" display="Unless otherwise noted, all data from Global Footprint Network, 2010. The Ecological Footprint Atlas 2010, www.footprintnetwork.org/atlas"/>
    <hyperlink ref="A214:L214" r:id="rId3" display="Unless otherwise noted, all data from Global Footprint Network, 2011. The Ecological Footprint Atlas 2011, www.footprintnetwork.org/atlas"/>
    <hyperlink ref="A4" r:id="rId4" display="To receive updated results, please contact data@footprintnetwork.org"/>
    <hyperlink ref="A4:H4" r:id="rId5" display="To receive updated results, please contact data@footprintnetwork.org"/>
    <hyperlink ref="C6" location="'NFA 2015 Results (2011)'!A209" display="HDI"/>
    <hyperlink ref="D6" location="'NFA 2015 Results (2011)'!A210" display="Per Capita GDP"/>
    <hyperlink ref="E6" location="'NFA 2015 Results (2011)'!A211" display="Region"/>
    <hyperlink ref="F6" location="'NFA 2015 Results (2011)'!A212" display="Income Group"/>
    <hyperlink ref="G6" location="'NFA 2015 Results (2011)'!A213" display="Population (millions)"/>
    <hyperlink ref="B6" location="Quality_Score" display="Quality Score"/>
    <hyperlink ref="V6" location="'NFA 2015 Results (2011)'!A218" display="Number of Earths required"/>
    <hyperlink ref="W6" location="'NFA 2015 Results (2011)'!A219" display="Number of Countries required"/>
    <hyperlink ref="C9" location="'Country Results 2015 Ed (2011)'!A207" display="See Note"/>
    <hyperlink ref="A5" r:id="rId6" display="© 2015 Global Footprint Network. National Footprint Accounts, 2015 Edition. Licensed and provided solely for non-commercial and informational purposes. For commercial license contact data@footprintnetwork.org"/>
    <hyperlink ref="A5:AH5" r:id="rId7" display="© 2015 Global Footprint Network. National Footprint Accounts, 2015 Edition. Licensed and provided solely for non-commercial and informational purposes. For commercial license contact data@footprintnetwork.org"/>
  </hyperlinks>
  <pageMargins left="0.15" right="0.15" top="0.75" bottom="0.75" header="0.3" footer="0.3"/>
  <pageSetup paperSize="9" scale="64" fitToWidth="2" fitToHeight="0" pageOrder="overThenDown" orientation="landscape" r:id="rId8"/>
  <headerFooter>
    <oddFooter>&amp;LPrinted on &amp;D&amp;CPage &amp;P of &amp;N&amp;R© Global Footprint Network, 2015</oddFooter>
  </headerFooter>
  <colBreaks count="1" manualBreakCount="1">
    <brk id="14" max="218" man="1"/>
  </colBreaks>
  <drawing r:id="rId9"/>
</worksheet>
</file>

<file path=xl/worksheets/sheet7.xml><?xml version="1.0" encoding="utf-8"?>
<worksheet xmlns="http://schemas.openxmlformats.org/spreadsheetml/2006/main" xmlns:r="http://schemas.openxmlformats.org/officeDocument/2006/relationships">
  <sheetPr codeName="Sheet7"/>
  <dimension ref="A1:J48"/>
  <sheetViews>
    <sheetView workbookViewId="0"/>
  </sheetViews>
  <sheetFormatPr defaultRowHeight="15"/>
  <cols>
    <col min="1" max="16384" width="9.140625" style="4"/>
  </cols>
  <sheetData>
    <row r="1" spans="1:10" ht="18.75">
      <c r="A1" s="283" t="s">
        <v>302</v>
      </c>
      <c r="B1" s="284"/>
      <c r="C1" s="284"/>
      <c r="D1" s="284"/>
      <c r="E1" s="284"/>
      <c r="F1" s="284"/>
      <c r="G1" s="284"/>
      <c r="H1" s="284"/>
      <c r="I1" s="284"/>
      <c r="J1" s="284"/>
    </row>
    <row r="41" spans="1:10" ht="18.75">
      <c r="A41" s="283" t="s">
        <v>302</v>
      </c>
    </row>
    <row r="48" spans="1:10">
      <c r="B48" s="284"/>
      <c r="C48" s="284"/>
      <c r="D48" s="284"/>
      <c r="E48" s="284"/>
      <c r="F48" s="284"/>
      <c r="G48" s="284"/>
      <c r="H48" s="284"/>
      <c r="I48" s="284"/>
      <c r="J48" s="284"/>
    </row>
  </sheetData>
  <hyperlinks>
    <hyperlink ref="A48:J48" r:id="rId1" display="For publication requests, please contact data@footprintnetwork.org"/>
    <hyperlink ref="A1:J1" r:id="rId2" display="For publication requests, please contact data@footprintnetwork.org"/>
  </hyperlinks>
  <pageMargins left="0.7" right="0.7" top="0.75" bottom="0.75" header="0.3" footer="0.3"/>
  <pageSetup orientation="portrait" r:id="rId3"/>
  <legacyDrawing r:id="rId4"/>
  <oleObjects>
    <oleObject progId="Word.Document.12" shapeId="3073" r:id="rId5"/>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5</vt:i4>
      </vt:variant>
    </vt:vector>
  </HeadingPairs>
  <TitlesOfParts>
    <vt:vector size="12" baseType="lpstr">
      <vt:lpstr>Introduction</vt:lpstr>
      <vt:lpstr>Definitions</vt:lpstr>
      <vt:lpstr>World Graphs 2016 Ed (2012)</vt:lpstr>
      <vt:lpstr>Country Graphs 2016 Ed (2012)</vt:lpstr>
      <vt:lpstr>NFA 2012 Results (2009) Formula</vt:lpstr>
      <vt:lpstr>Country Results 2016 Ed (2012)</vt:lpstr>
      <vt:lpstr>Scientific &amp; Editorial Review</vt:lpstr>
      <vt:lpstr>'Country Results 2016 Ed (2012)'!Print_Area</vt:lpstr>
      <vt:lpstr>Definitions!Print_Area</vt:lpstr>
      <vt:lpstr>'Country Results 2016 Ed (2012)'!Print_Titles</vt:lpstr>
      <vt:lpstr>'NFA 2012 Results (2009) Formula'!Print_Titles</vt:lpstr>
      <vt:lpstr>Quality_Score</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Amanda Short</cp:lastModifiedBy>
  <cp:lastPrinted>2015-02-27T20:56:28Z</cp:lastPrinted>
  <dcterms:created xsi:type="dcterms:W3CDTF">2014-02-14T23:00:57Z</dcterms:created>
  <dcterms:modified xsi:type="dcterms:W3CDTF">2016-03-07T22:39:54Z</dcterms:modified>
</cp:coreProperties>
</file>